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'DC33'!$A$1:$AA$43</definedName>
    <definedName name="_xlnm.Print_Area" localSheetId="11">'DC34'!$A$1:$AA$43</definedName>
    <definedName name="_xlnm.Print_Area" localSheetId="16">'DC35'!$A$1:$AA$43</definedName>
    <definedName name="_xlnm.Print_Area" localSheetId="22">'DC36'!$A$1:$AA$43</definedName>
    <definedName name="_xlnm.Print_Area" localSheetId="27">'DC47'!$A$1:$AA$43</definedName>
    <definedName name="_xlnm.Print_Area" localSheetId="1">'LIM331'!$A$1:$AA$43</definedName>
    <definedName name="_xlnm.Print_Area" localSheetId="2">'LIM332'!$A$1:$AA$43</definedName>
    <definedName name="_xlnm.Print_Area" localSheetId="3">'LIM333'!$A$1:$AA$43</definedName>
    <definedName name="_xlnm.Print_Area" localSheetId="4">'LIM334'!$A$1:$AA$43</definedName>
    <definedName name="_xlnm.Print_Area" localSheetId="5">'LIM335'!$A$1:$AA$43</definedName>
    <definedName name="_xlnm.Print_Area" localSheetId="7">'LIM341'!$A$1:$AA$43</definedName>
    <definedName name="_xlnm.Print_Area" localSheetId="8">'LIM343'!$A$1:$AA$43</definedName>
    <definedName name="_xlnm.Print_Area" localSheetId="9">'LIM344'!$A$1:$AA$43</definedName>
    <definedName name="_xlnm.Print_Area" localSheetId="10">'LIM345'!$A$1:$AA$43</definedName>
    <definedName name="_xlnm.Print_Area" localSheetId="12">'LIM351'!$A$1:$AA$43</definedName>
    <definedName name="_xlnm.Print_Area" localSheetId="13">'LIM353'!$A$1:$AA$43</definedName>
    <definedName name="_xlnm.Print_Area" localSheetId="14">'LIM354'!$A$1:$AA$43</definedName>
    <definedName name="_xlnm.Print_Area" localSheetId="15">'LIM355'!$A$1:$AA$43</definedName>
    <definedName name="_xlnm.Print_Area" localSheetId="17">'LIM361'!$A$1:$AA$43</definedName>
    <definedName name="_xlnm.Print_Area" localSheetId="18">'LIM362'!$A$1:$AA$43</definedName>
    <definedName name="_xlnm.Print_Area" localSheetId="19">'LIM366'!$A$1:$AA$43</definedName>
    <definedName name="_xlnm.Print_Area" localSheetId="20">'LIM367'!$A$1:$AA$43</definedName>
    <definedName name="_xlnm.Print_Area" localSheetId="21">'LIM368'!$A$1:$AA$43</definedName>
    <definedName name="_xlnm.Print_Area" localSheetId="23">'LIM471'!$A$1:$AA$43</definedName>
    <definedName name="_xlnm.Print_Area" localSheetId="24">'LIM472'!$A$1:$AA$43</definedName>
    <definedName name="_xlnm.Print_Area" localSheetId="25">'LIM473'!$A$1:$AA$43</definedName>
    <definedName name="_xlnm.Print_Area" localSheetId="26">'LIM476'!$A$1:$AA$43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<sst xmlns="http://schemas.openxmlformats.org/spreadsheetml/2006/main" count="1932" uniqueCount="91">
  <si>
    <t>Limpopo: Greater Giyani(LIM331)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</si>
  <si>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</si>
  <si>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</si>
  <si>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</si>
  <si>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</si>
  <si>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</si>
  <si>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</si>
  <si>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</si>
  <si>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</si>
  <si>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</si>
  <si>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</si>
  <si>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</si>
  <si>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</si>
  <si>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</si>
  <si>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</si>
  <si>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</si>
  <si>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</si>
  <si>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</si>
  <si>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</si>
  <si>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</si>
  <si>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</si>
  <si>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</si>
  <si>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</si>
  <si>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</si>
  <si>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</si>
  <si>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</si>
  <si>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</si>
  <si>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</si>
  <si>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</si>
  <si>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</si>
  <si>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</si>
  <si>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</si>
  <si>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</si>
  <si>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</si>
  <si>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</si>
  <si>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</si>
  <si>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</si>
  <si>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</si>
  <si>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</si>
  <si>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</si>
  <si>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</si>
  <si>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</si>
  <si>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</si>
  <si>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</si>
  <si>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</si>
  <si>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</si>
  <si>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</si>
  <si>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</si>
  <si>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</si>
  <si>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</si>
  <si>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</si>
  <si>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</si>
  <si>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</si>
  <si>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</si>
  <si>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</si>
  <si>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</si>
  <si>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</si>
  <si>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</si>
  <si>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</si>
  <si>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</si>
  <si>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</si>
  <si>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C7 Quarterly Budget Statement - Cash Flows for 2nd Quarter ended 31 December 2016 (Figures Finalised as at 2017/01/30)</t>
  </si>
  <si>
    <t>Limpopo: Greater Tzaneen(LIM333) - Table C7 Quarterly Budget Statement - Cash Flows for 2nd Quarter ended 31 December 2016 (Figures Finalised as at 2017/01/30)</t>
  </si>
  <si>
    <t>Limpopo: Ba-Phalaborwa(LIM334) - Table C7 Quarterly Budget Statement - Cash Flows for 2nd Quarter ended 31 December 2016 (Figures Finalised as at 2017/01/30)</t>
  </si>
  <si>
    <t>Limpopo: Maruleng(LIM335) - Table C7 Quarterly Budget Statement - Cash Flows for 2nd Quarter ended 31 December 2016 (Figures Finalised as at 2017/01/30)</t>
  </si>
  <si>
    <t>Limpopo: Mopani(DC33) - Table C7 Quarterly Budget Statement - Cash Flows for 2nd Quarter ended 31 December 2016 (Figures Finalised as at 2017/01/30)</t>
  </si>
  <si>
    <t>Limpopo: Musina(LIM341) - Table C7 Quarterly Budget Statement - Cash Flows for 2nd Quarter ended 31 December 2016 (Figures Finalised as at 2017/01/30)</t>
  </si>
  <si>
    <t>Limpopo: Thulamela(LIM343) - Table C7 Quarterly Budget Statement - Cash Flows for 2nd Quarter ended 31 December 2016 (Figures Finalised as at 2017/01/30)</t>
  </si>
  <si>
    <t>Limpopo: Makhado(LIM344) - Table C7 Quarterly Budget Statement - Cash Flows for 2nd Quarter ended 31 December 2016 (Figures Finalised as at 2017/01/30)</t>
  </si>
  <si>
    <t>Limpopo: Makhado-Thulamela(LIM345) - Table C7 Quarterly Budget Statement - Cash Flows for 2nd Quarter ended 31 December 2016 (Figures Finalised as at 2017/01/30)</t>
  </si>
  <si>
    <t>Limpopo: Vhembe(DC34) - Table C7 Quarterly Budget Statement - Cash Flows for 2nd Quarter ended 31 December 2016 (Figures Finalised as at 2017/01/30)</t>
  </si>
  <si>
    <t>Limpopo: Blouberg(LIM351) - Table C7 Quarterly Budget Statement - Cash Flows for 2nd Quarter ended 31 December 2016 (Figures Finalised as at 2017/01/30)</t>
  </si>
  <si>
    <t>Limpopo: Molemole(LIM353) - Table C7 Quarterly Budget Statement - Cash Flows for 2nd Quarter ended 31 December 2016 (Figures Finalised as at 2017/01/30)</t>
  </si>
  <si>
    <t>Limpopo: Polokwane(LIM354) - Table C7 Quarterly Budget Statement - Cash Flows for 2nd Quarter ended 31 December 2016 (Figures Finalised as at 2017/01/30)</t>
  </si>
  <si>
    <t>Limpopo: Lepelle-Nkumpi(LIM355) - Table C7 Quarterly Budget Statement - Cash Flows for 2nd Quarter ended 31 December 2016 (Figures Finalised as at 2017/01/30)</t>
  </si>
  <si>
    <t>Limpopo: Capricorn(DC35) - Table C7 Quarterly Budget Statement - Cash Flows for 2nd Quarter ended 31 December 2016 (Figures Finalised as at 2017/01/30)</t>
  </si>
  <si>
    <t>Limpopo: Thabazimbi(LIM361) - Table C7 Quarterly Budget Statement - Cash Flows for 2nd Quarter ended 31 December 2016 (Figures Finalised as at 2017/01/30)</t>
  </si>
  <si>
    <t>Limpopo: Lephalale(LIM362) - Table C7 Quarterly Budget Statement - Cash Flows for 2nd Quarter ended 31 December 2016 (Figures Finalised as at 2017/01/30)</t>
  </si>
  <si>
    <t>Limpopo: Bela Bela(LIM366) - Table C7 Quarterly Budget Statement - Cash Flows for 2nd Quarter ended 31 December 2016 (Figures Finalised as at 2017/01/30)</t>
  </si>
  <si>
    <t>Limpopo: Mogalakwena(LIM367) - Table C7 Quarterly Budget Statement - Cash Flows for 2nd Quarter ended 31 December 2016 (Figures Finalised as at 2017/01/30)</t>
  </si>
  <si>
    <t>Limpopo: Modimolle-Mookgopong(LIM368) - Table C7 Quarterly Budget Statement - Cash Flows for 2nd Quarter ended 31 December 2016 (Figures Finalised as at 2017/01/30)</t>
  </si>
  <si>
    <t>Limpopo: Waterberg(DC36) - Table C7 Quarterly Budget Statement - Cash Flows for 2nd Quarter ended 31 December 2016 (Figures Finalised as at 2017/01/30)</t>
  </si>
  <si>
    <t>Limpopo: Ephraim Mogale(LIM471) - Table C7 Quarterly Budget Statement - Cash Flows for 2nd Quarter ended 31 December 2016 (Figures Finalised as at 2017/01/30)</t>
  </si>
  <si>
    <t>Limpopo: Elias Motsoaledi(LIM472) - Table C7 Quarterly Budget Statement - Cash Flows for 2nd Quarter ended 31 December 2016 (Figures Finalised as at 2017/01/30)</t>
  </si>
  <si>
    <t>Limpopo: Makhuduthamaga(LIM473) - Table C7 Quarterly Budget Statement - Cash Flows for 2nd Quarter ended 31 December 2016 (Figures Finalised as at 2017/01/30)</t>
  </si>
  <si>
    <t>Limpopo: Fetakgomo-Greater Tubatse(LIM476) - Table C7 Quarterly Budget Statement - Cash Flows for 2nd Quarter ended 31 December 2016 (Figures Finalised as at 2017/01/30)</t>
  </si>
  <si>
    <t>Limpopo: Sekhukhune(DC47)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</si>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</sst>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597830554</v>
      </c>
      <c r="D6" s="17"/>
      <c r="E6" s="18">
        <v>1056115750</v>
      </c>
      <c r="F6" s="19">
        <v>1056115750</v>
      </c>
      <c r="G6" s="19">
        <v>59301449</v>
      </c>
      <c r="H6" s="19">
        <v>66612016</v>
      </c>
      <c r="I6" s="19">
        <v>67559860</v>
      </c>
      <c r="J6" s="19">
        <v>193473325</v>
      </c>
      <c r="K6" s="19">
        <v>73927131</v>
      </c>
      <c r="L6" s="19">
        <v>75420555</v>
      </c>
      <c r="M6" s="19">
        <v>79223365</v>
      </c>
      <c r="N6" s="19">
        <v>228571051</v>
      </c>
      <c r="O6" s="19"/>
      <c r="P6" s="19"/>
      <c r="Q6" s="19"/>
      <c r="R6" s="19"/>
      <c r="S6" s="19"/>
      <c r="T6" s="19"/>
      <c r="U6" s="19"/>
      <c r="V6" s="19"/>
      <c r="W6" s="19">
        <v>422044376</v>
      </c>
      <c r="X6" s="19">
        <v>487028075</v>
      </c>
      <c r="Y6" s="19">
        <v>-64983699</v>
      </c>
      <c r="Z6" s="20">
        <v>-13.34</v>
      </c>
      <c r="AA6" s="21">
        <v>1056115750</v>
      </c>
    </row>
    <row r="7" spans="1:27" ht="13.5">
      <c r="A7" s="22" t="s">
        <v>34</v>
      </c>
      <c r="B7" s="16"/>
      <c r="C7" s="17">
        <v>2210348910</v>
      </c>
      <c r="D7" s="17"/>
      <c r="E7" s="18">
        <v>3616935763</v>
      </c>
      <c r="F7" s="19">
        <v>3616935763</v>
      </c>
      <c r="G7" s="19">
        <v>230068024</v>
      </c>
      <c r="H7" s="19">
        <v>290673797</v>
      </c>
      <c r="I7" s="19">
        <v>315589760</v>
      </c>
      <c r="J7" s="19">
        <v>836331581</v>
      </c>
      <c r="K7" s="19">
        <v>279799744</v>
      </c>
      <c r="L7" s="19">
        <v>344674651</v>
      </c>
      <c r="M7" s="19">
        <v>284248649</v>
      </c>
      <c r="N7" s="19">
        <v>908723044</v>
      </c>
      <c r="O7" s="19"/>
      <c r="P7" s="19"/>
      <c r="Q7" s="19"/>
      <c r="R7" s="19"/>
      <c r="S7" s="19"/>
      <c r="T7" s="19"/>
      <c r="U7" s="19"/>
      <c r="V7" s="19"/>
      <c r="W7" s="19">
        <v>1745054625</v>
      </c>
      <c r="X7" s="19">
        <v>1727749099</v>
      </c>
      <c r="Y7" s="19">
        <v>17305526</v>
      </c>
      <c r="Z7" s="20">
        <v>1</v>
      </c>
      <c r="AA7" s="21">
        <v>3616935763</v>
      </c>
    </row>
    <row r="8" spans="1:27" ht="13.5">
      <c r="A8" s="22" t="s">
        <v>35</v>
      </c>
      <c r="B8" s="16"/>
      <c r="C8" s="17">
        <v>783812965</v>
      </c>
      <c r="D8" s="17"/>
      <c r="E8" s="18">
        <v>758235456</v>
      </c>
      <c r="F8" s="19">
        <v>758235456</v>
      </c>
      <c r="G8" s="19">
        <v>65732203</v>
      </c>
      <c r="H8" s="19">
        <v>156787105</v>
      </c>
      <c r="I8" s="19">
        <v>131742603</v>
      </c>
      <c r="J8" s="19">
        <v>354261911</v>
      </c>
      <c r="K8" s="19">
        <v>134129709</v>
      </c>
      <c r="L8" s="19">
        <v>37747866</v>
      </c>
      <c r="M8" s="19">
        <v>128992474</v>
      </c>
      <c r="N8" s="19">
        <v>300870049</v>
      </c>
      <c r="O8" s="19"/>
      <c r="P8" s="19"/>
      <c r="Q8" s="19"/>
      <c r="R8" s="19"/>
      <c r="S8" s="19"/>
      <c r="T8" s="19"/>
      <c r="U8" s="19"/>
      <c r="V8" s="19"/>
      <c r="W8" s="19">
        <v>655131960</v>
      </c>
      <c r="X8" s="19">
        <v>339234281</v>
      </c>
      <c r="Y8" s="19">
        <v>315897679</v>
      </c>
      <c r="Z8" s="20">
        <v>93.12</v>
      </c>
      <c r="AA8" s="21">
        <v>758235456</v>
      </c>
    </row>
    <row r="9" spans="1:27" ht="13.5">
      <c r="A9" s="22" t="s">
        <v>36</v>
      </c>
      <c r="B9" s="16"/>
      <c r="C9" s="17">
        <v>5169493237</v>
      </c>
      <c r="D9" s="17"/>
      <c r="E9" s="18">
        <v>7919300960</v>
      </c>
      <c r="F9" s="19">
        <v>7919300960</v>
      </c>
      <c r="G9" s="19">
        <v>1779313290</v>
      </c>
      <c r="H9" s="19">
        <v>663871482</v>
      </c>
      <c r="I9" s="19">
        <v>465742394</v>
      </c>
      <c r="J9" s="19">
        <v>2908927166</v>
      </c>
      <c r="K9" s="19">
        <v>158771444</v>
      </c>
      <c r="L9" s="19">
        <v>100761930</v>
      </c>
      <c r="M9" s="19">
        <v>1998919937</v>
      </c>
      <c r="N9" s="19">
        <v>2258453311</v>
      </c>
      <c r="O9" s="19"/>
      <c r="P9" s="19"/>
      <c r="Q9" s="19"/>
      <c r="R9" s="19"/>
      <c r="S9" s="19"/>
      <c r="T9" s="19"/>
      <c r="U9" s="19"/>
      <c r="V9" s="19"/>
      <c r="W9" s="19">
        <v>5167380477</v>
      </c>
      <c r="X9" s="19">
        <v>5380878252</v>
      </c>
      <c r="Y9" s="19">
        <v>-213497775</v>
      </c>
      <c r="Z9" s="20">
        <v>-3.97</v>
      </c>
      <c r="AA9" s="21">
        <v>7919300960</v>
      </c>
    </row>
    <row r="10" spans="1:27" ht="13.5">
      <c r="A10" s="22" t="s">
        <v>37</v>
      </c>
      <c r="B10" s="16"/>
      <c r="C10" s="17">
        <v>2216406048</v>
      </c>
      <c r="D10" s="17"/>
      <c r="E10" s="18">
        <v>4381072168</v>
      </c>
      <c r="F10" s="19">
        <v>4381072168</v>
      </c>
      <c r="G10" s="19">
        <v>328222355</v>
      </c>
      <c r="H10" s="19">
        <v>67785967</v>
      </c>
      <c r="I10" s="19">
        <v>341036765</v>
      </c>
      <c r="J10" s="19">
        <v>737045087</v>
      </c>
      <c r="K10" s="19">
        <v>337147849</v>
      </c>
      <c r="L10" s="19">
        <v>126146039</v>
      </c>
      <c r="M10" s="19">
        <v>623262606</v>
      </c>
      <c r="N10" s="19">
        <v>1086556494</v>
      </c>
      <c r="O10" s="19"/>
      <c r="P10" s="19"/>
      <c r="Q10" s="19"/>
      <c r="R10" s="19"/>
      <c r="S10" s="19"/>
      <c r="T10" s="19"/>
      <c r="U10" s="19"/>
      <c r="V10" s="19"/>
      <c r="W10" s="19">
        <v>1823601581</v>
      </c>
      <c r="X10" s="19">
        <v>2877074295</v>
      </c>
      <c r="Y10" s="19">
        <v>-1053472714</v>
      </c>
      <c r="Z10" s="20">
        <v>-36.62</v>
      </c>
      <c r="AA10" s="21">
        <v>4381072168</v>
      </c>
    </row>
    <row r="11" spans="1:27" ht="13.5">
      <c r="A11" s="22" t="s">
        <v>38</v>
      </c>
      <c r="B11" s="16"/>
      <c r="C11" s="17">
        <v>203673953</v>
      </c>
      <c r="D11" s="17"/>
      <c r="E11" s="18">
        <v>405089053</v>
      </c>
      <c r="F11" s="19">
        <v>405089053</v>
      </c>
      <c r="G11" s="19">
        <v>20196199</v>
      </c>
      <c r="H11" s="19">
        <v>26455887</v>
      </c>
      <c r="I11" s="19">
        <v>31372934</v>
      </c>
      <c r="J11" s="19">
        <v>78025020</v>
      </c>
      <c r="K11" s="19">
        <v>29890142</v>
      </c>
      <c r="L11" s="19">
        <v>28190373</v>
      </c>
      <c r="M11" s="19">
        <v>28952122</v>
      </c>
      <c r="N11" s="19">
        <v>87032637</v>
      </c>
      <c r="O11" s="19"/>
      <c r="P11" s="19"/>
      <c r="Q11" s="19"/>
      <c r="R11" s="19"/>
      <c r="S11" s="19"/>
      <c r="T11" s="19"/>
      <c r="U11" s="19"/>
      <c r="V11" s="19"/>
      <c r="W11" s="19">
        <v>165057657</v>
      </c>
      <c r="X11" s="19">
        <v>158581699</v>
      </c>
      <c r="Y11" s="19">
        <v>6475958</v>
      </c>
      <c r="Z11" s="20">
        <v>4.08</v>
      </c>
      <c r="AA11" s="21">
        <v>405089053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-7073799381</v>
      </c>
      <c r="D14" s="17"/>
      <c r="E14" s="18">
        <v>-12225929348</v>
      </c>
      <c r="F14" s="19">
        <v>-12225929348</v>
      </c>
      <c r="G14" s="19">
        <v>-1375154783</v>
      </c>
      <c r="H14" s="19">
        <v>-1156210256</v>
      </c>
      <c r="I14" s="19">
        <v>-1235337766</v>
      </c>
      <c r="J14" s="19">
        <v>-3766702805</v>
      </c>
      <c r="K14" s="19">
        <v>-1172464722</v>
      </c>
      <c r="L14" s="19">
        <v>-960971170</v>
      </c>
      <c r="M14" s="19">
        <v>-1245482373</v>
      </c>
      <c r="N14" s="19">
        <v>-3378918265</v>
      </c>
      <c r="O14" s="19"/>
      <c r="P14" s="19"/>
      <c r="Q14" s="19"/>
      <c r="R14" s="19"/>
      <c r="S14" s="19"/>
      <c r="T14" s="19"/>
      <c r="U14" s="19"/>
      <c r="V14" s="19"/>
      <c r="W14" s="19">
        <v>-7145621070</v>
      </c>
      <c r="X14" s="19">
        <v>-5470752431</v>
      </c>
      <c r="Y14" s="19">
        <v>-1674868639</v>
      </c>
      <c r="Z14" s="20">
        <v>30.61</v>
      </c>
      <c r="AA14" s="21">
        <v>-12225929348</v>
      </c>
    </row>
    <row r="15" spans="1:27" ht="13.5">
      <c r="A15" s="22" t="s">
        <v>42</v>
      </c>
      <c r="B15" s="16"/>
      <c r="C15" s="17">
        <v>-88060757</v>
      </c>
      <c r="D15" s="17"/>
      <c r="E15" s="18">
        <v>-94737758</v>
      </c>
      <c r="F15" s="19">
        <v>-94737758</v>
      </c>
      <c r="G15" s="19">
        <v>-555086</v>
      </c>
      <c r="H15" s="19">
        <v>-2681786</v>
      </c>
      <c r="I15" s="19">
        <v>-4701949</v>
      </c>
      <c r="J15" s="19">
        <v>-7938821</v>
      </c>
      <c r="K15" s="19">
        <v>-4153862</v>
      </c>
      <c r="L15" s="19">
        <v>-8550578</v>
      </c>
      <c r="M15" s="19">
        <v>-16629811</v>
      </c>
      <c r="N15" s="19">
        <v>-29334251</v>
      </c>
      <c r="O15" s="19"/>
      <c r="P15" s="19"/>
      <c r="Q15" s="19"/>
      <c r="R15" s="19"/>
      <c r="S15" s="19"/>
      <c r="T15" s="19"/>
      <c r="U15" s="19"/>
      <c r="V15" s="19"/>
      <c r="W15" s="19">
        <v>-37273072</v>
      </c>
      <c r="X15" s="19">
        <v>-38600123</v>
      </c>
      <c r="Y15" s="19">
        <v>1327051</v>
      </c>
      <c r="Z15" s="20">
        <v>-3.44</v>
      </c>
      <c r="AA15" s="21">
        <v>-94737758</v>
      </c>
    </row>
    <row r="16" spans="1:27" ht="13.5">
      <c r="A16" s="22" t="s">
        <v>43</v>
      </c>
      <c r="B16" s="16"/>
      <c r="C16" s="17">
        <v>-36921323</v>
      </c>
      <c r="D16" s="17"/>
      <c r="E16" s="18">
        <v>-175118006</v>
      </c>
      <c r="F16" s="19">
        <v>-175118006</v>
      </c>
      <c r="G16" s="19">
        <v>-12797661</v>
      </c>
      <c r="H16" s="19">
        <v>-8510410</v>
      </c>
      <c r="I16" s="19">
        <v>-17095788</v>
      </c>
      <c r="J16" s="19">
        <v>-38403859</v>
      </c>
      <c r="K16" s="19">
        <v>-12759071</v>
      </c>
      <c r="L16" s="19">
        <v>-11850103</v>
      </c>
      <c r="M16" s="19">
        <v>-5215477</v>
      </c>
      <c r="N16" s="19">
        <v>-29824651</v>
      </c>
      <c r="O16" s="19"/>
      <c r="P16" s="19"/>
      <c r="Q16" s="19"/>
      <c r="R16" s="19"/>
      <c r="S16" s="19"/>
      <c r="T16" s="19"/>
      <c r="U16" s="19"/>
      <c r="V16" s="19"/>
      <c r="W16" s="19">
        <v>-68228510</v>
      </c>
      <c r="X16" s="19">
        <v>-81488544</v>
      </c>
      <c r="Y16" s="19">
        <v>13260034</v>
      </c>
      <c r="Z16" s="20">
        <v>-16.27</v>
      </c>
      <c r="AA16" s="21">
        <v>-175118006</v>
      </c>
    </row>
    <row r="17" spans="1:27" ht="13.5">
      <c r="A17" s="23" t="s">
        <v>44</v>
      </c>
      <c r="B17" s="24"/>
      <c r="C17" s="25">
        <f aca="true" t="shared" si="0" ref="C17:Y17">SUM(C6:C16)</f>
        <v>3982784206</v>
      </c>
      <c r="D17" s="25">
        <f>SUM(D6:D16)</f>
        <v>0</v>
      </c>
      <c r="E17" s="26">
        <f t="shared" si="0"/>
        <v>5640964038</v>
      </c>
      <c r="F17" s="27">
        <f t="shared" si="0"/>
        <v>5640964038</v>
      </c>
      <c r="G17" s="27">
        <f t="shared" si="0"/>
        <v>1094325990</v>
      </c>
      <c r="H17" s="27">
        <f t="shared" si="0"/>
        <v>104783802</v>
      </c>
      <c r="I17" s="27">
        <f t="shared" si="0"/>
        <v>95908813</v>
      </c>
      <c r="J17" s="27">
        <f t="shared" si="0"/>
        <v>1295018605</v>
      </c>
      <c r="K17" s="27">
        <f t="shared" si="0"/>
        <v>-175711636</v>
      </c>
      <c r="L17" s="27">
        <f t="shared" si="0"/>
        <v>-268430437</v>
      </c>
      <c r="M17" s="27">
        <f t="shared" si="0"/>
        <v>1876271492</v>
      </c>
      <c r="N17" s="27">
        <f t="shared" si="0"/>
        <v>1432129419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2727148024</v>
      </c>
      <c r="X17" s="27">
        <f t="shared" si="0"/>
        <v>5379704603</v>
      </c>
      <c r="Y17" s="27">
        <f t="shared" si="0"/>
        <v>-2652556579</v>
      </c>
      <c r="Z17" s="28">
        <f>+IF(X17&lt;&gt;0,+(Y17/X17)*100,0)</f>
        <v>-49.30673289237476</v>
      </c>
      <c r="AA17" s="29">
        <f>SUM(AA6:AA16)</f>
        <v>5640964038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348229</v>
      </c>
      <c r="D21" s="17"/>
      <c r="E21" s="18">
        <v>76962084</v>
      </c>
      <c r="F21" s="19">
        <v>76962084</v>
      </c>
      <c r="G21" s="36">
        <v>2995492</v>
      </c>
      <c r="H21" s="36">
        <v>-4048826</v>
      </c>
      <c r="I21" s="36">
        <v>6358307</v>
      </c>
      <c r="J21" s="19">
        <v>5304973</v>
      </c>
      <c r="K21" s="36">
        <v>1515620</v>
      </c>
      <c r="L21" s="36">
        <v>3729910</v>
      </c>
      <c r="M21" s="19">
        <v>1081051</v>
      </c>
      <c r="N21" s="36">
        <v>6326581</v>
      </c>
      <c r="O21" s="36"/>
      <c r="P21" s="36"/>
      <c r="Q21" s="19"/>
      <c r="R21" s="36"/>
      <c r="S21" s="36"/>
      <c r="T21" s="19"/>
      <c r="U21" s="36"/>
      <c r="V21" s="36"/>
      <c r="W21" s="36">
        <v>11631554</v>
      </c>
      <c r="X21" s="19">
        <v>17249998</v>
      </c>
      <c r="Y21" s="36">
        <v>-5618444</v>
      </c>
      <c r="Z21" s="37">
        <v>-32.57</v>
      </c>
      <c r="AA21" s="38">
        <v>76962084</v>
      </c>
    </row>
    <row r="22" spans="1:27" ht="13.5">
      <c r="A22" s="22" t="s">
        <v>47</v>
      </c>
      <c r="B22" s="16"/>
      <c r="C22" s="17"/>
      <c r="D22" s="17"/>
      <c r="E22" s="39">
        <v>5868000</v>
      </c>
      <c r="F22" s="36">
        <v>5868000</v>
      </c>
      <c r="G22" s="19">
        <v>1019</v>
      </c>
      <c r="H22" s="19">
        <v>68860</v>
      </c>
      <c r="I22" s="19">
        <v>1531</v>
      </c>
      <c r="J22" s="19">
        <v>71410</v>
      </c>
      <c r="K22" s="19">
        <v>688</v>
      </c>
      <c r="L22" s="19">
        <v>2531685</v>
      </c>
      <c r="M22" s="36">
        <v>-1125</v>
      </c>
      <c r="N22" s="19">
        <v>2531248</v>
      </c>
      <c r="O22" s="19"/>
      <c r="P22" s="19"/>
      <c r="Q22" s="19"/>
      <c r="R22" s="19"/>
      <c r="S22" s="19"/>
      <c r="T22" s="36"/>
      <c r="U22" s="19"/>
      <c r="V22" s="19"/>
      <c r="W22" s="19">
        <v>2602658</v>
      </c>
      <c r="X22" s="19">
        <v>2210000</v>
      </c>
      <c r="Y22" s="19">
        <v>392658</v>
      </c>
      <c r="Z22" s="20">
        <v>17.77</v>
      </c>
      <c r="AA22" s="21">
        <v>5868000</v>
      </c>
    </row>
    <row r="23" spans="1:27" ht="13.5">
      <c r="A23" s="22" t="s">
        <v>48</v>
      </c>
      <c r="B23" s="16"/>
      <c r="C23" s="40">
        <v>7188022</v>
      </c>
      <c r="D23" s="40"/>
      <c r="E23" s="18">
        <v>2451000</v>
      </c>
      <c r="F23" s="19">
        <v>2451000</v>
      </c>
      <c r="G23" s="36">
        <v>-1054091</v>
      </c>
      <c r="H23" s="36">
        <v>60533</v>
      </c>
      <c r="I23" s="36">
        <v>42427</v>
      </c>
      <c r="J23" s="19">
        <v>-951131</v>
      </c>
      <c r="K23" s="36">
        <v>47109</v>
      </c>
      <c r="L23" s="36">
        <v>68062</v>
      </c>
      <c r="M23" s="19"/>
      <c r="N23" s="36">
        <v>115171</v>
      </c>
      <c r="O23" s="36"/>
      <c r="P23" s="36"/>
      <c r="Q23" s="19"/>
      <c r="R23" s="36"/>
      <c r="S23" s="36"/>
      <c r="T23" s="19"/>
      <c r="U23" s="36"/>
      <c r="V23" s="36"/>
      <c r="W23" s="36">
        <v>-835960</v>
      </c>
      <c r="X23" s="19">
        <v>965000</v>
      </c>
      <c r="Y23" s="36">
        <v>-1800960</v>
      </c>
      <c r="Z23" s="37">
        <v>-186.63</v>
      </c>
      <c r="AA23" s="38">
        <v>2451000</v>
      </c>
    </row>
    <row r="24" spans="1:27" ht="13.5">
      <c r="A24" s="22" t="s">
        <v>49</v>
      </c>
      <c r="B24" s="16"/>
      <c r="C24" s="17"/>
      <c r="D24" s="17"/>
      <c r="E24" s="18">
        <v>22418656</v>
      </c>
      <c r="F24" s="19">
        <v>22418656</v>
      </c>
      <c r="G24" s="19">
        <v>-855619</v>
      </c>
      <c r="H24" s="19"/>
      <c r="I24" s="19"/>
      <c r="J24" s="19">
        <v>-855619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-855619</v>
      </c>
      <c r="X24" s="19">
        <v>9140000</v>
      </c>
      <c r="Y24" s="19">
        <v>-9995619</v>
      </c>
      <c r="Z24" s="20">
        <v>-109.36</v>
      </c>
      <c r="AA24" s="21">
        <v>22418656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-3210053577</v>
      </c>
      <c r="D26" s="17"/>
      <c r="E26" s="18">
        <v>-5453902547</v>
      </c>
      <c r="F26" s="19">
        <v>-5453902547</v>
      </c>
      <c r="G26" s="19">
        <v>-151784825</v>
      </c>
      <c r="H26" s="19">
        <v>-216612494</v>
      </c>
      <c r="I26" s="19">
        <v>-362528775</v>
      </c>
      <c r="J26" s="19">
        <v>-730926094</v>
      </c>
      <c r="K26" s="19">
        <v>-331239572</v>
      </c>
      <c r="L26" s="19">
        <v>-405759098</v>
      </c>
      <c r="M26" s="19">
        <v>-461892116</v>
      </c>
      <c r="N26" s="19">
        <v>-1198890786</v>
      </c>
      <c r="O26" s="19"/>
      <c r="P26" s="19"/>
      <c r="Q26" s="19"/>
      <c r="R26" s="19"/>
      <c r="S26" s="19"/>
      <c r="T26" s="19"/>
      <c r="U26" s="19"/>
      <c r="V26" s="19"/>
      <c r="W26" s="19">
        <v>-1929816880</v>
      </c>
      <c r="X26" s="19">
        <v>-2155760061</v>
      </c>
      <c r="Y26" s="19">
        <v>225943181</v>
      </c>
      <c r="Z26" s="20">
        <v>-10.48</v>
      </c>
      <c r="AA26" s="21">
        <v>-5453902547</v>
      </c>
    </row>
    <row r="27" spans="1:27" ht="13.5">
      <c r="A27" s="23" t="s">
        <v>51</v>
      </c>
      <c r="B27" s="24"/>
      <c r="C27" s="25">
        <f aca="true" t="shared" si="1" ref="C27:Y27">SUM(C21:C26)</f>
        <v>-3202517326</v>
      </c>
      <c r="D27" s="25">
        <f>SUM(D21:D26)</f>
        <v>0</v>
      </c>
      <c r="E27" s="26">
        <f t="shared" si="1"/>
        <v>-5346202807</v>
      </c>
      <c r="F27" s="27">
        <f t="shared" si="1"/>
        <v>-5346202807</v>
      </c>
      <c r="G27" s="27">
        <f t="shared" si="1"/>
        <v>-150698024</v>
      </c>
      <c r="H27" s="27">
        <f t="shared" si="1"/>
        <v>-220531927</v>
      </c>
      <c r="I27" s="27">
        <f t="shared" si="1"/>
        <v>-356126510</v>
      </c>
      <c r="J27" s="27">
        <f t="shared" si="1"/>
        <v>-727356461</v>
      </c>
      <c r="K27" s="27">
        <f t="shared" si="1"/>
        <v>-329676155</v>
      </c>
      <c r="L27" s="27">
        <f t="shared" si="1"/>
        <v>-399429441</v>
      </c>
      <c r="M27" s="27">
        <f t="shared" si="1"/>
        <v>-460812190</v>
      </c>
      <c r="N27" s="27">
        <f t="shared" si="1"/>
        <v>-1189917786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-1917274247</v>
      </c>
      <c r="X27" s="27">
        <f t="shared" si="1"/>
        <v>-2126195063</v>
      </c>
      <c r="Y27" s="27">
        <f t="shared" si="1"/>
        <v>208920816</v>
      </c>
      <c r="Z27" s="28">
        <f>+IF(X27&lt;&gt;0,+(Y27/X27)*100,0)</f>
        <v>-9.82604181693559</v>
      </c>
      <c r="AA27" s="29">
        <f>SUM(AA21:AA26)</f>
        <v>-5346202807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2</v>
      </c>
      <c r="F31" s="19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2</v>
      </c>
      <c r="Y31" s="19">
        <v>-2</v>
      </c>
      <c r="Z31" s="20">
        <v>-100</v>
      </c>
      <c r="AA31" s="21">
        <v>2</v>
      </c>
    </row>
    <row r="32" spans="1:27" ht="13.5">
      <c r="A32" s="22" t="s">
        <v>54</v>
      </c>
      <c r="B32" s="16"/>
      <c r="C32" s="17">
        <v>42592448</v>
      </c>
      <c r="D32" s="17"/>
      <c r="E32" s="18">
        <v>255000000</v>
      </c>
      <c r="F32" s="19">
        <v>255000000</v>
      </c>
      <c r="G32" s="19">
        <v>1641788</v>
      </c>
      <c r="H32" s="19"/>
      <c r="I32" s="19"/>
      <c r="J32" s="19">
        <v>1641788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1641788</v>
      </c>
      <c r="X32" s="19"/>
      <c r="Y32" s="19">
        <v>1641788</v>
      </c>
      <c r="Z32" s="20"/>
      <c r="AA32" s="21">
        <v>255000000</v>
      </c>
    </row>
    <row r="33" spans="1:27" ht="13.5">
      <c r="A33" s="22" t="s">
        <v>55</v>
      </c>
      <c r="B33" s="16"/>
      <c r="C33" s="17">
        <v>2765469</v>
      </c>
      <c r="D33" s="17"/>
      <c r="E33" s="18">
        <v>12529001</v>
      </c>
      <c r="F33" s="19">
        <v>12529001</v>
      </c>
      <c r="G33" s="19">
        <v>-4375248</v>
      </c>
      <c r="H33" s="36">
        <v>588678</v>
      </c>
      <c r="I33" s="36">
        <v>528036</v>
      </c>
      <c r="J33" s="36">
        <v>-3258534</v>
      </c>
      <c r="K33" s="19">
        <v>521905</v>
      </c>
      <c r="L33" s="19">
        <v>460351</v>
      </c>
      <c r="M33" s="19">
        <v>793465</v>
      </c>
      <c r="N33" s="19">
        <v>1775721</v>
      </c>
      <c r="O33" s="36"/>
      <c r="P33" s="36"/>
      <c r="Q33" s="36"/>
      <c r="R33" s="19"/>
      <c r="S33" s="19"/>
      <c r="T33" s="19"/>
      <c r="U33" s="19"/>
      <c r="V33" s="36"/>
      <c r="W33" s="36">
        <v>-1482813</v>
      </c>
      <c r="X33" s="36">
        <v>4891863</v>
      </c>
      <c r="Y33" s="19">
        <v>-6374676</v>
      </c>
      <c r="Z33" s="20">
        <v>-130.31</v>
      </c>
      <c r="AA33" s="21">
        <v>12529001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-85126167</v>
      </c>
      <c r="D35" s="17"/>
      <c r="E35" s="18">
        <v>-121877654</v>
      </c>
      <c r="F35" s="19">
        <v>-121877654</v>
      </c>
      <c r="G35" s="19">
        <v>-2635975</v>
      </c>
      <c r="H35" s="19">
        <v>-1147810</v>
      </c>
      <c r="I35" s="19">
        <v>-11814052</v>
      </c>
      <c r="J35" s="19">
        <v>-15597837</v>
      </c>
      <c r="K35" s="19">
        <v>-20573478</v>
      </c>
      <c r="L35" s="19">
        <v>-812705</v>
      </c>
      <c r="M35" s="19">
        <v>-90778775</v>
      </c>
      <c r="N35" s="19">
        <v>-112164958</v>
      </c>
      <c r="O35" s="19"/>
      <c r="P35" s="19"/>
      <c r="Q35" s="19"/>
      <c r="R35" s="19"/>
      <c r="S35" s="19"/>
      <c r="T35" s="19"/>
      <c r="U35" s="19"/>
      <c r="V35" s="19"/>
      <c r="W35" s="19">
        <v>-127762795</v>
      </c>
      <c r="X35" s="19">
        <v>-55160289</v>
      </c>
      <c r="Y35" s="19">
        <v>-72602506</v>
      </c>
      <c r="Z35" s="20">
        <v>131.62</v>
      </c>
      <c r="AA35" s="21">
        <v>-121877654</v>
      </c>
    </row>
    <row r="36" spans="1:27" ht="13.5">
      <c r="A36" s="23" t="s">
        <v>57</v>
      </c>
      <c r="B36" s="24"/>
      <c r="C36" s="25">
        <f aca="true" t="shared" si="2" ref="C36:Y36">SUM(C31:C35)</f>
        <v>-39768250</v>
      </c>
      <c r="D36" s="25">
        <f>SUM(D31:D35)</f>
        <v>0</v>
      </c>
      <c r="E36" s="26">
        <f t="shared" si="2"/>
        <v>145651349</v>
      </c>
      <c r="F36" s="27">
        <f t="shared" si="2"/>
        <v>145651349</v>
      </c>
      <c r="G36" s="27">
        <f t="shared" si="2"/>
        <v>-5369435</v>
      </c>
      <c r="H36" s="27">
        <f t="shared" si="2"/>
        <v>-559132</v>
      </c>
      <c r="I36" s="27">
        <f t="shared" si="2"/>
        <v>-11286016</v>
      </c>
      <c r="J36" s="27">
        <f t="shared" si="2"/>
        <v>-17214583</v>
      </c>
      <c r="K36" s="27">
        <f t="shared" si="2"/>
        <v>-20051573</v>
      </c>
      <c r="L36" s="27">
        <f t="shared" si="2"/>
        <v>-352354</v>
      </c>
      <c r="M36" s="27">
        <f t="shared" si="2"/>
        <v>-89985310</v>
      </c>
      <c r="N36" s="27">
        <f t="shared" si="2"/>
        <v>-110389237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-127603820</v>
      </c>
      <c r="X36" s="27">
        <f t="shared" si="2"/>
        <v>-50268424</v>
      </c>
      <c r="Y36" s="27">
        <f t="shared" si="2"/>
        <v>-77335396</v>
      </c>
      <c r="Z36" s="28">
        <f>+IF(X36&lt;&gt;0,+(Y36/X36)*100,0)</f>
        <v>153.84487884481916</v>
      </c>
      <c r="AA36" s="29">
        <f>SUM(AA31:AA35)</f>
        <v>145651349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740498630</v>
      </c>
      <c r="D38" s="31">
        <f>+D17+D27+D36</f>
        <v>0</v>
      </c>
      <c r="E38" s="32">
        <f t="shared" si="3"/>
        <v>440412580</v>
      </c>
      <c r="F38" s="33">
        <f t="shared" si="3"/>
        <v>440412580</v>
      </c>
      <c r="G38" s="33">
        <f t="shared" si="3"/>
        <v>938258531</v>
      </c>
      <c r="H38" s="33">
        <f t="shared" si="3"/>
        <v>-116307257</v>
      </c>
      <c r="I38" s="33">
        <f t="shared" si="3"/>
        <v>-271503713</v>
      </c>
      <c r="J38" s="33">
        <f t="shared" si="3"/>
        <v>550447561</v>
      </c>
      <c r="K38" s="33">
        <f t="shared" si="3"/>
        <v>-525439364</v>
      </c>
      <c r="L38" s="33">
        <f t="shared" si="3"/>
        <v>-668212232</v>
      </c>
      <c r="M38" s="33">
        <f t="shared" si="3"/>
        <v>1325473992</v>
      </c>
      <c r="N38" s="33">
        <f t="shared" si="3"/>
        <v>131822396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682269957</v>
      </c>
      <c r="X38" s="33">
        <f t="shared" si="3"/>
        <v>3203241116</v>
      </c>
      <c r="Y38" s="33">
        <f t="shared" si="3"/>
        <v>-2520971159</v>
      </c>
      <c r="Z38" s="34">
        <f>+IF(X38&lt;&gt;0,+(Y38/X38)*100,0)</f>
        <v>-78.70063687706485</v>
      </c>
      <c r="AA38" s="35">
        <f>+AA17+AA27+AA36</f>
        <v>440412580</v>
      </c>
    </row>
    <row r="39" spans="1:27" ht="13.5">
      <c r="A39" s="22" t="s">
        <v>59</v>
      </c>
      <c r="B39" s="16"/>
      <c r="C39" s="31">
        <v>1747075652</v>
      </c>
      <c r="D39" s="31"/>
      <c r="E39" s="32">
        <v>2258551431</v>
      </c>
      <c r="F39" s="33">
        <v>2258551431</v>
      </c>
      <c r="G39" s="33">
        <v>1981575803</v>
      </c>
      <c r="H39" s="33">
        <v>2919834334</v>
      </c>
      <c r="I39" s="33">
        <v>2803527077</v>
      </c>
      <c r="J39" s="33">
        <v>1981575803</v>
      </c>
      <c r="K39" s="33">
        <v>2532023364</v>
      </c>
      <c r="L39" s="33">
        <v>2006584000</v>
      </c>
      <c r="M39" s="33">
        <v>1338371768</v>
      </c>
      <c r="N39" s="33">
        <v>2532023364</v>
      </c>
      <c r="O39" s="33"/>
      <c r="P39" s="33"/>
      <c r="Q39" s="33"/>
      <c r="R39" s="33"/>
      <c r="S39" s="33"/>
      <c r="T39" s="33"/>
      <c r="U39" s="33"/>
      <c r="V39" s="33"/>
      <c r="W39" s="33">
        <v>1981575803</v>
      </c>
      <c r="X39" s="33">
        <v>2258551431</v>
      </c>
      <c r="Y39" s="33">
        <v>-276975628</v>
      </c>
      <c r="Z39" s="34">
        <v>-12.26</v>
      </c>
      <c r="AA39" s="35">
        <v>2258551431</v>
      </c>
    </row>
    <row r="40" spans="1:27" ht="13.5">
      <c r="A40" s="41" t="s">
        <v>60</v>
      </c>
      <c r="B40" s="42"/>
      <c r="C40" s="43">
        <v>1939714258</v>
      </c>
      <c r="D40" s="43"/>
      <c r="E40" s="44">
        <v>2698964010</v>
      </c>
      <c r="F40" s="45">
        <v>2698964010</v>
      </c>
      <c r="G40" s="45">
        <v>2919834334</v>
      </c>
      <c r="H40" s="45">
        <v>2803527077</v>
      </c>
      <c r="I40" s="45">
        <v>2532023364</v>
      </c>
      <c r="J40" s="45">
        <v>2532023364</v>
      </c>
      <c r="K40" s="45">
        <v>2006584000</v>
      </c>
      <c r="L40" s="45">
        <v>1338371768</v>
      </c>
      <c r="M40" s="45">
        <v>2663845760</v>
      </c>
      <c r="N40" s="45">
        <v>2663845760</v>
      </c>
      <c r="O40" s="45"/>
      <c r="P40" s="45"/>
      <c r="Q40" s="45"/>
      <c r="R40" s="45"/>
      <c r="S40" s="45"/>
      <c r="T40" s="45"/>
      <c r="U40" s="45"/>
      <c r="V40" s="45"/>
      <c r="W40" s="45">
        <v>2663845760</v>
      </c>
      <c r="X40" s="45">
        <v>5461792546</v>
      </c>
      <c r="Y40" s="45">
        <v>-2797946786</v>
      </c>
      <c r="Z40" s="46">
        <v>-51.23</v>
      </c>
      <c r="AA40" s="47">
        <v>2698964010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83512236</v>
      </c>
      <c r="D6" s="17"/>
      <c r="E6" s="18">
        <v>53717000</v>
      </c>
      <c r="F6" s="19">
        <v>53717000</v>
      </c>
      <c r="G6" s="19">
        <v>5371821</v>
      </c>
      <c r="H6" s="19">
        <v>4773576</v>
      </c>
      <c r="I6" s="19">
        <v>4759000</v>
      </c>
      <c r="J6" s="19">
        <v>14904397</v>
      </c>
      <c r="K6" s="19">
        <v>5164727</v>
      </c>
      <c r="L6" s="19">
        <v>5096002</v>
      </c>
      <c r="M6" s="19">
        <v>4737785</v>
      </c>
      <c r="N6" s="19">
        <v>14998514</v>
      </c>
      <c r="O6" s="19"/>
      <c r="P6" s="19"/>
      <c r="Q6" s="19"/>
      <c r="R6" s="19"/>
      <c r="S6" s="19"/>
      <c r="T6" s="19"/>
      <c r="U6" s="19"/>
      <c r="V6" s="19"/>
      <c r="W6" s="19">
        <v>29902911</v>
      </c>
      <c r="X6" s="19">
        <v>24167536</v>
      </c>
      <c r="Y6" s="19">
        <v>5735375</v>
      </c>
      <c r="Z6" s="20">
        <v>23.73</v>
      </c>
      <c r="AA6" s="21">
        <v>53717000</v>
      </c>
    </row>
    <row r="7" spans="1:27" ht="13.5">
      <c r="A7" s="22" t="s">
        <v>34</v>
      </c>
      <c r="B7" s="16"/>
      <c r="C7" s="17">
        <v>547860025</v>
      </c>
      <c r="D7" s="17"/>
      <c r="E7" s="18">
        <v>336187999</v>
      </c>
      <c r="F7" s="19">
        <v>336187999</v>
      </c>
      <c r="G7" s="19">
        <v>19811403</v>
      </c>
      <c r="H7" s="19">
        <v>25106040</v>
      </c>
      <c r="I7" s="19">
        <v>23520000</v>
      </c>
      <c r="J7" s="19">
        <v>68437443</v>
      </c>
      <c r="K7" s="19">
        <v>23647938</v>
      </c>
      <c r="L7" s="19">
        <v>24526530</v>
      </c>
      <c r="M7" s="19">
        <v>19580560</v>
      </c>
      <c r="N7" s="19">
        <v>67755028</v>
      </c>
      <c r="O7" s="19"/>
      <c r="P7" s="19"/>
      <c r="Q7" s="19"/>
      <c r="R7" s="19"/>
      <c r="S7" s="19"/>
      <c r="T7" s="19"/>
      <c r="U7" s="19"/>
      <c r="V7" s="19"/>
      <c r="W7" s="19">
        <v>136192471</v>
      </c>
      <c r="X7" s="19">
        <v>144864302</v>
      </c>
      <c r="Y7" s="19">
        <v>-8671831</v>
      </c>
      <c r="Z7" s="20">
        <v>-5.99</v>
      </c>
      <c r="AA7" s="21">
        <v>336187999</v>
      </c>
    </row>
    <row r="8" spans="1:27" ht="13.5">
      <c r="A8" s="22" t="s">
        <v>35</v>
      </c>
      <c r="B8" s="16"/>
      <c r="C8" s="17">
        <v>388615188</v>
      </c>
      <c r="D8" s="17"/>
      <c r="E8" s="18">
        <v>30787003</v>
      </c>
      <c r="F8" s="19">
        <v>30787003</v>
      </c>
      <c r="G8" s="19">
        <v>2127909</v>
      </c>
      <c r="H8" s="19">
        <v>2252162</v>
      </c>
      <c r="I8" s="19">
        <v>1842000</v>
      </c>
      <c r="J8" s="19">
        <v>6222071</v>
      </c>
      <c r="K8" s="19">
        <v>784776</v>
      </c>
      <c r="L8" s="19">
        <v>4803546</v>
      </c>
      <c r="M8" s="19">
        <v>4803546</v>
      </c>
      <c r="N8" s="19">
        <v>10391868</v>
      </c>
      <c r="O8" s="19"/>
      <c r="P8" s="19"/>
      <c r="Q8" s="19"/>
      <c r="R8" s="19"/>
      <c r="S8" s="19"/>
      <c r="T8" s="19"/>
      <c r="U8" s="19"/>
      <c r="V8" s="19"/>
      <c r="W8" s="19">
        <v>16613939</v>
      </c>
      <c r="X8" s="19">
        <v>14844467</v>
      </c>
      <c r="Y8" s="19">
        <v>1769472</v>
      </c>
      <c r="Z8" s="20">
        <v>11.92</v>
      </c>
      <c r="AA8" s="21">
        <v>30787003</v>
      </c>
    </row>
    <row r="9" spans="1:27" ht="13.5">
      <c r="A9" s="22" t="s">
        <v>36</v>
      </c>
      <c r="B9" s="16"/>
      <c r="C9" s="17">
        <v>547560025</v>
      </c>
      <c r="D9" s="17"/>
      <c r="E9" s="18">
        <v>291230000</v>
      </c>
      <c r="F9" s="19">
        <v>291230000</v>
      </c>
      <c r="G9" s="19">
        <v>60617000</v>
      </c>
      <c r="H9" s="19">
        <v>68996000</v>
      </c>
      <c r="I9" s="19">
        <v>291000</v>
      </c>
      <c r="J9" s="19">
        <v>129904000</v>
      </c>
      <c r="K9" s="19">
        <v>2000000</v>
      </c>
      <c r="L9" s="19">
        <v>1654000</v>
      </c>
      <c r="M9" s="19">
        <v>96882000</v>
      </c>
      <c r="N9" s="19">
        <v>100536000</v>
      </c>
      <c r="O9" s="19"/>
      <c r="P9" s="19"/>
      <c r="Q9" s="19"/>
      <c r="R9" s="19"/>
      <c r="S9" s="19"/>
      <c r="T9" s="19"/>
      <c r="U9" s="19"/>
      <c r="V9" s="19"/>
      <c r="W9" s="19">
        <v>230440000</v>
      </c>
      <c r="X9" s="19">
        <v>218422500</v>
      </c>
      <c r="Y9" s="19">
        <v>12017500</v>
      </c>
      <c r="Z9" s="20">
        <v>5.5</v>
      </c>
      <c r="AA9" s="21">
        <v>291230000</v>
      </c>
    </row>
    <row r="10" spans="1:27" ht="13.5">
      <c r="A10" s="22" t="s">
        <v>37</v>
      </c>
      <c r="B10" s="16"/>
      <c r="C10" s="17"/>
      <c r="D10" s="17"/>
      <c r="E10" s="18">
        <v>101346000</v>
      </c>
      <c r="F10" s="19">
        <v>101346000</v>
      </c>
      <c r="G10" s="19">
        <v>33177000</v>
      </c>
      <c r="H10" s="19"/>
      <c r="I10" s="19"/>
      <c r="J10" s="19">
        <v>33177000</v>
      </c>
      <c r="K10" s="19">
        <v>4001000</v>
      </c>
      <c r="L10" s="19">
        <v>4000000</v>
      </c>
      <c r="M10" s="19"/>
      <c r="N10" s="19">
        <v>8001000</v>
      </c>
      <c r="O10" s="19"/>
      <c r="P10" s="19"/>
      <c r="Q10" s="19"/>
      <c r="R10" s="19"/>
      <c r="S10" s="19"/>
      <c r="T10" s="19"/>
      <c r="U10" s="19"/>
      <c r="V10" s="19"/>
      <c r="W10" s="19">
        <v>41178000</v>
      </c>
      <c r="X10" s="19">
        <v>72035280</v>
      </c>
      <c r="Y10" s="19">
        <v>-30857280</v>
      </c>
      <c r="Z10" s="20">
        <v>-42.84</v>
      </c>
      <c r="AA10" s="21">
        <v>101346000</v>
      </c>
    </row>
    <row r="11" spans="1:27" ht="13.5">
      <c r="A11" s="22" t="s">
        <v>38</v>
      </c>
      <c r="B11" s="16"/>
      <c r="C11" s="17"/>
      <c r="D11" s="17"/>
      <c r="E11" s="18">
        <v>15473000</v>
      </c>
      <c r="F11" s="19">
        <v>15473000</v>
      </c>
      <c r="G11" s="19"/>
      <c r="H11" s="19"/>
      <c r="I11" s="19">
        <v>1324000</v>
      </c>
      <c r="J11" s="19">
        <v>1324000</v>
      </c>
      <c r="K11" s="19">
        <v>143236</v>
      </c>
      <c r="L11" s="19">
        <v>213655</v>
      </c>
      <c r="M11" s="19">
        <v>225631</v>
      </c>
      <c r="N11" s="19">
        <v>582522</v>
      </c>
      <c r="O11" s="19"/>
      <c r="P11" s="19"/>
      <c r="Q11" s="19"/>
      <c r="R11" s="19"/>
      <c r="S11" s="19"/>
      <c r="T11" s="19"/>
      <c r="U11" s="19"/>
      <c r="V11" s="19"/>
      <c r="W11" s="19">
        <v>1906522</v>
      </c>
      <c r="X11" s="19">
        <v>3936566</v>
      </c>
      <c r="Y11" s="19">
        <v>-2030044</v>
      </c>
      <c r="Z11" s="20">
        <v>-51.57</v>
      </c>
      <c r="AA11" s="21">
        <v>15473000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-724192138</v>
      </c>
      <c r="D14" s="17"/>
      <c r="E14" s="18">
        <v>-699594802</v>
      </c>
      <c r="F14" s="19">
        <v>-699594802</v>
      </c>
      <c r="G14" s="19">
        <v>-23918444</v>
      </c>
      <c r="H14" s="19">
        <v>-49084588</v>
      </c>
      <c r="I14" s="19">
        <v>-109451527</v>
      </c>
      <c r="J14" s="19">
        <v>-182454559</v>
      </c>
      <c r="K14" s="19">
        <v>-49013408</v>
      </c>
      <c r="L14" s="19">
        <v>-31879927</v>
      </c>
      <c r="M14" s="19">
        <v>-57709008</v>
      </c>
      <c r="N14" s="19">
        <v>-138602343</v>
      </c>
      <c r="O14" s="19"/>
      <c r="P14" s="19"/>
      <c r="Q14" s="19"/>
      <c r="R14" s="19"/>
      <c r="S14" s="19"/>
      <c r="T14" s="19"/>
      <c r="U14" s="19"/>
      <c r="V14" s="19"/>
      <c r="W14" s="19">
        <v>-321056902</v>
      </c>
      <c r="X14" s="19">
        <v>-353284765</v>
      </c>
      <c r="Y14" s="19">
        <v>32227863</v>
      </c>
      <c r="Z14" s="20">
        <v>-9.12</v>
      </c>
      <c r="AA14" s="21">
        <v>-699594802</v>
      </c>
    </row>
    <row r="15" spans="1:27" ht="13.5">
      <c r="A15" s="22" t="s">
        <v>42</v>
      </c>
      <c r="B15" s="16"/>
      <c r="C15" s="17">
        <v>-13741218</v>
      </c>
      <c r="D15" s="17"/>
      <c r="E15" s="18">
        <v>-7527023</v>
      </c>
      <c r="F15" s="19">
        <v>-7527023</v>
      </c>
      <c r="G15" s="19"/>
      <c r="H15" s="19">
        <v>-21430</v>
      </c>
      <c r="I15" s="19">
        <v>-129000</v>
      </c>
      <c r="J15" s="19">
        <v>-150430</v>
      </c>
      <c r="K15" s="19">
        <v>-375584</v>
      </c>
      <c r="L15" s="19">
        <v>-177319</v>
      </c>
      <c r="M15" s="19">
        <v>-3277</v>
      </c>
      <c r="N15" s="19">
        <v>-556180</v>
      </c>
      <c r="O15" s="19"/>
      <c r="P15" s="19"/>
      <c r="Q15" s="19"/>
      <c r="R15" s="19"/>
      <c r="S15" s="19"/>
      <c r="T15" s="19"/>
      <c r="U15" s="19"/>
      <c r="V15" s="19"/>
      <c r="W15" s="19">
        <v>-706610</v>
      </c>
      <c r="X15" s="19">
        <v>-3902330</v>
      </c>
      <c r="Y15" s="19">
        <v>3195720</v>
      </c>
      <c r="Z15" s="20">
        <v>-81.89</v>
      </c>
      <c r="AA15" s="21">
        <v>-7527023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-9796816</v>
      </c>
      <c r="H16" s="19"/>
      <c r="I16" s="19"/>
      <c r="J16" s="19">
        <v>-9796816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-9796816</v>
      </c>
      <c r="X16" s="19"/>
      <c r="Y16" s="19">
        <v>-9796816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829614118</v>
      </c>
      <c r="D17" s="25">
        <f>SUM(D6:D16)</f>
        <v>0</v>
      </c>
      <c r="E17" s="26">
        <f t="shared" si="0"/>
        <v>121619177</v>
      </c>
      <c r="F17" s="27">
        <f t="shared" si="0"/>
        <v>121619177</v>
      </c>
      <c r="G17" s="27">
        <f t="shared" si="0"/>
        <v>87389873</v>
      </c>
      <c r="H17" s="27">
        <f t="shared" si="0"/>
        <v>52021760</v>
      </c>
      <c r="I17" s="27">
        <f t="shared" si="0"/>
        <v>-77844527</v>
      </c>
      <c r="J17" s="27">
        <f t="shared" si="0"/>
        <v>61567106</v>
      </c>
      <c r="K17" s="27">
        <f t="shared" si="0"/>
        <v>-13647315</v>
      </c>
      <c r="L17" s="27">
        <f t="shared" si="0"/>
        <v>8236487</v>
      </c>
      <c r="M17" s="27">
        <f t="shared" si="0"/>
        <v>68517237</v>
      </c>
      <c r="N17" s="27">
        <f t="shared" si="0"/>
        <v>63106409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124673515</v>
      </c>
      <c r="X17" s="27">
        <f t="shared" si="0"/>
        <v>121083556</v>
      </c>
      <c r="Y17" s="27">
        <f t="shared" si="0"/>
        <v>3589959</v>
      </c>
      <c r="Z17" s="28">
        <f>+IF(X17&lt;&gt;0,+(Y17/X17)*100,0)</f>
        <v>2.9648608932496168</v>
      </c>
      <c r="AA17" s="29">
        <f>SUM(AA6:AA16)</f>
        <v>121619177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-214612994</v>
      </c>
      <c r="D26" s="17"/>
      <c r="E26" s="18">
        <v>-140276000</v>
      </c>
      <c r="F26" s="19">
        <v>-140276000</v>
      </c>
      <c r="G26" s="19">
        <v>-10614085</v>
      </c>
      <c r="H26" s="19">
        <v>-4621738</v>
      </c>
      <c r="I26" s="19">
        <v>-10393412</v>
      </c>
      <c r="J26" s="19">
        <v>-25629235</v>
      </c>
      <c r="K26" s="19">
        <v>-5582589</v>
      </c>
      <c r="L26" s="19">
        <v>-27083488</v>
      </c>
      <c r="M26" s="19">
        <v>-12876604</v>
      </c>
      <c r="N26" s="19">
        <v>-45542681</v>
      </c>
      <c r="O26" s="19"/>
      <c r="P26" s="19"/>
      <c r="Q26" s="19"/>
      <c r="R26" s="19"/>
      <c r="S26" s="19"/>
      <c r="T26" s="19"/>
      <c r="U26" s="19"/>
      <c r="V26" s="19"/>
      <c r="W26" s="19">
        <v>-71171916</v>
      </c>
      <c r="X26" s="19">
        <v>-76074258</v>
      </c>
      <c r="Y26" s="19">
        <v>4902342</v>
      </c>
      <c r="Z26" s="20">
        <v>-6.44</v>
      </c>
      <c r="AA26" s="21">
        <v>-140276000</v>
      </c>
    </row>
    <row r="27" spans="1:27" ht="13.5">
      <c r="A27" s="23" t="s">
        <v>51</v>
      </c>
      <c r="B27" s="24"/>
      <c r="C27" s="25">
        <f aca="true" t="shared" si="1" ref="C27:Y27">SUM(C21:C26)</f>
        <v>-214612994</v>
      </c>
      <c r="D27" s="25">
        <f>SUM(D21:D26)</f>
        <v>0</v>
      </c>
      <c r="E27" s="26">
        <f t="shared" si="1"/>
        <v>-140276000</v>
      </c>
      <c r="F27" s="27">
        <f t="shared" si="1"/>
        <v>-140276000</v>
      </c>
      <c r="G27" s="27">
        <f t="shared" si="1"/>
        <v>-10614085</v>
      </c>
      <c r="H27" s="27">
        <f t="shared" si="1"/>
        <v>-4621738</v>
      </c>
      <c r="I27" s="27">
        <f t="shared" si="1"/>
        <v>-10393412</v>
      </c>
      <c r="J27" s="27">
        <f t="shared" si="1"/>
        <v>-25629235</v>
      </c>
      <c r="K27" s="27">
        <f t="shared" si="1"/>
        <v>-5582589</v>
      </c>
      <c r="L27" s="27">
        <f t="shared" si="1"/>
        <v>-27083488</v>
      </c>
      <c r="M27" s="27">
        <f t="shared" si="1"/>
        <v>-12876604</v>
      </c>
      <c r="N27" s="27">
        <f t="shared" si="1"/>
        <v>-45542681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-71171916</v>
      </c>
      <c r="X27" s="27">
        <f t="shared" si="1"/>
        <v>-76074258</v>
      </c>
      <c r="Y27" s="27">
        <f t="shared" si="1"/>
        <v>4902342</v>
      </c>
      <c r="Z27" s="28">
        <f>+IF(X27&lt;&gt;0,+(Y27/X27)*100,0)</f>
        <v>-6.44415355322953</v>
      </c>
      <c r="AA27" s="29">
        <f>SUM(AA21:AA26)</f>
        <v>-140276000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2</v>
      </c>
      <c r="F31" s="19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2</v>
      </c>
      <c r="Y31" s="19">
        <v>-2</v>
      </c>
      <c r="Z31" s="20">
        <v>-100</v>
      </c>
      <c r="AA31" s="21">
        <v>2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-1800000</v>
      </c>
      <c r="F35" s="19">
        <v>-1800000</v>
      </c>
      <c r="G35" s="19"/>
      <c r="H35" s="19"/>
      <c r="I35" s="19"/>
      <c r="J35" s="19"/>
      <c r="K35" s="19">
        <v>-719000</v>
      </c>
      <c r="L35" s="19"/>
      <c r="M35" s="19"/>
      <c r="N35" s="19">
        <v>-719000</v>
      </c>
      <c r="O35" s="19"/>
      <c r="P35" s="19"/>
      <c r="Q35" s="19"/>
      <c r="R35" s="19"/>
      <c r="S35" s="19"/>
      <c r="T35" s="19"/>
      <c r="U35" s="19"/>
      <c r="V35" s="19"/>
      <c r="W35" s="19">
        <v>-719000</v>
      </c>
      <c r="X35" s="19">
        <v>-773074</v>
      </c>
      <c r="Y35" s="19">
        <v>54074</v>
      </c>
      <c r="Z35" s="20">
        <v>-6.99</v>
      </c>
      <c r="AA35" s="21">
        <v>-1800000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-1799998</v>
      </c>
      <c r="F36" s="27">
        <f t="shared" si="2"/>
        <v>-1799998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-719000</v>
      </c>
      <c r="L36" s="27">
        <f t="shared" si="2"/>
        <v>0</v>
      </c>
      <c r="M36" s="27">
        <f t="shared" si="2"/>
        <v>0</v>
      </c>
      <c r="N36" s="27">
        <f t="shared" si="2"/>
        <v>-719000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-719000</v>
      </c>
      <c r="X36" s="27">
        <f t="shared" si="2"/>
        <v>-773072</v>
      </c>
      <c r="Y36" s="27">
        <f t="shared" si="2"/>
        <v>54072</v>
      </c>
      <c r="Z36" s="28">
        <f>+IF(X36&lt;&gt;0,+(Y36/X36)*100,0)</f>
        <v>-6.99443260136184</v>
      </c>
      <c r="AA36" s="29">
        <f>SUM(AA31:AA35)</f>
        <v>-1799998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615001124</v>
      </c>
      <c r="D38" s="31">
        <f>+D17+D27+D36</f>
        <v>0</v>
      </c>
      <c r="E38" s="32">
        <f t="shared" si="3"/>
        <v>-20456821</v>
      </c>
      <c r="F38" s="33">
        <f t="shared" si="3"/>
        <v>-20456821</v>
      </c>
      <c r="G38" s="33">
        <f t="shared" si="3"/>
        <v>76775788</v>
      </c>
      <c r="H38" s="33">
        <f t="shared" si="3"/>
        <v>47400022</v>
      </c>
      <c r="I38" s="33">
        <f t="shared" si="3"/>
        <v>-88237939</v>
      </c>
      <c r="J38" s="33">
        <f t="shared" si="3"/>
        <v>35937871</v>
      </c>
      <c r="K38" s="33">
        <f t="shared" si="3"/>
        <v>-19948904</v>
      </c>
      <c r="L38" s="33">
        <f t="shared" si="3"/>
        <v>-18847001</v>
      </c>
      <c r="M38" s="33">
        <f t="shared" si="3"/>
        <v>55640633</v>
      </c>
      <c r="N38" s="33">
        <f t="shared" si="3"/>
        <v>16844728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52782599</v>
      </c>
      <c r="X38" s="33">
        <f t="shared" si="3"/>
        <v>44236226</v>
      </c>
      <c r="Y38" s="33">
        <f t="shared" si="3"/>
        <v>8546373</v>
      </c>
      <c r="Z38" s="34">
        <f>+IF(X38&lt;&gt;0,+(Y38/X38)*100,0)</f>
        <v>19.319851110264246</v>
      </c>
      <c r="AA38" s="35">
        <f>+AA17+AA27+AA36</f>
        <v>-20456821</v>
      </c>
    </row>
    <row r="39" spans="1:27" ht="13.5">
      <c r="A39" s="22" t="s">
        <v>59</v>
      </c>
      <c r="B39" s="16"/>
      <c r="C39" s="31">
        <v>47449950</v>
      </c>
      <c r="D39" s="31"/>
      <c r="E39" s="32">
        <v>64617657</v>
      </c>
      <c r="F39" s="33">
        <v>64617657</v>
      </c>
      <c r="G39" s="33">
        <v>121238748</v>
      </c>
      <c r="H39" s="33">
        <v>198014536</v>
      </c>
      <c r="I39" s="33">
        <v>245414558</v>
      </c>
      <c r="J39" s="33">
        <v>121238748</v>
      </c>
      <c r="K39" s="33">
        <v>157176619</v>
      </c>
      <c r="L39" s="33">
        <v>137227715</v>
      </c>
      <c r="M39" s="33">
        <v>118380714</v>
      </c>
      <c r="N39" s="33">
        <v>157176619</v>
      </c>
      <c r="O39" s="33"/>
      <c r="P39" s="33"/>
      <c r="Q39" s="33"/>
      <c r="R39" s="33"/>
      <c r="S39" s="33"/>
      <c r="T39" s="33"/>
      <c r="U39" s="33"/>
      <c r="V39" s="33"/>
      <c r="W39" s="33">
        <v>121238748</v>
      </c>
      <c r="X39" s="33">
        <v>64617657</v>
      </c>
      <c r="Y39" s="33">
        <v>56621091</v>
      </c>
      <c r="Z39" s="34">
        <v>87.62</v>
      </c>
      <c r="AA39" s="35">
        <v>64617657</v>
      </c>
    </row>
    <row r="40" spans="1:27" ht="13.5">
      <c r="A40" s="41" t="s">
        <v>60</v>
      </c>
      <c r="B40" s="42"/>
      <c r="C40" s="43">
        <v>114591049</v>
      </c>
      <c r="D40" s="43"/>
      <c r="E40" s="44">
        <v>44160836</v>
      </c>
      <c r="F40" s="45">
        <v>44160836</v>
      </c>
      <c r="G40" s="45">
        <v>198014536</v>
      </c>
      <c r="H40" s="45">
        <v>245414558</v>
      </c>
      <c r="I40" s="45">
        <v>157176619</v>
      </c>
      <c r="J40" s="45">
        <v>157176619</v>
      </c>
      <c r="K40" s="45">
        <v>137227715</v>
      </c>
      <c r="L40" s="45">
        <v>118380714</v>
      </c>
      <c r="M40" s="45">
        <v>174021347</v>
      </c>
      <c r="N40" s="45">
        <v>174021347</v>
      </c>
      <c r="O40" s="45"/>
      <c r="P40" s="45"/>
      <c r="Q40" s="45"/>
      <c r="R40" s="45"/>
      <c r="S40" s="45"/>
      <c r="T40" s="45"/>
      <c r="U40" s="45"/>
      <c r="V40" s="45"/>
      <c r="W40" s="45">
        <v>174021347</v>
      </c>
      <c r="X40" s="45">
        <v>108853883</v>
      </c>
      <c r="Y40" s="45">
        <v>65167464</v>
      </c>
      <c r="Z40" s="46">
        <v>59.87</v>
      </c>
      <c r="AA40" s="47">
        <v>44160836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7800000</v>
      </c>
      <c r="F6" s="19">
        <v>7800000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1950000</v>
      </c>
      <c r="Y6" s="19">
        <v>-1950000</v>
      </c>
      <c r="Z6" s="20">
        <v>-100</v>
      </c>
      <c r="AA6" s="21">
        <v>7800000</v>
      </c>
    </row>
    <row r="7" spans="1:27" ht="13.5">
      <c r="A7" s="22" t="s">
        <v>34</v>
      </c>
      <c r="B7" s="16"/>
      <c r="C7" s="17"/>
      <c r="D7" s="17"/>
      <c r="E7" s="18">
        <v>1140000</v>
      </c>
      <c r="F7" s="19">
        <v>1140000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286000</v>
      </c>
      <c r="Y7" s="19">
        <v>-286000</v>
      </c>
      <c r="Z7" s="20">
        <v>-100</v>
      </c>
      <c r="AA7" s="21">
        <v>1140000</v>
      </c>
    </row>
    <row r="8" spans="1:27" ht="13.5">
      <c r="A8" s="22" t="s">
        <v>35</v>
      </c>
      <c r="B8" s="16"/>
      <c r="C8" s="17"/>
      <c r="D8" s="17"/>
      <c r="E8" s="18">
        <v>55163000</v>
      </c>
      <c r="F8" s="19">
        <v>55163000</v>
      </c>
      <c r="G8" s="19"/>
      <c r="H8" s="19"/>
      <c r="I8" s="19"/>
      <c r="J8" s="19"/>
      <c r="K8" s="19"/>
      <c r="L8" s="19">
        <v>26226</v>
      </c>
      <c r="M8" s="19"/>
      <c r="N8" s="19">
        <v>26226</v>
      </c>
      <c r="O8" s="19"/>
      <c r="P8" s="19"/>
      <c r="Q8" s="19"/>
      <c r="R8" s="19"/>
      <c r="S8" s="19"/>
      <c r="T8" s="19"/>
      <c r="U8" s="19"/>
      <c r="V8" s="19"/>
      <c r="W8" s="19">
        <v>26226</v>
      </c>
      <c r="X8" s="19">
        <v>13792000</v>
      </c>
      <c r="Y8" s="19">
        <v>-13765774</v>
      </c>
      <c r="Z8" s="20">
        <v>-99.81</v>
      </c>
      <c r="AA8" s="21">
        <v>55163000</v>
      </c>
    </row>
    <row r="9" spans="1:27" ht="13.5">
      <c r="A9" s="22" t="s">
        <v>36</v>
      </c>
      <c r="B9" s="16"/>
      <c r="C9" s="17"/>
      <c r="D9" s="17"/>
      <c r="E9" s="18">
        <v>226232000</v>
      </c>
      <c r="F9" s="19">
        <v>226232000</v>
      </c>
      <c r="G9" s="19"/>
      <c r="H9" s="19">
        <v>63822000</v>
      </c>
      <c r="I9" s="19">
        <v>5819000</v>
      </c>
      <c r="J9" s="19">
        <v>69641000</v>
      </c>
      <c r="K9" s="19"/>
      <c r="L9" s="19"/>
      <c r="M9" s="19">
        <v>141061000</v>
      </c>
      <c r="N9" s="19">
        <v>141061000</v>
      </c>
      <c r="O9" s="19"/>
      <c r="P9" s="19"/>
      <c r="Q9" s="19"/>
      <c r="R9" s="19"/>
      <c r="S9" s="19"/>
      <c r="T9" s="19"/>
      <c r="U9" s="19"/>
      <c r="V9" s="19"/>
      <c r="W9" s="19">
        <v>210702000</v>
      </c>
      <c r="X9" s="19">
        <v>155916000</v>
      </c>
      <c r="Y9" s="19">
        <v>54786000</v>
      </c>
      <c r="Z9" s="20">
        <v>35.14</v>
      </c>
      <c r="AA9" s="21">
        <v>226232000</v>
      </c>
    </row>
    <row r="10" spans="1:27" ht="13.5">
      <c r="A10" s="22" t="s">
        <v>37</v>
      </c>
      <c r="B10" s="16"/>
      <c r="C10" s="17"/>
      <c r="D10" s="17"/>
      <c r="E10" s="18">
        <v>93137000</v>
      </c>
      <c r="F10" s="19">
        <v>93137000</v>
      </c>
      <c r="G10" s="19"/>
      <c r="H10" s="19"/>
      <c r="I10" s="19"/>
      <c r="J10" s="19"/>
      <c r="K10" s="19">
        <v>23663000</v>
      </c>
      <c r="L10" s="19">
        <v>32251000</v>
      </c>
      <c r="M10" s="19"/>
      <c r="N10" s="19">
        <v>55914000</v>
      </c>
      <c r="O10" s="19"/>
      <c r="P10" s="19"/>
      <c r="Q10" s="19"/>
      <c r="R10" s="19"/>
      <c r="S10" s="19"/>
      <c r="T10" s="19"/>
      <c r="U10" s="19"/>
      <c r="V10" s="19"/>
      <c r="W10" s="19">
        <v>55914000</v>
      </c>
      <c r="X10" s="19">
        <v>57586000</v>
      </c>
      <c r="Y10" s="19">
        <v>-1672000</v>
      </c>
      <c r="Z10" s="20">
        <v>-2.9</v>
      </c>
      <c r="AA10" s="21">
        <v>93137000</v>
      </c>
    </row>
    <row r="11" spans="1:27" ht="13.5">
      <c r="A11" s="22" t="s">
        <v>38</v>
      </c>
      <c r="B11" s="16"/>
      <c r="C11" s="17"/>
      <c r="D11" s="17"/>
      <c r="E11" s="18">
        <v>750000</v>
      </c>
      <c r="F11" s="19">
        <v>750000</v>
      </c>
      <c r="G11" s="19"/>
      <c r="H11" s="19"/>
      <c r="I11" s="19">
        <v>111010</v>
      </c>
      <c r="J11" s="19">
        <v>111010</v>
      </c>
      <c r="K11" s="19">
        <v>284691</v>
      </c>
      <c r="L11" s="19">
        <v>374830</v>
      </c>
      <c r="M11" s="19">
        <v>441128</v>
      </c>
      <c r="N11" s="19">
        <v>1100649</v>
      </c>
      <c r="O11" s="19"/>
      <c r="P11" s="19"/>
      <c r="Q11" s="19"/>
      <c r="R11" s="19"/>
      <c r="S11" s="19"/>
      <c r="T11" s="19"/>
      <c r="U11" s="19"/>
      <c r="V11" s="19"/>
      <c r="W11" s="19">
        <v>1211659</v>
      </c>
      <c r="X11" s="19">
        <v>186000</v>
      </c>
      <c r="Y11" s="19">
        <v>1025659</v>
      </c>
      <c r="Z11" s="20">
        <v>551.43</v>
      </c>
      <c r="AA11" s="21">
        <v>750000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-168267239</v>
      </c>
      <c r="F14" s="19">
        <v>-168267239</v>
      </c>
      <c r="G14" s="19"/>
      <c r="H14" s="19"/>
      <c r="I14" s="19">
        <v>-2814388</v>
      </c>
      <c r="J14" s="19">
        <v>-2814388</v>
      </c>
      <c r="K14" s="19">
        <v>-1791451</v>
      </c>
      <c r="L14" s="19">
        <v>-4362763</v>
      </c>
      <c r="M14" s="19">
        <v>-8729312</v>
      </c>
      <c r="N14" s="19">
        <v>-14883526</v>
      </c>
      <c r="O14" s="19"/>
      <c r="P14" s="19"/>
      <c r="Q14" s="19"/>
      <c r="R14" s="19"/>
      <c r="S14" s="19"/>
      <c r="T14" s="19"/>
      <c r="U14" s="19"/>
      <c r="V14" s="19"/>
      <c r="W14" s="19">
        <v>-17697914</v>
      </c>
      <c r="X14" s="19">
        <v>-69000380</v>
      </c>
      <c r="Y14" s="19">
        <v>51302466</v>
      </c>
      <c r="Z14" s="20">
        <v>-74.35</v>
      </c>
      <c r="AA14" s="21">
        <v>-168267239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>
        <v>-15</v>
      </c>
      <c r="J15" s="19">
        <v>-15</v>
      </c>
      <c r="K15" s="19">
        <v>-1597</v>
      </c>
      <c r="L15" s="19"/>
      <c r="M15" s="19"/>
      <c r="N15" s="19">
        <v>-1597</v>
      </c>
      <c r="O15" s="19"/>
      <c r="P15" s="19"/>
      <c r="Q15" s="19"/>
      <c r="R15" s="19"/>
      <c r="S15" s="19"/>
      <c r="T15" s="19"/>
      <c r="U15" s="19"/>
      <c r="V15" s="19"/>
      <c r="W15" s="19">
        <v>-1612</v>
      </c>
      <c r="X15" s="19"/>
      <c r="Y15" s="19">
        <v>-1612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-49259938</v>
      </c>
      <c r="F16" s="19">
        <v>-49259938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-27126800</v>
      </c>
      <c r="Y16" s="19">
        <v>27126800</v>
      </c>
      <c r="Z16" s="20">
        <v>-100</v>
      </c>
      <c r="AA16" s="21">
        <v>-49259938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166694823</v>
      </c>
      <c r="F17" s="27">
        <f t="shared" si="0"/>
        <v>166694823</v>
      </c>
      <c r="G17" s="27">
        <f t="shared" si="0"/>
        <v>0</v>
      </c>
      <c r="H17" s="27">
        <f t="shared" si="0"/>
        <v>63822000</v>
      </c>
      <c r="I17" s="27">
        <f t="shared" si="0"/>
        <v>3115607</v>
      </c>
      <c r="J17" s="27">
        <f t="shared" si="0"/>
        <v>66937607</v>
      </c>
      <c r="K17" s="27">
        <f t="shared" si="0"/>
        <v>22154643</v>
      </c>
      <c r="L17" s="27">
        <f t="shared" si="0"/>
        <v>28289293</v>
      </c>
      <c r="M17" s="27">
        <f t="shared" si="0"/>
        <v>132772816</v>
      </c>
      <c r="N17" s="27">
        <f t="shared" si="0"/>
        <v>183216752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250154359</v>
      </c>
      <c r="X17" s="27">
        <f t="shared" si="0"/>
        <v>133588820</v>
      </c>
      <c r="Y17" s="27">
        <f t="shared" si="0"/>
        <v>116565539</v>
      </c>
      <c r="Z17" s="28">
        <f>+IF(X17&lt;&gt;0,+(Y17/X17)*100,0)</f>
        <v>87.25695683216604</v>
      </c>
      <c r="AA17" s="29">
        <f>SUM(AA6:AA16)</f>
        <v>166694823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>
        <v>-9205610</v>
      </c>
      <c r="L26" s="19">
        <v>-7402602</v>
      </c>
      <c r="M26" s="19">
        <v>-13085748</v>
      </c>
      <c r="N26" s="19">
        <v>-29693960</v>
      </c>
      <c r="O26" s="19"/>
      <c r="P26" s="19"/>
      <c r="Q26" s="19"/>
      <c r="R26" s="19"/>
      <c r="S26" s="19"/>
      <c r="T26" s="19"/>
      <c r="U26" s="19"/>
      <c r="V26" s="19"/>
      <c r="W26" s="19">
        <v>-29693960</v>
      </c>
      <c r="X26" s="19"/>
      <c r="Y26" s="19">
        <v>-29693960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-9205610</v>
      </c>
      <c r="L27" s="27">
        <f t="shared" si="1"/>
        <v>-7402602</v>
      </c>
      <c r="M27" s="27">
        <f t="shared" si="1"/>
        <v>-13085748</v>
      </c>
      <c r="N27" s="27">
        <f t="shared" si="1"/>
        <v>-29693960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-29693960</v>
      </c>
      <c r="X27" s="27">
        <f t="shared" si="1"/>
        <v>0</v>
      </c>
      <c r="Y27" s="27">
        <f t="shared" si="1"/>
        <v>-29693960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166694823</v>
      </c>
      <c r="F38" s="33">
        <f t="shared" si="3"/>
        <v>166694823</v>
      </c>
      <c r="G38" s="33">
        <f t="shared" si="3"/>
        <v>0</v>
      </c>
      <c r="H38" s="33">
        <f t="shared" si="3"/>
        <v>63822000</v>
      </c>
      <c r="I38" s="33">
        <f t="shared" si="3"/>
        <v>3115607</v>
      </c>
      <c r="J38" s="33">
        <f t="shared" si="3"/>
        <v>66937607</v>
      </c>
      <c r="K38" s="33">
        <f t="shared" si="3"/>
        <v>12949033</v>
      </c>
      <c r="L38" s="33">
        <f t="shared" si="3"/>
        <v>20886691</v>
      </c>
      <c r="M38" s="33">
        <f t="shared" si="3"/>
        <v>119687068</v>
      </c>
      <c r="N38" s="33">
        <f t="shared" si="3"/>
        <v>153522792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220460399</v>
      </c>
      <c r="X38" s="33">
        <f t="shared" si="3"/>
        <v>133588820</v>
      </c>
      <c r="Y38" s="33">
        <f t="shared" si="3"/>
        <v>86871579</v>
      </c>
      <c r="Z38" s="34">
        <f>+IF(X38&lt;&gt;0,+(Y38/X38)*100,0)</f>
        <v>65.02907878069438</v>
      </c>
      <c r="AA38" s="35">
        <f>+AA17+AA27+AA36</f>
        <v>166694823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>
        <v>63822000</v>
      </c>
      <c r="J39" s="33"/>
      <c r="K39" s="33">
        <v>66937607</v>
      </c>
      <c r="L39" s="33">
        <v>79886640</v>
      </c>
      <c r="M39" s="33">
        <v>100773331</v>
      </c>
      <c r="N39" s="33">
        <v>66937607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166694823</v>
      </c>
      <c r="F40" s="45">
        <v>166694823</v>
      </c>
      <c r="G40" s="45"/>
      <c r="H40" s="45">
        <v>63822000</v>
      </c>
      <c r="I40" s="45">
        <v>66937607</v>
      </c>
      <c r="J40" s="45">
        <v>66937607</v>
      </c>
      <c r="K40" s="45">
        <v>79886640</v>
      </c>
      <c r="L40" s="45">
        <v>100773331</v>
      </c>
      <c r="M40" s="45">
        <v>220460399</v>
      </c>
      <c r="N40" s="45">
        <v>220460399</v>
      </c>
      <c r="O40" s="45"/>
      <c r="P40" s="45"/>
      <c r="Q40" s="45"/>
      <c r="R40" s="45"/>
      <c r="S40" s="45"/>
      <c r="T40" s="45"/>
      <c r="U40" s="45"/>
      <c r="V40" s="45"/>
      <c r="W40" s="45">
        <v>220460399</v>
      </c>
      <c r="X40" s="45">
        <v>133588820</v>
      </c>
      <c r="Y40" s="45">
        <v>86871579</v>
      </c>
      <c r="Z40" s="46">
        <v>65.03</v>
      </c>
      <c r="AA40" s="47">
        <v>166694823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61567644</v>
      </c>
      <c r="D7" s="17"/>
      <c r="E7" s="18">
        <v>54567924</v>
      </c>
      <c r="F7" s="19">
        <v>54567924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22261795</v>
      </c>
      <c r="Y7" s="19">
        <v>-22261795</v>
      </c>
      <c r="Z7" s="20">
        <v>-100</v>
      </c>
      <c r="AA7" s="21">
        <v>54567924</v>
      </c>
    </row>
    <row r="8" spans="1:27" ht="13.5">
      <c r="A8" s="22" t="s">
        <v>35</v>
      </c>
      <c r="B8" s="16"/>
      <c r="C8" s="17">
        <v>760957</v>
      </c>
      <c r="D8" s="17"/>
      <c r="E8" s="18">
        <v>761335</v>
      </c>
      <c r="F8" s="19">
        <v>761335</v>
      </c>
      <c r="G8" s="19">
        <v>44422</v>
      </c>
      <c r="H8" s="19">
        <v>-6864774</v>
      </c>
      <c r="I8" s="19">
        <v>-2102604</v>
      </c>
      <c r="J8" s="19">
        <v>-8922956</v>
      </c>
      <c r="K8" s="19">
        <v>503000</v>
      </c>
      <c r="L8" s="19">
        <v>193438</v>
      </c>
      <c r="M8" s="19"/>
      <c r="N8" s="19">
        <v>696438</v>
      </c>
      <c r="O8" s="19"/>
      <c r="P8" s="19"/>
      <c r="Q8" s="19"/>
      <c r="R8" s="19"/>
      <c r="S8" s="19"/>
      <c r="T8" s="19"/>
      <c r="U8" s="19"/>
      <c r="V8" s="19"/>
      <c r="W8" s="19">
        <v>-8226518</v>
      </c>
      <c r="X8" s="19">
        <v>569022</v>
      </c>
      <c r="Y8" s="19">
        <v>-8795540</v>
      </c>
      <c r="Z8" s="20">
        <v>-1545.73</v>
      </c>
      <c r="AA8" s="21">
        <v>761335</v>
      </c>
    </row>
    <row r="9" spans="1:27" ht="13.5">
      <c r="A9" s="22" t="s">
        <v>36</v>
      </c>
      <c r="B9" s="16"/>
      <c r="C9" s="17">
        <v>760041000</v>
      </c>
      <c r="D9" s="17"/>
      <c r="E9" s="18">
        <v>751753145</v>
      </c>
      <c r="F9" s="19">
        <v>751753145</v>
      </c>
      <c r="G9" s="19"/>
      <c r="H9" s="19">
        <v>147301680</v>
      </c>
      <c r="I9" s="19">
        <v>260750000</v>
      </c>
      <c r="J9" s="19">
        <v>408051680</v>
      </c>
      <c r="K9" s="19"/>
      <c r="L9" s="19">
        <v>1558000</v>
      </c>
      <c r="M9" s="19">
        <v>207992000</v>
      </c>
      <c r="N9" s="19">
        <v>209550000</v>
      </c>
      <c r="O9" s="19"/>
      <c r="P9" s="19"/>
      <c r="Q9" s="19"/>
      <c r="R9" s="19"/>
      <c r="S9" s="19"/>
      <c r="T9" s="19"/>
      <c r="U9" s="19"/>
      <c r="V9" s="19"/>
      <c r="W9" s="19">
        <v>617601680</v>
      </c>
      <c r="X9" s="19">
        <v>578479249</v>
      </c>
      <c r="Y9" s="19">
        <v>39122431</v>
      </c>
      <c r="Z9" s="20">
        <v>6.76</v>
      </c>
      <c r="AA9" s="21">
        <v>751753145</v>
      </c>
    </row>
    <row r="10" spans="1:27" ht="13.5">
      <c r="A10" s="22" t="s">
        <v>37</v>
      </c>
      <c r="B10" s="16"/>
      <c r="C10" s="17">
        <v>698707000</v>
      </c>
      <c r="D10" s="17"/>
      <c r="E10" s="18">
        <v>678880000</v>
      </c>
      <c r="F10" s="19">
        <v>678880000</v>
      </c>
      <c r="G10" s="19"/>
      <c r="H10" s="19"/>
      <c r="I10" s="19">
        <v>133387000</v>
      </c>
      <c r="J10" s="19">
        <v>133387000</v>
      </c>
      <c r="K10" s="19">
        <v>75600000</v>
      </c>
      <c r="L10" s="19"/>
      <c r="M10" s="19">
        <v>196984000</v>
      </c>
      <c r="N10" s="19">
        <v>272584000</v>
      </c>
      <c r="O10" s="19"/>
      <c r="P10" s="19"/>
      <c r="Q10" s="19"/>
      <c r="R10" s="19"/>
      <c r="S10" s="19"/>
      <c r="T10" s="19"/>
      <c r="U10" s="19"/>
      <c r="V10" s="19"/>
      <c r="W10" s="19">
        <v>405971000</v>
      </c>
      <c r="X10" s="19">
        <v>344353500</v>
      </c>
      <c r="Y10" s="19">
        <v>61617500</v>
      </c>
      <c r="Z10" s="20">
        <v>17.89</v>
      </c>
      <c r="AA10" s="21">
        <v>678880000</v>
      </c>
    </row>
    <row r="11" spans="1:27" ht="13.5">
      <c r="A11" s="22" t="s">
        <v>38</v>
      </c>
      <c r="B11" s="16"/>
      <c r="C11" s="17">
        <v>11507000</v>
      </c>
      <c r="D11" s="17"/>
      <c r="E11" s="18">
        <v>10983602</v>
      </c>
      <c r="F11" s="19">
        <v>10983602</v>
      </c>
      <c r="G11" s="19">
        <v>1521949</v>
      </c>
      <c r="H11" s="19">
        <v>3681180</v>
      </c>
      <c r="I11" s="19">
        <v>1983022</v>
      </c>
      <c r="J11" s="19">
        <v>7186151</v>
      </c>
      <c r="K11" s="19">
        <v>2640495</v>
      </c>
      <c r="L11" s="19">
        <v>3662109</v>
      </c>
      <c r="M11" s="19">
        <v>3093409</v>
      </c>
      <c r="N11" s="19">
        <v>9396013</v>
      </c>
      <c r="O11" s="19"/>
      <c r="P11" s="19"/>
      <c r="Q11" s="19"/>
      <c r="R11" s="19"/>
      <c r="S11" s="19"/>
      <c r="T11" s="19"/>
      <c r="U11" s="19"/>
      <c r="V11" s="19"/>
      <c r="W11" s="19">
        <v>16582164</v>
      </c>
      <c r="X11" s="19">
        <v>5437123</v>
      </c>
      <c r="Y11" s="19">
        <v>11145041</v>
      </c>
      <c r="Z11" s="20">
        <v>204.98</v>
      </c>
      <c r="AA11" s="21">
        <v>10983602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-681637910</v>
      </c>
      <c r="D14" s="17"/>
      <c r="E14" s="18">
        <v>-703303327</v>
      </c>
      <c r="F14" s="19">
        <v>-703303327</v>
      </c>
      <c r="G14" s="19">
        <v>8583929</v>
      </c>
      <c r="H14" s="19">
        <v>-53494611</v>
      </c>
      <c r="I14" s="19">
        <v>-53045958</v>
      </c>
      <c r="J14" s="19">
        <v>-97956640</v>
      </c>
      <c r="K14" s="19">
        <v>-68123639</v>
      </c>
      <c r="L14" s="19">
        <v>-43303836</v>
      </c>
      <c r="M14" s="19">
        <v>-45015268</v>
      </c>
      <c r="N14" s="19">
        <v>-156442743</v>
      </c>
      <c r="O14" s="19"/>
      <c r="P14" s="19"/>
      <c r="Q14" s="19"/>
      <c r="R14" s="19"/>
      <c r="S14" s="19"/>
      <c r="T14" s="19"/>
      <c r="U14" s="19"/>
      <c r="V14" s="19"/>
      <c r="W14" s="19">
        <v>-254399383</v>
      </c>
      <c r="X14" s="19"/>
      <c r="Y14" s="19">
        <v>-254399383</v>
      </c>
      <c r="Z14" s="20"/>
      <c r="AA14" s="21">
        <v>-703303327</v>
      </c>
    </row>
    <row r="15" spans="1:27" ht="13.5">
      <c r="A15" s="22" t="s">
        <v>42</v>
      </c>
      <c r="B15" s="16"/>
      <c r="C15" s="17">
        <v>-211570</v>
      </c>
      <c r="D15" s="17"/>
      <c r="E15" s="18">
        <v>-289042</v>
      </c>
      <c r="F15" s="19">
        <v>-289042</v>
      </c>
      <c r="G15" s="19"/>
      <c r="H15" s="19">
        <v>-248496</v>
      </c>
      <c r="I15" s="19"/>
      <c r="J15" s="19">
        <v>-248496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-248496</v>
      </c>
      <c r="X15" s="19"/>
      <c r="Y15" s="19">
        <v>-248496</v>
      </c>
      <c r="Z15" s="20"/>
      <c r="AA15" s="21">
        <v>-289042</v>
      </c>
    </row>
    <row r="16" spans="1:27" ht="13.5">
      <c r="A16" s="22" t="s">
        <v>43</v>
      </c>
      <c r="B16" s="16"/>
      <c r="C16" s="17">
        <v>-4114484</v>
      </c>
      <c r="D16" s="17"/>
      <c r="E16" s="18">
        <v>-23807433</v>
      </c>
      <c r="F16" s="19">
        <v>-23807433</v>
      </c>
      <c r="G16" s="19"/>
      <c r="H16" s="19"/>
      <c r="I16" s="19"/>
      <c r="J16" s="19"/>
      <c r="K16" s="19"/>
      <c r="L16" s="19">
        <v>-4656229</v>
      </c>
      <c r="M16" s="19"/>
      <c r="N16" s="19">
        <v>-4656229</v>
      </c>
      <c r="O16" s="19"/>
      <c r="P16" s="19"/>
      <c r="Q16" s="19"/>
      <c r="R16" s="19"/>
      <c r="S16" s="19"/>
      <c r="T16" s="19"/>
      <c r="U16" s="19"/>
      <c r="V16" s="19"/>
      <c r="W16" s="19">
        <v>-4656229</v>
      </c>
      <c r="X16" s="19"/>
      <c r="Y16" s="19">
        <v>-4656229</v>
      </c>
      <c r="Z16" s="20"/>
      <c r="AA16" s="21">
        <v>-23807433</v>
      </c>
    </row>
    <row r="17" spans="1:27" ht="13.5">
      <c r="A17" s="23" t="s">
        <v>44</v>
      </c>
      <c r="B17" s="24"/>
      <c r="C17" s="25">
        <f aca="true" t="shared" si="0" ref="C17:Y17">SUM(C6:C16)</f>
        <v>846619637</v>
      </c>
      <c r="D17" s="25">
        <f>SUM(D6:D16)</f>
        <v>0</v>
      </c>
      <c r="E17" s="26">
        <f t="shared" si="0"/>
        <v>769546204</v>
      </c>
      <c r="F17" s="27">
        <f t="shared" si="0"/>
        <v>769546204</v>
      </c>
      <c r="G17" s="27">
        <f t="shared" si="0"/>
        <v>10150300</v>
      </c>
      <c r="H17" s="27">
        <f t="shared" si="0"/>
        <v>90374979</v>
      </c>
      <c r="I17" s="27">
        <f t="shared" si="0"/>
        <v>340971460</v>
      </c>
      <c r="J17" s="27">
        <f t="shared" si="0"/>
        <v>441496739</v>
      </c>
      <c r="K17" s="27">
        <f t="shared" si="0"/>
        <v>10619856</v>
      </c>
      <c r="L17" s="27">
        <f t="shared" si="0"/>
        <v>-42546518</v>
      </c>
      <c r="M17" s="27">
        <f t="shared" si="0"/>
        <v>363054141</v>
      </c>
      <c r="N17" s="27">
        <f t="shared" si="0"/>
        <v>331127479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772624218</v>
      </c>
      <c r="X17" s="27">
        <f t="shared" si="0"/>
        <v>951100689</v>
      </c>
      <c r="Y17" s="27">
        <f t="shared" si="0"/>
        <v>-178476471</v>
      </c>
      <c r="Z17" s="28">
        <f>+IF(X17&lt;&gt;0,+(Y17/X17)*100,0)</f>
        <v>-18.765255147449484</v>
      </c>
      <c r="AA17" s="29">
        <f>SUM(AA6:AA16)</f>
        <v>769546204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1</v>
      </c>
      <c r="H21" s="36">
        <v>-5623248</v>
      </c>
      <c r="I21" s="36"/>
      <c r="J21" s="19">
        <v>-5623247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-5623247</v>
      </c>
      <c r="X21" s="19"/>
      <c r="Y21" s="36">
        <v>-5623247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-850946239</v>
      </c>
      <c r="D26" s="17"/>
      <c r="E26" s="18">
        <v>-719503017</v>
      </c>
      <c r="F26" s="19">
        <v>-719503017</v>
      </c>
      <c r="G26" s="19"/>
      <c r="H26" s="19"/>
      <c r="I26" s="19">
        <v>-47672694</v>
      </c>
      <c r="J26" s="19">
        <v>-47672694</v>
      </c>
      <c r="K26" s="19">
        <v>-47474704</v>
      </c>
      <c r="L26" s="19">
        <v>-43171705</v>
      </c>
      <c r="M26" s="19">
        <v>-58073015</v>
      </c>
      <c r="N26" s="19">
        <v>-148719424</v>
      </c>
      <c r="O26" s="19"/>
      <c r="P26" s="19"/>
      <c r="Q26" s="19"/>
      <c r="R26" s="19"/>
      <c r="S26" s="19"/>
      <c r="T26" s="19"/>
      <c r="U26" s="19"/>
      <c r="V26" s="19"/>
      <c r="W26" s="19">
        <v>-196392118</v>
      </c>
      <c r="X26" s="19"/>
      <c r="Y26" s="19">
        <v>-196392118</v>
      </c>
      <c r="Z26" s="20"/>
      <c r="AA26" s="21">
        <v>-719503017</v>
      </c>
    </row>
    <row r="27" spans="1:27" ht="13.5">
      <c r="A27" s="23" t="s">
        <v>51</v>
      </c>
      <c r="B27" s="24"/>
      <c r="C27" s="25">
        <f aca="true" t="shared" si="1" ref="C27:Y27">SUM(C21:C26)</f>
        <v>-850946239</v>
      </c>
      <c r="D27" s="25">
        <f>SUM(D21:D26)</f>
        <v>0</v>
      </c>
      <c r="E27" s="26">
        <f t="shared" si="1"/>
        <v>-719503017</v>
      </c>
      <c r="F27" s="27">
        <f t="shared" si="1"/>
        <v>-719503017</v>
      </c>
      <c r="G27" s="27">
        <f t="shared" si="1"/>
        <v>1</v>
      </c>
      <c r="H27" s="27">
        <f t="shared" si="1"/>
        <v>-5623248</v>
      </c>
      <c r="I27" s="27">
        <f t="shared" si="1"/>
        <v>-47672694</v>
      </c>
      <c r="J27" s="27">
        <f t="shared" si="1"/>
        <v>-53295941</v>
      </c>
      <c r="K27" s="27">
        <f t="shared" si="1"/>
        <v>-47474704</v>
      </c>
      <c r="L27" s="27">
        <f t="shared" si="1"/>
        <v>-43171705</v>
      </c>
      <c r="M27" s="27">
        <f t="shared" si="1"/>
        <v>-58073015</v>
      </c>
      <c r="N27" s="27">
        <f t="shared" si="1"/>
        <v>-148719424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-202015365</v>
      </c>
      <c r="X27" s="27">
        <f t="shared" si="1"/>
        <v>0</v>
      </c>
      <c r="Y27" s="27">
        <f t="shared" si="1"/>
        <v>-202015365</v>
      </c>
      <c r="Z27" s="28">
        <f>+IF(X27&lt;&gt;0,+(Y27/X27)*100,0)</f>
        <v>0</v>
      </c>
      <c r="AA27" s="29">
        <f>SUM(AA21:AA26)</f>
        <v>-719503017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-1637087</v>
      </c>
      <c r="H32" s="19"/>
      <c r="I32" s="19"/>
      <c r="J32" s="19">
        <v>-1637087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-1637087</v>
      </c>
      <c r="X32" s="19"/>
      <c r="Y32" s="19">
        <v>-1637087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-4386974</v>
      </c>
      <c r="H33" s="36"/>
      <c r="I33" s="36"/>
      <c r="J33" s="36">
        <v>-4386974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-4386974</v>
      </c>
      <c r="X33" s="36"/>
      <c r="Y33" s="19">
        <v>-4386974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-903780</v>
      </c>
      <c r="H35" s="19"/>
      <c r="I35" s="19"/>
      <c r="J35" s="19">
        <v>-903780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-903780</v>
      </c>
      <c r="X35" s="19"/>
      <c r="Y35" s="19">
        <v>-903780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-6927841</v>
      </c>
      <c r="H36" s="27">
        <f t="shared" si="2"/>
        <v>0</v>
      </c>
      <c r="I36" s="27">
        <f t="shared" si="2"/>
        <v>0</v>
      </c>
      <c r="J36" s="27">
        <f t="shared" si="2"/>
        <v>-6927841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-6927841</v>
      </c>
      <c r="X36" s="27">
        <f t="shared" si="2"/>
        <v>0</v>
      </c>
      <c r="Y36" s="27">
        <f t="shared" si="2"/>
        <v>-6927841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-4326602</v>
      </c>
      <c r="D38" s="31">
        <f>+D17+D27+D36</f>
        <v>0</v>
      </c>
      <c r="E38" s="32">
        <f t="shared" si="3"/>
        <v>50043187</v>
      </c>
      <c r="F38" s="33">
        <f t="shared" si="3"/>
        <v>50043187</v>
      </c>
      <c r="G38" s="33">
        <f t="shared" si="3"/>
        <v>3222460</v>
      </c>
      <c r="H38" s="33">
        <f t="shared" si="3"/>
        <v>84751731</v>
      </c>
      <c r="I38" s="33">
        <f t="shared" si="3"/>
        <v>293298766</v>
      </c>
      <c r="J38" s="33">
        <f t="shared" si="3"/>
        <v>381272957</v>
      </c>
      <c r="K38" s="33">
        <f t="shared" si="3"/>
        <v>-36854848</v>
      </c>
      <c r="L38" s="33">
        <f t="shared" si="3"/>
        <v>-85718223</v>
      </c>
      <c r="M38" s="33">
        <f t="shared" si="3"/>
        <v>304981126</v>
      </c>
      <c r="N38" s="33">
        <f t="shared" si="3"/>
        <v>182408055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563681012</v>
      </c>
      <c r="X38" s="33">
        <f t="shared" si="3"/>
        <v>951100689</v>
      </c>
      <c r="Y38" s="33">
        <f t="shared" si="3"/>
        <v>-387419677</v>
      </c>
      <c r="Z38" s="34">
        <f>+IF(X38&lt;&gt;0,+(Y38/X38)*100,0)</f>
        <v>-40.733823608869244</v>
      </c>
      <c r="AA38" s="35">
        <f>+AA17+AA27+AA36</f>
        <v>50043187</v>
      </c>
    </row>
    <row r="39" spans="1:27" ht="13.5">
      <c r="A39" s="22" t="s">
        <v>59</v>
      </c>
      <c r="B39" s="16"/>
      <c r="C39" s="31">
        <v>85883698</v>
      </c>
      <c r="D39" s="31"/>
      <c r="E39" s="32">
        <v>175000000</v>
      </c>
      <c r="F39" s="33">
        <v>175000000</v>
      </c>
      <c r="G39" s="33">
        <v>85883698</v>
      </c>
      <c r="H39" s="33">
        <v>89106158</v>
      </c>
      <c r="I39" s="33">
        <v>173857889</v>
      </c>
      <c r="J39" s="33">
        <v>85883698</v>
      </c>
      <c r="K39" s="33">
        <v>467156655</v>
      </c>
      <c r="L39" s="33">
        <v>430301807</v>
      </c>
      <c r="M39" s="33">
        <v>344583584</v>
      </c>
      <c r="N39" s="33">
        <v>467156655</v>
      </c>
      <c r="O39" s="33"/>
      <c r="P39" s="33"/>
      <c r="Q39" s="33"/>
      <c r="R39" s="33"/>
      <c r="S39" s="33"/>
      <c r="T39" s="33"/>
      <c r="U39" s="33"/>
      <c r="V39" s="33"/>
      <c r="W39" s="33">
        <v>85883698</v>
      </c>
      <c r="X39" s="33">
        <v>175000000</v>
      </c>
      <c r="Y39" s="33">
        <v>-89116302</v>
      </c>
      <c r="Z39" s="34">
        <v>-50.92</v>
      </c>
      <c r="AA39" s="35">
        <v>175000000</v>
      </c>
    </row>
    <row r="40" spans="1:27" ht="13.5">
      <c r="A40" s="41" t="s">
        <v>60</v>
      </c>
      <c r="B40" s="42"/>
      <c r="C40" s="43">
        <v>81557096</v>
      </c>
      <c r="D40" s="43"/>
      <c r="E40" s="44">
        <v>225043187</v>
      </c>
      <c r="F40" s="45">
        <v>225043187</v>
      </c>
      <c r="G40" s="45">
        <v>89106158</v>
      </c>
      <c r="H40" s="45">
        <v>173857889</v>
      </c>
      <c r="I40" s="45">
        <v>467156655</v>
      </c>
      <c r="J40" s="45">
        <v>467156655</v>
      </c>
      <c r="K40" s="45">
        <v>430301807</v>
      </c>
      <c r="L40" s="45">
        <v>344583584</v>
      </c>
      <c r="M40" s="45">
        <v>649564710</v>
      </c>
      <c r="N40" s="45">
        <v>649564710</v>
      </c>
      <c r="O40" s="45"/>
      <c r="P40" s="45"/>
      <c r="Q40" s="45"/>
      <c r="R40" s="45"/>
      <c r="S40" s="45"/>
      <c r="T40" s="45"/>
      <c r="U40" s="45"/>
      <c r="V40" s="45"/>
      <c r="W40" s="45">
        <v>649564710</v>
      </c>
      <c r="X40" s="45">
        <v>1126100689</v>
      </c>
      <c r="Y40" s="45">
        <v>-476535979</v>
      </c>
      <c r="Z40" s="46">
        <v>-42.32</v>
      </c>
      <c r="AA40" s="47">
        <v>225043187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7010329</v>
      </c>
      <c r="D6" s="17"/>
      <c r="E6" s="18">
        <v>14200000</v>
      </c>
      <c r="F6" s="19">
        <v>14200000</v>
      </c>
      <c r="G6" s="19">
        <v>475917</v>
      </c>
      <c r="H6" s="19">
        <v>475970</v>
      </c>
      <c r="I6" s="19">
        <v>383381</v>
      </c>
      <c r="J6" s="19">
        <v>1335268</v>
      </c>
      <c r="K6" s="19">
        <v>1037883</v>
      </c>
      <c r="L6" s="19">
        <v>1253578</v>
      </c>
      <c r="M6" s="19">
        <v>1621508</v>
      </c>
      <c r="N6" s="19">
        <v>3912969</v>
      </c>
      <c r="O6" s="19"/>
      <c r="P6" s="19"/>
      <c r="Q6" s="19"/>
      <c r="R6" s="19"/>
      <c r="S6" s="19"/>
      <c r="T6" s="19"/>
      <c r="U6" s="19"/>
      <c r="V6" s="19"/>
      <c r="W6" s="19">
        <v>5248237</v>
      </c>
      <c r="X6" s="19">
        <v>9964136</v>
      </c>
      <c r="Y6" s="19">
        <v>-4715899</v>
      </c>
      <c r="Z6" s="20">
        <v>-47.33</v>
      </c>
      <c r="AA6" s="21">
        <v>14200000</v>
      </c>
    </row>
    <row r="7" spans="1:27" ht="13.5">
      <c r="A7" s="22" t="s">
        <v>34</v>
      </c>
      <c r="B7" s="16"/>
      <c r="C7" s="17">
        <v>16766515</v>
      </c>
      <c r="D7" s="17"/>
      <c r="E7" s="18">
        <v>26261000</v>
      </c>
      <c r="F7" s="19">
        <v>26261000</v>
      </c>
      <c r="G7" s="19">
        <v>1111715</v>
      </c>
      <c r="H7" s="19">
        <v>1298232</v>
      </c>
      <c r="I7" s="19">
        <v>1038118</v>
      </c>
      <c r="J7" s="19">
        <v>3448065</v>
      </c>
      <c r="K7" s="19">
        <v>1226312</v>
      </c>
      <c r="L7" s="19">
        <v>1284777</v>
      </c>
      <c r="M7" s="19">
        <v>1565379</v>
      </c>
      <c r="N7" s="19">
        <v>4076468</v>
      </c>
      <c r="O7" s="19"/>
      <c r="P7" s="19"/>
      <c r="Q7" s="19"/>
      <c r="R7" s="19"/>
      <c r="S7" s="19"/>
      <c r="T7" s="19"/>
      <c r="U7" s="19"/>
      <c r="V7" s="19"/>
      <c r="W7" s="19">
        <v>7524533</v>
      </c>
      <c r="X7" s="19">
        <v>13811512</v>
      </c>
      <c r="Y7" s="19">
        <v>-6286979</v>
      </c>
      <c r="Z7" s="20">
        <v>-45.52</v>
      </c>
      <c r="AA7" s="21">
        <v>26261000</v>
      </c>
    </row>
    <row r="8" spans="1:27" ht="13.5">
      <c r="A8" s="22" t="s">
        <v>35</v>
      </c>
      <c r="B8" s="16"/>
      <c r="C8" s="17">
        <v>4295126</v>
      </c>
      <c r="D8" s="17"/>
      <c r="E8" s="18">
        <v>12487809</v>
      </c>
      <c r="F8" s="19">
        <v>12487809</v>
      </c>
      <c r="G8" s="19">
        <v>623375</v>
      </c>
      <c r="H8" s="19">
        <v>499498</v>
      </c>
      <c r="I8" s="19">
        <v>752618</v>
      </c>
      <c r="J8" s="19">
        <v>1875491</v>
      </c>
      <c r="K8" s="19">
        <v>598676</v>
      </c>
      <c r="L8" s="19">
        <v>633718</v>
      </c>
      <c r="M8" s="19">
        <v>452277</v>
      </c>
      <c r="N8" s="19">
        <v>1684671</v>
      </c>
      <c r="O8" s="19"/>
      <c r="P8" s="19"/>
      <c r="Q8" s="19"/>
      <c r="R8" s="19"/>
      <c r="S8" s="19"/>
      <c r="T8" s="19"/>
      <c r="U8" s="19"/>
      <c r="V8" s="19"/>
      <c r="W8" s="19">
        <v>3560162</v>
      </c>
      <c r="X8" s="19">
        <v>6083720</v>
      </c>
      <c r="Y8" s="19">
        <v>-2523558</v>
      </c>
      <c r="Z8" s="20">
        <v>-41.48</v>
      </c>
      <c r="AA8" s="21">
        <v>12487809</v>
      </c>
    </row>
    <row r="9" spans="1:27" ht="13.5">
      <c r="A9" s="22" t="s">
        <v>36</v>
      </c>
      <c r="B9" s="16"/>
      <c r="C9" s="17">
        <v>149402745</v>
      </c>
      <c r="D9" s="17"/>
      <c r="E9" s="18">
        <v>160669000</v>
      </c>
      <c r="F9" s="19">
        <v>160669000</v>
      </c>
      <c r="G9" s="19">
        <v>25982000</v>
      </c>
      <c r="H9" s="19">
        <v>41228000</v>
      </c>
      <c r="I9" s="19">
        <v>452000</v>
      </c>
      <c r="J9" s="19">
        <v>67662000</v>
      </c>
      <c r="K9" s="19"/>
      <c r="L9" s="19">
        <v>813000</v>
      </c>
      <c r="M9" s="19">
        <v>54479000</v>
      </c>
      <c r="N9" s="19">
        <v>55292000</v>
      </c>
      <c r="O9" s="19"/>
      <c r="P9" s="19"/>
      <c r="Q9" s="19"/>
      <c r="R9" s="19"/>
      <c r="S9" s="19"/>
      <c r="T9" s="19"/>
      <c r="U9" s="19"/>
      <c r="V9" s="19"/>
      <c r="W9" s="19">
        <v>122954000</v>
      </c>
      <c r="X9" s="19">
        <v>114951000</v>
      </c>
      <c r="Y9" s="19">
        <v>8003000</v>
      </c>
      <c r="Z9" s="20">
        <v>6.96</v>
      </c>
      <c r="AA9" s="21">
        <v>160669000</v>
      </c>
    </row>
    <row r="10" spans="1:27" ht="13.5">
      <c r="A10" s="22" t="s">
        <v>37</v>
      </c>
      <c r="B10" s="16"/>
      <c r="C10" s="17">
        <v>71731000</v>
      </c>
      <c r="D10" s="17"/>
      <c r="E10" s="18">
        <v>53381000</v>
      </c>
      <c r="F10" s="19">
        <v>53381000</v>
      </c>
      <c r="G10" s="19"/>
      <c r="H10" s="19"/>
      <c r="I10" s="19">
        <v>4930000</v>
      </c>
      <c r="J10" s="19">
        <v>4930000</v>
      </c>
      <c r="K10" s="19">
        <v>27005000</v>
      </c>
      <c r="L10" s="19"/>
      <c r="M10" s="19">
        <v>13736000</v>
      </c>
      <c r="N10" s="19">
        <v>40741000</v>
      </c>
      <c r="O10" s="19"/>
      <c r="P10" s="19"/>
      <c r="Q10" s="19"/>
      <c r="R10" s="19"/>
      <c r="S10" s="19"/>
      <c r="T10" s="19"/>
      <c r="U10" s="19"/>
      <c r="V10" s="19"/>
      <c r="W10" s="19">
        <v>45671000</v>
      </c>
      <c r="X10" s="19">
        <v>40434550</v>
      </c>
      <c r="Y10" s="19">
        <v>5236450</v>
      </c>
      <c r="Z10" s="20">
        <v>12.95</v>
      </c>
      <c r="AA10" s="21">
        <v>53381000</v>
      </c>
    </row>
    <row r="11" spans="1:27" ht="13.5">
      <c r="A11" s="22" t="s">
        <v>38</v>
      </c>
      <c r="B11" s="16"/>
      <c r="C11" s="17">
        <v>1502913</v>
      </c>
      <c r="D11" s="17"/>
      <c r="E11" s="18">
        <v>1716183</v>
      </c>
      <c r="F11" s="19">
        <v>1716183</v>
      </c>
      <c r="G11" s="19">
        <v>58816</v>
      </c>
      <c r="H11" s="19">
        <v>86946</v>
      </c>
      <c r="I11" s="19">
        <v>119868</v>
      </c>
      <c r="J11" s="19">
        <v>265630</v>
      </c>
      <c r="K11" s="19">
        <v>129785</v>
      </c>
      <c r="L11" s="19">
        <v>163304</v>
      </c>
      <c r="M11" s="19">
        <v>189511</v>
      </c>
      <c r="N11" s="19">
        <v>482600</v>
      </c>
      <c r="O11" s="19"/>
      <c r="P11" s="19"/>
      <c r="Q11" s="19"/>
      <c r="R11" s="19"/>
      <c r="S11" s="19"/>
      <c r="T11" s="19"/>
      <c r="U11" s="19"/>
      <c r="V11" s="19"/>
      <c r="W11" s="19">
        <v>748230</v>
      </c>
      <c r="X11" s="19">
        <v>594758</v>
      </c>
      <c r="Y11" s="19">
        <v>153472</v>
      </c>
      <c r="Z11" s="20">
        <v>25.8</v>
      </c>
      <c r="AA11" s="21">
        <v>1716183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-179072710</v>
      </c>
      <c r="D14" s="17"/>
      <c r="E14" s="18">
        <v>-192349443</v>
      </c>
      <c r="F14" s="19">
        <v>-192349443</v>
      </c>
      <c r="G14" s="19">
        <v>-9843921</v>
      </c>
      <c r="H14" s="19">
        <v>-15313127</v>
      </c>
      <c r="I14" s="19">
        <v>-16389070</v>
      </c>
      <c r="J14" s="19">
        <v>-41546118</v>
      </c>
      <c r="K14" s="19">
        <v>-14498458</v>
      </c>
      <c r="L14" s="19">
        <v>-14627011</v>
      </c>
      <c r="M14" s="19">
        <v>-20803872</v>
      </c>
      <c r="N14" s="19">
        <v>-49929341</v>
      </c>
      <c r="O14" s="19"/>
      <c r="P14" s="19"/>
      <c r="Q14" s="19"/>
      <c r="R14" s="19"/>
      <c r="S14" s="19"/>
      <c r="T14" s="19"/>
      <c r="U14" s="19"/>
      <c r="V14" s="19"/>
      <c r="W14" s="19">
        <v>-91475459</v>
      </c>
      <c r="X14" s="19">
        <v>-96099642</v>
      </c>
      <c r="Y14" s="19">
        <v>4624183</v>
      </c>
      <c r="Z14" s="20">
        <v>-4.81</v>
      </c>
      <c r="AA14" s="21">
        <v>-192349443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71635918</v>
      </c>
      <c r="D17" s="25">
        <f>SUM(D6:D16)</f>
        <v>0</v>
      </c>
      <c r="E17" s="26">
        <f t="shared" si="0"/>
        <v>76365549</v>
      </c>
      <c r="F17" s="27">
        <f t="shared" si="0"/>
        <v>76365549</v>
      </c>
      <c r="G17" s="27">
        <f t="shared" si="0"/>
        <v>18407902</v>
      </c>
      <c r="H17" s="27">
        <f t="shared" si="0"/>
        <v>28275519</v>
      </c>
      <c r="I17" s="27">
        <f t="shared" si="0"/>
        <v>-8713085</v>
      </c>
      <c r="J17" s="27">
        <f t="shared" si="0"/>
        <v>37970336</v>
      </c>
      <c r="K17" s="27">
        <f t="shared" si="0"/>
        <v>15499198</v>
      </c>
      <c r="L17" s="27">
        <f t="shared" si="0"/>
        <v>-10478634</v>
      </c>
      <c r="M17" s="27">
        <f t="shared" si="0"/>
        <v>51239803</v>
      </c>
      <c r="N17" s="27">
        <f t="shared" si="0"/>
        <v>56260367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94230703</v>
      </c>
      <c r="X17" s="27">
        <f t="shared" si="0"/>
        <v>89740034</v>
      </c>
      <c r="Y17" s="27">
        <f t="shared" si="0"/>
        <v>4490669</v>
      </c>
      <c r="Z17" s="28">
        <f>+IF(X17&lt;&gt;0,+(Y17/X17)*100,0)</f>
        <v>5.004086581915046</v>
      </c>
      <c r="AA17" s="29">
        <f>SUM(AA6:AA16)</f>
        <v>76365549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553541</v>
      </c>
      <c r="H21" s="36"/>
      <c r="I21" s="36"/>
      <c r="J21" s="19">
        <v>553541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553541</v>
      </c>
      <c r="X21" s="19"/>
      <c r="Y21" s="36">
        <v>553541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-61272934</v>
      </c>
      <c r="D26" s="17"/>
      <c r="E26" s="18">
        <v>-64755681</v>
      </c>
      <c r="F26" s="19">
        <v>-64755681</v>
      </c>
      <c r="G26" s="19">
        <v>-2308159</v>
      </c>
      <c r="H26" s="19">
        <v>-5058319</v>
      </c>
      <c r="I26" s="19">
        <v>-3762835</v>
      </c>
      <c r="J26" s="19">
        <v>-11129313</v>
      </c>
      <c r="K26" s="19">
        <v>-3366270</v>
      </c>
      <c r="L26" s="19">
        <v>-1339511</v>
      </c>
      <c r="M26" s="19">
        <v>-14363295</v>
      </c>
      <c r="N26" s="19">
        <v>-19069076</v>
      </c>
      <c r="O26" s="19"/>
      <c r="P26" s="19"/>
      <c r="Q26" s="19"/>
      <c r="R26" s="19"/>
      <c r="S26" s="19"/>
      <c r="T26" s="19"/>
      <c r="U26" s="19"/>
      <c r="V26" s="19"/>
      <c r="W26" s="19">
        <v>-30198389</v>
      </c>
      <c r="X26" s="19">
        <v>-36762233</v>
      </c>
      <c r="Y26" s="19">
        <v>6563844</v>
      </c>
      <c r="Z26" s="20">
        <v>-17.85</v>
      </c>
      <c r="AA26" s="21">
        <v>-64755681</v>
      </c>
    </row>
    <row r="27" spans="1:27" ht="13.5">
      <c r="A27" s="23" t="s">
        <v>51</v>
      </c>
      <c r="B27" s="24"/>
      <c r="C27" s="25">
        <f aca="true" t="shared" si="1" ref="C27:Y27">SUM(C21:C26)</f>
        <v>-61272934</v>
      </c>
      <c r="D27" s="25">
        <f>SUM(D21:D26)</f>
        <v>0</v>
      </c>
      <c r="E27" s="26">
        <f t="shared" si="1"/>
        <v>-64755681</v>
      </c>
      <c r="F27" s="27">
        <f t="shared" si="1"/>
        <v>-64755681</v>
      </c>
      <c r="G27" s="27">
        <f t="shared" si="1"/>
        <v>-1754618</v>
      </c>
      <c r="H27" s="27">
        <f t="shared" si="1"/>
        <v>-5058319</v>
      </c>
      <c r="I27" s="27">
        <f t="shared" si="1"/>
        <v>-3762835</v>
      </c>
      <c r="J27" s="27">
        <f t="shared" si="1"/>
        <v>-10575772</v>
      </c>
      <c r="K27" s="27">
        <f t="shared" si="1"/>
        <v>-3366270</v>
      </c>
      <c r="L27" s="27">
        <f t="shared" si="1"/>
        <v>-1339511</v>
      </c>
      <c r="M27" s="27">
        <f t="shared" si="1"/>
        <v>-14363295</v>
      </c>
      <c r="N27" s="27">
        <f t="shared" si="1"/>
        <v>-19069076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-29644848</v>
      </c>
      <c r="X27" s="27">
        <f t="shared" si="1"/>
        <v>-36762233</v>
      </c>
      <c r="Y27" s="27">
        <f t="shared" si="1"/>
        <v>7117385</v>
      </c>
      <c r="Z27" s="28">
        <f>+IF(X27&lt;&gt;0,+(Y27/X27)*100,0)</f>
        <v>-19.360589439711127</v>
      </c>
      <c r="AA27" s="29">
        <f>SUM(AA21:AA26)</f>
        <v>-64755681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10362984</v>
      </c>
      <c r="D38" s="31">
        <f>+D17+D27+D36</f>
        <v>0</v>
      </c>
      <c r="E38" s="32">
        <f t="shared" si="3"/>
        <v>11609868</v>
      </c>
      <c r="F38" s="33">
        <f t="shared" si="3"/>
        <v>11609868</v>
      </c>
      <c r="G38" s="33">
        <f t="shared" si="3"/>
        <v>16653284</v>
      </c>
      <c r="H38" s="33">
        <f t="shared" si="3"/>
        <v>23217200</v>
      </c>
      <c r="I38" s="33">
        <f t="shared" si="3"/>
        <v>-12475920</v>
      </c>
      <c r="J38" s="33">
        <f t="shared" si="3"/>
        <v>27394564</v>
      </c>
      <c r="K38" s="33">
        <f t="shared" si="3"/>
        <v>12132928</v>
      </c>
      <c r="L38" s="33">
        <f t="shared" si="3"/>
        <v>-11818145</v>
      </c>
      <c r="M38" s="33">
        <f t="shared" si="3"/>
        <v>36876508</v>
      </c>
      <c r="N38" s="33">
        <f t="shared" si="3"/>
        <v>37191291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64585855</v>
      </c>
      <c r="X38" s="33">
        <f t="shared" si="3"/>
        <v>52977801</v>
      </c>
      <c r="Y38" s="33">
        <f t="shared" si="3"/>
        <v>11608054</v>
      </c>
      <c r="Z38" s="34">
        <f>+IF(X38&lt;&gt;0,+(Y38/X38)*100,0)</f>
        <v>21.911166150516515</v>
      </c>
      <c r="AA38" s="35">
        <f>+AA17+AA27+AA36</f>
        <v>11609868</v>
      </c>
    </row>
    <row r="39" spans="1:27" ht="13.5">
      <c r="A39" s="22" t="s">
        <v>59</v>
      </c>
      <c r="B39" s="16"/>
      <c r="C39" s="31">
        <v>18523131</v>
      </c>
      <c r="D39" s="31"/>
      <c r="E39" s="32">
        <v>16795636</v>
      </c>
      <c r="F39" s="33">
        <v>16795636</v>
      </c>
      <c r="G39" s="33">
        <v>28886115</v>
      </c>
      <c r="H39" s="33">
        <v>45539399</v>
      </c>
      <c r="I39" s="33">
        <v>68756599</v>
      </c>
      <c r="J39" s="33">
        <v>28886115</v>
      </c>
      <c r="K39" s="33">
        <v>56280679</v>
      </c>
      <c r="L39" s="33">
        <v>68413607</v>
      </c>
      <c r="M39" s="33">
        <v>56595462</v>
      </c>
      <c r="N39" s="33">
        <v>56280679</v>
      </c>
      <c r="O39" s="33"/>
      <c r="P39" s="33"/>
      <c r="Q39" s="33"/>
      <c r="R39" s="33"/>
      <c r="S39" s="33"/>
      <c r="T39" s="33"/>
      <c r="U39" s="33"/>
      <c r="V39" s="33"/>
      <c r="W39" s="33">
        <v>28886115</v>
      </c>
      <c r="X39" s="33">
        <v>16795636</v>
      </c>
      <c r="Y39" s="33">
        <v>12090479</v>
      </c>
      <c r="Z39" s="34">
        <v>71.99</v>
      </c>
      <c r="AA39" s="35">
        <v>16795636</v>
      </c>
    </row>
    <row r="40" spans="1:27" ht="13.5">
      <c r="A40" s="41" t="s">
        <v>60</v>
      </c>
      <c r="B40" s="42"/>
      <c r="C40" s="43">
        <v>28886115</v>
      </c>
      <c r="D40" s="43"/>
      <c r="E40" s="44">
        <v>28405504</v>
      </c>
      <c r="F40" s="45">
        <v>28405504</v>
      </c>
      <c r="G40" s="45">
        <v>45539399</v>
      </c>
      <c r="H40" s="45">
        <v>68756599</v>
      </c>
      <c r="I40" s="45">
        <v>56280679</v>
      </c>
      <c r="J40" s="45">
        <v>56280679</v>
      </c>
      <c r="K40" s="45">
        <v>68413607</v>
      </c>
      <c r="L40" s="45">
        <v>56595462</v>
      </c>
      <c r="M40" s="45">
        <v>93471970</v>
      </c>
      <c r="N40" s="45">
        <v>93471970</v>
      </c>
      <c r="O40" s="45"/>
      <c r="P40" s="45"/>
      <c r="Q40" s="45"/>
      <c r="R40" s="45"/>
      <c r="S40" s="45"/>
      <c r="T40" s="45"/>
      <c r="U40" s="45"/>
      <c r="V40" s="45"/>
      <c r="W40" s="45">
        <v>93471970</v>
      </c>
      <c r="X40" s="45">
        <v>69773437</v>
      </c>
      <c r="Y40" s="45">
        <v>23698533</v>
      </c>
      <c r="Z40" s="46">
        <v>33.96</v>
      </c>
      <c r="AA40" s="47">
        <v>28405504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10850493</v>
      </c>
      <c r="D6" s="17"/>
      <c r="E6" s="18">
        <v>6191451</v>
      </c>
      <c r="F6" s="19">
        <v>6191451</v>
      </c>
      <c r="G6" s="19">
        <v>47574</v>
      </c>
      <c r="H6" s="19">
        <v>118899</v>
      </c>
      <c r="I6" s="19">
        <v>63032</v>
      </c>
      <c r="J6" s="19">
        <v>229505</v>
      </c>
      <c r="K6" s="19">
        <v>169925</v>
      </c>
      <c r="L6" s="19">
        <v>85665</v>
      </c>
      <c r="M6" s="19">
        <v>1686901</v>
      </c>
      <c r="N6" s="19">
        <v>1942491</v>
      </c>
      <c r="O6" s="19"/>
      <c r="P6" s="19"/>
      <c r="Q6" s="19"/>
      <c r="R6" s="19"/>
      <c r="S6" s="19"/>
      <c r="T6" s="19"/>
      <c r="U6" s="19"/>
      <c r="V6" s="19"/>
      <c r="W6" s="19">
        <v>2171996</v>
      </c>
      <c r="X6" s="19">
        <v>2951671</v>
      </c>
      <c r="Y6" s="19">
        <v>-779675</v>
      </c>
      <c r="Z6" s="20">
        <v>-26.41</v>
      </c>
      <c r="AA6" s="21">
        <v>6191451</v>
      </c>
    </row>
    <row r="7" spans="1:27" ht="13.5">
      <c r="A7" s="22" t="s">
        <v>34</v>
      </c>
      <c r="B7" s="16"/>
      <c r="C7" s="17">
        <v>7642189</v>
      </c>
      <c r="D7" s="17"/>
      <c r="E7" s="18">
        <v>8968515</v>
      </c>
      <c r="F7" s="19">
        <v>8968515</v>
      </c>
      <c r="G7" s="19">
        <v>378293</v>
      </c>
      <c r="H7" s="19">
        <v>506257</v>
      </c>
      <c r="I7" s="19">
        <v>517630</v>
      </c>
      <c r="J7" s="19">
        <v>1402180</v>
      </c>
      <c r="K7" s="19">
        <v>427166</v>
      </c>
      <c r="L7" s="19">
        <v>376289</v>
      </c>
      <c r="M7" s="19">
        <v>417619</v>
      </c>
      <c r="N7" s="19">
        <v>1221074</v>
      </c>
      <c r="O7" s="19"/>
      <c r="P7" s="19"/>
      <c r="Q7" s="19"/>
      <c r="R7" s="19"/>
      <c r="S7" s="19"/>
      <c r="T7" s="19"/>
      <c r="U7" s="19"/>
      <c r="V7" s="19"/>
      <c r="W7" s="19">
        <v>2623254</v>
      </c>
      <c r="X7" s="19">
        <v>4083736</v>
      </c>
      <c r="Y7" s="19">
        <v>-1460482</v>
      </c>
      <c r="Z7" s="20">
        <v>-35.76</v>
      </c>
      <c r="AA7" s="21">
        <v>8968515</v>
      </c>
    </row>
    <row r="8" spans="1:27" ht="13.5">
      <c r="A8" s="22" t="s">
        <v>35</v>
      </c>
      <c r="B8" s="16"/>
      <c r="C8" s="17">
        <v>8635614</v>
      </c>
      <c r="D8" s="17"/>
      <c r="E8" s="18">
        <v>19208443</v>
      </c>
      <c r="F8" s="19">
        <v>19208443</v>
      </c>
      <c r="G8" s="19">
        <v>345628</v>
      </c>
      <c r="H8" s="19">
        <v>449569</v>
      </c>
      <c r="I8" s="19">
        <v>706016</v>
      </c>
      <c r="J8" s="19">
        <v>1501213</v>
      </c>
      <c r="K8" s="19">
        <v>274914</v>
      </c>
      <c r="L8" s="19">
        <v>75075</v>
      </c>
      <c r="M8" s="19">
        <v>808910</v>
      </c>
      <c r="N8" s="19">
        <v>1158899</v>
      </c>
      <c r="O8" s="19"/>
      <c r="P8" s="19"/>
      <c r="Q8" s="19"/>
      <c r="R8" s="19"/>
      <c r="S8" s="19"/>
      <c r="T8" s="19"/>
      <c r="U8" s="19"/>
      <c r="V8" s="19"/>
      <c r="W8" s="19">
        <v>2660112</v>
      </c>
      <c r="X8" s="19">
        <v>4134256</v>
      </c>
      <c r="Y8" s="19">
        <v>-1474144</v>
      </c>
      <c r="Z8" s="20">
        <v>-35.66</v>
      </c>
      <c r="AA8" s="21">
        <v>19208443</v>
      </c>
    </row>
    <row r="9" spans="1:27" ht="13.5">
      <c r="A9" s="22" t="s">
        <v>36</v>
      </c>
      <c r="B9" s="16"/>
      <c r="C9" s="17">
        <v>111171445</v>
      </c>
      <c r="D9" s="17"/>
      <c r="E9" s="18">
        <v>130441168</v>
      </c>
      <c r="F9" s="19">
        <v>130441168</v>
      </c>
      <c r="G9" s="19">
        <v>21459000</v>
      </c>
      <c r="H9" s="19">
        <v>2233000</v>
      </c>
      <c r="I9" s="19">
        <v>29687000</v>
      </c>
      <c r="J9" s="19">
        <v>53379000</v>
      </c>
      <c r="K9" s="19">
        <v>105000</v>
      </c>
      <c r="L9" s="19"/>
      <c r="M9" s="19">
        <v>39563661</v>
      </c>
      <c r="N9" s="19">
        <v>39668661</v>
      </c>
      <c r="O9" s="19"/>
      <c r="P9" s="19"/>
      <c r="Q9" s="19"/>
      <c r="R9" s="19"/>
      <c r="S9" s="19"/>
      <c r="T9" s="19"/>
      <c r="U9" s="19"/>
      <c r="V9" s="19"/>
      <c r="W9" s="19">
        <v>93047661</v>
      </c>
      <c r="X9" s="19">
        <v>97351334</v>
      </c>
      <c r="Y9" s="19">
        <v>-4303673</v>
      </c>
      <c r="Z9" s="20">
        <v>-4.42</v>
      </c>
      <c r="AA9" s="21">
        <v>130441168</v>
      </c>
    </row>
    <row r="10" spans="1:27" ht="13.5">
      <c r="A10" s="22" t="s">
        <v>37</v>
      </c>
      <c r="B10" s="16"/>
      <c r="C10" s="17">
        <v>29551111</v>
      </c>
      <c r="D10" s="17"/>
      <c r="E10" s="18">
        <v>44006000</v>
      </c>
      <c r="F10" s="19">
        <v>44006000</v>
      </c>
      <c r="G10" s="19"/>
      <c r="H10" s="19"/>
      <c r="I10" s="19">
        <v>346000</v>
      </c>
      <c r="J10" s="19">
        <v>346000</v>
      </c>
      <c r="K10" s="19">
        <v>10523000</v>
      </c>
      <c r="L10" s="19"/>
      <c r="M10" s="19">
        <v>13198000</v>
      </c>
      <c r="N10" s="19">
        <v>23721000</v>
      </c>
      <c r="O10" s="19"/>
      <c r="P10" s="19"/>
      <c r="Q10" s="19"/>
      <c r="R10" s="19"/>
      <c r="S10" s="19"/>
      <c r="T10" s="19"/>
      <c r="U10" s="19"/>
      <c r="V10" s="19"/>
      <c r="W10" s="19">
        <v>24067000</v>
      </c>
      <c r="X10" s="19">
        <v>32935400</v>
      </c>
      <c r="Y10" s="19">
        <v>-8868400</v>
      </c>
      <c r="Z10" s="20">
        <v>-26.93</v>
      </c>
      <c r="AA10" s="21">
        <v>44006000</v>
      </c>
    </row>
    <row r="11" spans="1:27" ht="13.5">
      <c r="A11" s="22" t="s">
        <v>38</v>
      </c>
      <c r="B11" s="16"/>
      <c r="C11" s="17">
        <v>4654589</v>
      </c>
      <c r="D11" s="17"/>
      <c r="E11" s="18">
        <v>5999342</v>
      </c>
      <c r="F11" s="19">
        <v>5999342</v>
      </c>
      <c r="G11" s="19">
        <v>137595</v>
      </c>
      <c r="H11" s="19">
        <v>143444</v>
      </c>
      <c r="I11" s="19">
        <v>150637</v>
      </c>
      <c r="J11" s="19">
        <v>431676</v>
      </c>
      <c r="K11" s="19">
        <v>244749</v>
      </c>
      <c r="L11" s="19">
        <v>180291</v>
      </c>
      <c r="M11" s="19">
        <v>145261</v>
      </c>
      <c r="N11" s="19">
        <v>570301</v>
      </c>
      <c r="O11" s="19"/>
      <c r="P11" s="19"/>
      <c r="Q11" s="19"/>
      <c r="R11" s="19"/>
      <c r="S11" s="19"/>
      <c r="T11" s="19"/>
      <c r="U11" s="19"/>
      <c r="V11" s="19"/>
      <c r="W11" s="19">
        <v>1001977</v>
      </c>
      <c r="X11" s="19">
        <v>3666525</v>
      </c>
      <c r="Y11" s="19">
        <v>-2664548</v>
      </c>
      <c r="Z11" s="20">
        <v>-72.67</v>
      </c>
      <c r="AA11" s="21">
        <v>5999342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-157496635</v>
      </c>
      <c r="D14" s="17"/>
      <c r="E14" s="18">
        <v>-100347002</v>
      </c>
      <c r="F14" s="19">
        <v>-100347002</v>
      </c>
      <c r="G14" s="19">
        <v>-9295546</v>
      </c>
      <c r="H14" s="19">
        <v>-9309044</v>
      </c>
      <c r="I14" s="19">
        <v>-10877177</v>
      </c>
      <c r="J14" s="19">
        <v>-29481767</v>
      </c>
      <c r="K14" s="19">
        <v>-9487396</v>
      </c>
      <c r="L14" s="19">
        <v>-11081129</v>
      </c>
      <c r="M14" s="19">
        <v>-12628304</v>
      </c>
      <c r="N14" s="19">
        <v>-33196829</v>
      </c>
      <c r="O14" s="19"/>
      <c r="P14" s="19"/>
      <c r="Q14" s="19"/>
      <c r="R14" s="19"/>
      <c r="S14" s="19"/>
      <c r="T14" s="19"/>
      <c r="U14" s="19"/>
      <c r="V14" s="19"/>
      <c r="W14" s="19">
        <v>-62678596</v>
      </c>
      <c r="X14" s="19">
        <v>-51706851</v>
      </c>
      <c r="Y14" s="19">
        <v>-10971745</v>
      </c>
      <c r="Z14" s="20">
        <v>21.22</v>
      </c>
      <c r="AA14" s="21">
        <v>-100347002</v>
      </c>
    </row>
    <row r="15" spans="1:27" ht="13.5">
      <c r="A15" s="22" t="s">
        <v>42</v>
      </c>
      <c r="B15" s="16"/>
      <c r="C15" s="17">
        <v>-1066823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13941983</v>
      </c>
      <c r="D17" s="25">
        <f>SUM(D6:D16)</f>
        <v>0</v>
      </c>
      <c r="E17" s="26">
        <f t="shared" si="0"/>
        <v>114467917</v>
      </c>
      <c r="F17" s="27">
        <f t="shared" si="0"/>
        <v>114467917</v>
      </c>
      <c r="G17" s="27">
        <f t="shared" si="0"/>
        <v>13072544</v>
      </c>
      <c r="H17" s="27">
        <f t="shared" si="0"/>
        <v>-5857875</v>
      </c>
      <c r="I17" s="27">
        <f t="shared" si="0"/>
        <v>20593138</v>
      </c>
      <c r="J17" s="27">
        <f t="shared" si="0"/>
        <v>27807807</v>
      </c>
      <c r="K17" s="27">
        <f t="shared" si="0"/>
        <v>2257358</v>
      </c>
      <c r="L17" s="27">
        <f t="shared" si="0"/>
        <v>-10363809</v>
      </c>
      <c r="M17" s="27">
        <f t="shared" si="0"/>
        <v>43192048</v>
      </c>
      <c r="N17" s="27">
        <f t="shared" si="0"/>
        <v>35085597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62893404</v>
      </c>
      <c r="X17" s="27">
        <f t="shared" si="0"/>
        <v>93416071</v>
      </c>
      <c r="Y17" s="27">
        <f t="shared" si="0"/>
        <v>-30522667</v>
      </c>
      <c r="Z17" s="28">
        <f>+IF(X17&lt;&gt;0,+(Y17/X17)*100,0)</f>
        <v>-32.673892910781916</v>
      </c>
      <c r="AA17" s="29">
        <f>SUM(AA6:AA16)</f>
        <v>114467917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-149017103</v>
      </c>
      <c r="D26" s="17"/>
      <c r="E26" s="18">
        <v>-71171240</v>
      </c>
      <c r="F26" s="19">
        <v>-71171240</v>
      </c>
      <c r="G26" s="19">
        <v>-2936</v>
      </c>
      <c r="H26" s="19"/>
      <c r="I26" s="19"/>
      <c r="J26" s="19">
        <v>-2936</v>
      </c>
      <c r="K26" s="19">
        <v>-8497791</v>
      </c>
      <c r="L26" s="19">
        <v>-5521116</v>
      </c>
      <c r="M26" s="19">
        <v>-19287049</v>
      </c>
      <c r="N26" s="19">
        <v>-33305956</v>
      </c>
      <c r="O26" s="19"/>
      <c r="P26" s="19"/>
      <c r="Q26" s="19"/>
      <c r="R26" s="19"/>
      <c r="S26" s="19"/>
      <c r="T26" s="19"/>
      <c r="U26" s="19"/>
      <c r="V26" s="19"/>
      <c r="W26" s="19">
        <v>-33308892</v>
      </c>
      <c r="X26" s="19">
        <v>-23785240</v>
      </c>
      <c r="Y26" s="19">
        <v>-9523652</v>
      </c>
      <c r="Z26" s="20">
        <v>40.04</v>
      </c>
      <c r="AA26" s="21">
        <v>-71171240</v>
      </c>
    </row>
    <row r="27" spans="1:27" ht="13.5">
      <c r="A27" s="23" t="s">
        <v>51</v>
      </c>
      <c r="B27" s="24"/>
      <c r="C27" s="25">
        <f aca="true" t="shared" si="1" ref="C27:Y27">SUM(C21:C26)</f>
        <v>-149017103</v>
      </c>
      <c r="D27" s="25">
        <f>SUM(D21:D26)</f>
        <v>0</v>
      </c>
      <c r="E27" s="26">
        <f t="shared" si="1"/>
        <v>-71171240</v>
      </c>
      <c r="F27" s="27">
        <f t="shared" si="1"/>
        <v>-71171240</v>
      </c>
      <c r="G27" s="27">
        <f t="shared" si="1"/>
        <v>-2936</v>
      </c>
      <c r="H27" s="27">
        <f t="shared" si="1"/>
        <v>0</v>
      </c>
      <c r="I27" s="27">
        <f t="shared" si="1"/>
        <v>0</v>
      </c>
      <c r="J27" s="27">
        <f t="shared" si="1"/>
        <v>-2936</v>
      </c>
      <c r="K27" s="27">
        <f t="shared" si="1"/>
        <v>-8497791</v>
      </c>
      <c r="L27" s="27">
        <f t="shared" si="1"/>
        <v>-5521116</v>
      </c>
      <c r="M27" s="27">
        <f t="shared" si="1"/>
        <v>-19287049</v>
      </c>
      <c r="N27" s="27">
        <f t="shared" si="1"/>
        <v>-33305956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-33308892</v>
      </c>
      <c r="X27" s="27">
        <f t="shared" si="1"/>
        <v>-23785240</v>
      </c>
      <c r="Y27" s="27">
        <f t="shared" si="1"/>
        <v>-9523652</v>
      </c>
      <c r="Z27" s="28">
        <f>+IF(X27&lt;&gt;0,+(Y27/X27)*100,0)</f>
        <v>40.04017617648592</v>
      </c>
      <c r="AA27" s="29">
        <f>SUM(AA21:AA26)</f>
        <v>-71171240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-135075120</v>
      </c>
      <c r="D38" s="31">
        <f>+D17+D27+D36</f>
        <v>0</v>
      </c>
      <c r="E38" s="32">
        <f t="shared" si="3"/>
        <v>43296677</v>
      </c>
      <c r="F38" s="33">
        <f t="shared" si="3"/>
        <v>43296677</v>
      </c>
      <c r="G38" s="33">
        <f t="shared" si="3"/>
        <v>13069608</v>
      </c>
      <c r="H38" s="33">
        <f t="shared" si="3"/>
        <v>-5857875</v>
      </c>
      <c r="I38" s="33">
        <f t="shared" si="3"/>
        <v>20593138</v>
      </c>
      <c r="J38" s="33">
        <f t="shared" si="3"/>
        <v>27804871</v>
      </c>
      <c r="K38" s="33">
        <f t="shared" si="3"/>
        <v>-6240433</v>
      </c>
      <c r="L38" s="33">
        <f t="shared" si="3"/>
        <v>-15884925</v>
      </c>
      <c r="M38" s="33">
        <f t="shared" si="3"/>
        <v>23904999</v>
      </c>
      <c r="N38" s="33">
        <f t="shared" si="3"/>
        <v>1779641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29584512</v>
      </c>
      <c r="X38" s="33">
        <f t="shared" si="3"/>
        <v>69630831</v>
      </c>
      <c r="Y38" s="33">
        <f t="shared" si="3"/>
        <v>-40046319</v>
      </c>
      <c r="Z38" s="34">
        <f>+IF(X38&lt;&gt;0,+(Y38/X38)*100,0)</f>
        <v>-57.512338176748166</v>
      </c>
      <c r="AA38" s="35">
        <f>+AA17+AA27+AA36</f>
        <v>43296677</v>
      </c>
    </row>
    <row r="39" spans="1:27" ht="13.5">
      <c r="A39" s="22" t="s">
        <v>59</v>
      </c>
      <c r="B39" s="16"/>
      <c r="C39" s="31">
        <v>34654121</v>
      </c>
      <c r="D39" s="31"/>
      <c r="E39" s="32">
        <v>36041000</v>
      </c>
      <c r="F39" s="33">
        <v>36041000</v>
      </c>
      <c r="G39" s="33">
        <v>36041000</v>
      </c>
      <c r="H39" s="33">
        <v>49110608</v>
      </c>
      <c r="I39" s="33">
        <v>43252733</v>
      </c>
      <c r="J39" s="33">
        <v>36041000</v>
      </c>
      <c r="K39" s="33">
        <v>63845871</v>
      </c>
      <c r="L39" s="33">
        <v>57605438</v>
      </c>
      <c r="M39" s="33">
        <v>41720513</v>
      </c>
      <c r="N39" s="33">
        <v>63845871</v>
      </c>
      <c r="O39" s="33"/>
      <c r="P39" s="33"/>
      <c r="Q39" s="33"/>
      <c r="R39" s="33"/>
      <c r="S39" s="33"/>
      <c r="T39" s="33"/>
      <c r="U39" s="33"/>
      <c r="V39" s="33"/>
      <c r="W39" s="33">
        <v>36041000</v>
      </c>
      <c r="X39" s="33">
        <v>36041000</v>
      </c>
      <c r="Y39" s="33"/>
      <c r="Z39" s="34"/>
      <c r="AA39" s="35">
        <v>36041000</v>
      </c>
    </row>
    <row r="40" spans="1:27" ht="13.5">
      <c r="A40" s="41" t="s">
        <v>60</v>
      </c>
      <c r="B40" s="42"/>
      <c r="C40" s="43">
        <v>-100420999</v>
      </c>
      <c r="D40" s="43"/>
      <c r="E40" s="44">
        <v>79337677</v>
      </c>
      <c r="F40" s="45">
        <v>79337677</v>
      </c>
      <c r="G40" s="45">
        <v>49110608</v>
      </c>
      <c r="H40" s="45">
        <v>43252733</v>
      </c>
      <c r="I40" s="45">
        <v>63845871</v>
      </c>
      <c r="J40" s="45">
        <v>63845871</v>
      </c>
      <c r="K40" s="45">
        <v>57605438</v>
      </c>
      <c r="L40" s="45">
        <v>41720513</v>
      </c>
      <c r="M40" s="45">
        <v>65625512</v>
      </c>
      <c r="N40" s="45">
        <v>65625512</v>
      </c>
      <c r="O40" s="45"/>
      <c r="P40" s="45"/>
      <c r="Q40" s="45"/>
      <c r="R40" s="45"/>
      <c r="S40" s="45"/>
      <c r="T40" s="45"/>
      <c r="U40" s="45"/>
      <c r="V40" s="45"/>
      <c r="W40" s="45">
        <v>65625512</v>
      </c>
      <c r="X40" s="45">
        <v>105671831</v>
      </c>
      <c r="Y40" s="45">
        <v>-40046319</v>
      </c>
      <c r="Z40" s="46">
        <v>-37.9</v>
      </c>
      <c r="AA40" s="47">
        <v>79337677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281023721</v>
      </c>
      <c r="D6" s="17"/>
      <c r="E6" s="18">
        <v>314846398</v>
      </c>
      <c r="F6" s="19">
        <v>314846398</v>
      </c>
      <c r="G6" s="19">
        <v>16302643</v>
      </c>
      <c r="H6" s="19">
        <v>25544825</v>
      </c>
      <c r="I6" s="19">
        <v>20615141</v>
      </c>
      <c r="J6" s="19">
        <v>62462609</v>
      </c>
      <c r="K6" s="19">
        <v>23582607</v>
      </c>
      <c r="L6" s="19">
        <v>24154426</v>
      </c>
      <c r="M6" s="19">
        <v>25739209</v>
      </c>
      <c r="N6" s="19">
        <v>73476242</v>
      </c>
      <c r="O6" s="19"/>
      <c r="P6" s="19"/>
      <c r="Q6" s="19"/>
      <c r="R6" s="19"/>
      <c r="S6" s="19"/>
      <c r="T6" s="19"/>
      <c r="U6" s="19"/>
      <c r="V6" s="19"/>
      <c r="W6" s="19">
        <v>135938851</v>
      </c>
      <c r="X6" s="19">
        <v>130861534</v>
      </c>
      <c r="Y6" s="19">
        <v>5077317</v>
      </c>
      <c r="Z6" s="20">
        <v>3.88</v>
      </c>
      <c r="AA6" s="21">
        <v>314846398</v>
      </c>
    </row>
    <row r="7" spans="1:27" ht="13.5">
      <c r="A7" s="22" t="s">
        <v>34</v>
      </c>
      <c r="B7" s="16"/>
      <c r="C7" s="17">
        <v>1061761517</v>
      </c>
      <c r="D7" s="17"/>
      <c r="E7" s="18">
        <v>1172691521</v>
      </c>
      <c r="F7" s="19">
        <v>1172691521</v>
      </c>
      <c r="G7" s="19">
        <v>75346969</v>
      </c>
      <c r="H7" s="19">
        <v>109029429</v>
      </c>
      <c r="I7" s="19">
        <v>106338345</v>
      </c>
      <c r="J7" s="19">
        <v>290714743</v>
      </c>
      <c r="K7" s="19">
        <v>98848640</v>
      </c>
      <c r="L7" s="19">
        <v>98679499</v>
      </c>
      <c r="M7" s="19">
        <v>87026384</v>
      </c>
      <c r="N7" s="19">
        <v>284554523</v>
      </c>
      <c r="O7" s="19"/>
      <c r="P7" s="19"/>
      <c r="Q7" s="19"/>
      <c r="R7" s="19"/>
      <c r="S7" s="19"/>
      <c r="T7" s="19"/>
      <c r="U7" s="19"/>
      <c r="V7" s="19"/>
      <c r="W7" s="19">
        <v>575269266</v>
      </c>
      <c r="X7" s="19">
        <v>556432585</v>
      </c>
      <c r="Y7" s="19">
        <v>18836681</v>
      </c>
      <c r="Z7" s="20">
        <v>3.39</v>
      </c>
      <c r="AA7" s="21">
        <v>1172691521</v>
      </c>
    </row>
    <row r="8" spans="1:27" ht="13.5">
      <c r="A8" s="22" t="s">
        <v>35</v>
      </c>
      <c r="B8" s="16"/>
      <c r="C8" s="17">
        <v>122698605</v>
      </c>
      <c r="D8" s="17"/>
      <c r="E8" s="18">
        <v>110564080</v>
      </c>
      <c r="F8" s="19">
        <v>110564080</v>
      </c>
      <c r="G8" s="19">
        <v>30906707</v>
      </c>
      <c r="H8" s="19">
        <v>107757370</v>
      </c>
      <c r="I8" s="19">
        <v>111551752</v>
      </c>
      <c r="J8" s="19">
        <v>250215829</v>
      </c>
      <c r="K8" s="19">
        <v>56047478</v>
      </c>
      <c r="L8" s="19">
        <v>17892613</v>
      </c>
      <c r="M8" s="19">
        <v>78956966</v>
      </c>
      <c r="N8" s="19">
        <v>152897057</v>
      </c>
      <c r="O8" s="19"/>
      <c r="P8" s="19"/>
      <c r="Q8" s="19"/>
      <c r="R8" s="19"/>
      <c r="S8" s="19"/>
      <c r="T8" s="19"/>
      <c r="U8" s="19"/>
      <c r="V8" s="19"/>
      <c r="W8" s="19">
        <v>403112886</v>
      </c>
      <c r="X8" s="19">
        <v>59501023</v>
      </c>
      <c r="Y8" s="19">
        <v>343611863</v>
      </c>
      <c r="Z8" s="20">
        <v>577.49</v>
      </c>
      <c r="AA8" s="21">
        <v>110564080</v>
      </c>
    </row>
    <row r="9" spans="1:27" ht="13.5">
      <c r="A9" s="22" t="s">
        <v>36</v>
      </c>
      <c r="B9" s="16"/>
      <c r="C9" s="17">
        <v>471626000</v>
      </c>
      <c r="D9" s="17"/>
      <c r="E9" s="18">
        <v>864900000</v>
      </c>
      <c r="F9" s="19">
        <v>864900000</v>
      </c>
      <c r="G9" s="19">
        <v>94725000</v>
      </c>
      <c r="H9" s="19">
        <v>208143770</v>
      </c>
      <c r="I9" s="19">
        <v>24294000</v>
      </c>
      <c r="J9" s="19">
        <v>327162770</v>
      </c>
      <c r="K9" s="19"/>
      <c r="L9" s="19">
        <v>2688000</v>
      </c>
      <c r="M9" s="19">
        <v>229822057</v>
      </c>
      <c r="N9" s="19">
        <v>232510057</v>
      </c>
      <c r="O9" s="19"/>
      <c r="P9" s="19"/>
      <c r="Q9" s="19"/>
      <c r="R9" s="19"/>
      <c r="S9" s="19"/>
      <c r="T9" s="19"/>
      <c r="U9" s="19"/>
      <c r="V9" s="19"/>
      <c r="W9" s="19">
        <v>559672827</v>
      </c>
      <c r="X9" s="19">
        <v>420900000</v>
      </c>
      <c r="Y9" s="19">
        <v>138772827</v>
      </c>
      <c r="Z9" s="20">
        <v>32.97</v>
      </c>
      <c r="AA9" s="21">
        <v>864900000</v>
      </c>
    </row>
    <row r="10" spans="1:27" ht="13.5">
      <c r="A10" s="22" t="s">
        <v>37</v>
      </c>
      <c r="B10" s="16"/>
      <c r="C10" s="17">
        <v>465588000</v>
      </c>
      <c r="D10" s="17"/>
      <c r="E10" s="18">
        <v>622026000</v>
      </c>
      <c r="F10" s="19">
        <v>622026000</v>
      </c>
      <c r="G10" s="19"/>
      <c r="H10" s="19">
        <v>59989230</v>
      </c>
      <c r="I10" s="19">
        <v>90080000</v>
      </c>
      <c r="J10" s="19">
        <v>150069230</v>
      </c>
      <c r="K10" s="19">
        <v>128962000</v>
      </c>
      <c r="L10" s="19"/>
      <c r="M10" s="19">
        <v>78509943</v>
      </c>
      <c r="N10" s="19">
        <v>207471943</v>
      </c>
      <c r="O10" s="19"/>
      <c r="P10" s="19"/>
      <c r="Q10" s="19"/>
      <c r="R10" s="19"/>
      <c r="S10" s="19"/>
      <c r="T10" s="19"/>
      <c r="U10" s="19"/>
      <c r="V10" s="19"/>
      <c r="W10" s="19">
        <v>357541173</v>
      </c>
      <c r="X10" s="19">
        <v>437344269</v>
      </c>
      <c r="Y10" s="19">
        <v>-79803096</v>
      </c>
      <c r="Z10" s="20">
        <v>-18.25</v>
      </c>
      <c r="AA10" s="21">
        <v>622026000</v>
      </c>
    </row>
    <row r="11" spans="1:27" ht="13.5">
      <c r="A11" s="22" t="s">
        <v>38</v>
      </c>
      <c r="B11" s="16"/>
      <c r="C11" s="17">
        <v>27592762</v>
      </c>
      <c r="D11" s="17"/>
      <c r="E11" s="18">
        <v>87472000</v>
      </c>
      <c r="F11" s="19">
        <v>87472000</v>
      </c>
      <c r="G11" s="19">
        <v>6101747</v>
      </c>
      <c r="H11" s="19">
        <v>5677645</v>
      </c>
      <c r="I11" s="19">
        <v>5899997</v>
      </c>
      <c r="J11" s="19">
        <v>17679389</v>
      </c>
      <c r="K11" s="19">
        <v>6389781</v>
      </c>
      <c r="L11" s="19">
        <v>5635013</v>
      </c>
      <c r="M11" s="19">
        <v>6433546</v>
      </c>
      <c r="N11" s="19">
        <v>18458340</v>
      </c>
      <c r="O11" s="19"/>
      <c r="P11" s="19"/>
      <c r="Q11" s="19"/>
      <c r="R11" s="19"/>
      <c r="S11" s="19"/>
      <c r="T11" s="19"/>
      <c r="U11" s="19"/>
      <c r="V11" s="19"/>
      <c r="W11" s="19">
        <v>36137729</v>
      </c>
      <c r="X11" s="19">
        <v>8854250</v>
      </c>
      <c r="Y11" s="19">
        <v>27283479</v>
      </c>
      <c r="Z11" s="20">
        <v>308.14</v>
      </c>
      <c r="AA11" s="21">
        <v>87472000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-2140798177</v>
      </c>
      <c r="D14" s="17"/>
      <c r="E14" s="18">
        <v>-2297056001</v>
      </c>
      <c r="F14" s="19">
        <v>-2297056001</v>
      </c>
      <c r="G14" s="19">
        <v>-220104089</v>
      </c>
      <c r="H14" s="19">
        <v>-346732592</v>
      </c>
      <c r="I14" s="19">
        <v>-352775547</v>
      </c>
      <c r="J14" s="19">
        <v>-919612228</v>
      </c>
      <c r="K14" s="19">
        <v>-315457545</v>
      </c>
      <c r="L14" s="19">
        <v>-222447385</v>
      </c>
      <c r="M14" s="19">
        <v>-238486773</v>
      </c>
      <c r="N14" s="19">
        <v>-776391703</v>
      </c>
      <c r="O14" s="19"/>
      <c r="P14" s="19"/>
      <c r="Q14" s="19"/>
      <c r="R14" s="19"/>
      <c r="S14" s="19"/>
      <c r="T14" s="19"/>
      <c r="U14" s="19"/>
      <c r="V14" s="19"/>
      <c r="W14" s="19">
        <v>-1696003931</v>
      </c>
      <c r="X14" s="19">
        <v>-899878242</v>
      </c>
      <c r="Y14" s="19">
        <v>-796125689</v>
      </c>
      <c r="Z14" s="20">
        <v>88.47</v>
      </c>
      <c r="AA14" s="21">
        <v>-2297056001</v>
      </c>
    </row>
    <row r="15" spans="1:27" ht="13.5">
      <c r="A15" s="22" t="s">
        <v>42</v>
      </c>
      <c r="B15" s="16"/>
      <c r="C15" s="17">
        <v>-34579938</v>
      </c>
      <c r="D15" s="17"/>
      <c r="E15" s="18">
        <v>-40000000</v>
      </c>
      <c r="F15" s="19">
        <v>-40000000</v>
      </c>
      <c r="G15" s="19"/>
      <c r="H15" s="19"/>
      <c r="I15" s="19"/>
      <c r="J15" s="19"/>
      <c r="K15" s="19"/>
      <c r="L15" s="19"/>
      <c r="M15" s="19">
        <v>-10536113</v>
      </c>
      <c r="N15" s="19">
        <v>-10536113</v>
      </c>
      <c r="O15" s="19"/>
      <c r="P15" s="19"/>
      <c r="Q15" s="19"/>
      <c r="R15" s="19"/>
      <c r="S15" s="19"/>
      <c r="T15" s="19"/>
      <c r="U15" s="19"/>
      <c r="V15" s="19"/>
      <c r="W15" s="19">
        <v>-10536113</v>
      </c>
      <c r="X15" s="19">
        <v>-17012000</v>
      </c>
      <c r="Y15" s="19">
        <v>6475887</v>
      </c>
      <c r="Z15" s="20">
        <v>-38.07</v>
      </c>
      <c r="AA15" s="21">
        <v>-40000000</v>
      </c>
    </row>
    <row r="16" spans="1:27" ht="13.5">
      <c r="A16" s="22" t="s">
        <v>43</v>
      </c>
      <c r="B16" s="16"/>
      <c r="C16" s="17">
        <v>-17180000</v>
      </c>
      <c r="D16" s="17"/>
      <c r="E16" s="18">
        <v>-11500000</v>
      </c>
      <c r="F16" s="19">
        <v>-11500000</v>
      </c>
      <c r="G16" s="19">
        <v>-1160000</v>
      </c>
      <c r="H16" s="19">
        <v>-2040000</v>
      </c>
      <c r="I16" s="19">
        <v>-40000</v>
      </c>
      <c r="J16" s="19">
        <v>-3240000</v>
      </c>
      <c r="K16" s="19">
        <v>-3000000</v>
      </c>
      <c r="L16" s="19">
        <v>-1600000</v>
      </c>
      <c r="M16" s="19">
        <v>-520000</v>
      </c>
      <c r="N16" s="19">
        <v>-5120000</v>
      </c>
      <c r="O16" s="19"/>
      <c r="P16" s="19"/>
      <c r="Q16" s="19"/>
      <c r="R16" s="19"/>
      <c r="S16" s="19"/>
      <c r="T16" s="19"/>
      <c r="U16" s="19"/>
      <c r="V16" s="19"/>
      <c r="W16" s="19">
        <v>-8360000</v>
      </c>
      <c r="X16" s="19">
        <v>-7450000</v>
      </c>
      <c r="Y16" s="19">
        <v>-910000</v>
      </c>
      <c r="Z16" s="20">
        <v>12.21</v>
      </c>
      <c r="AA16" s="21">
        <v>-11500000</v>
      </c>
    </row>
    <row r="17" spans="1:27" ht="13.5">
      <c r="A17" s="23" t="s">
        <v>44</v>
      </c>
      <c r="B17" s="24"/>
      <c r="C17" s="25">
        <f aca="true" t="shared" si="0" ref="C17:Y17">SUM(C6:C16)</f>
        <v>237732490</v>
      </c>
      <c r="D17" s="25">
        <f>SUM(D6:D16)</f>
        <v>0</v>
      </c>
      <c r="E17" s="26">
        <f t="shared" si="0"/>
        <v>823943998</v>
      </c>
      <c r="F17" s="27">
        <f t="shared" si="0"/>
        <v>823943998</v>
      </c>
      <c r="G17" s="27">
        <f t="shared" si="0"/>
        <v>2118977</v>
      </c>
      <c r="H17" s="27">
        <f t="shared" si="0"/>
        <v>167369677</v>
      </c>
      <c r="I17" s="27">
        <f t="shared" si="0"/>
        <v>5963688</v>
      </c>
      <c r="J17" s="27">
        <f t="shared" si="0"/>
        <v>175452342</v>
      </c>
      <c r="K17" s="27">
        <f t="shared" si="0"/>
        <v>-4627039</v>
      </c>
      <c r="L17" s="27">
        <f t="shared" si="0"/>
        <v>-74997834</v>
      </c>
      <c r="M17" s="27">
        <f t="shared" si="0"/>
        <v>256945219</v>
      </c>
      <c r="N17" s="27">
        <f t="shared" si="0"/>
        <v>177320346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352772688</v>
      </c>
      <c r="X17" s="27">
        <f t="shared" si="0"/>
        <v>689553419</v>
      </c>
      <c r="Y17" s="27">
        <f t="shared" si="0"/>
        <v>-336780731</v>
      </c>
      <c r="Z17" s="28">
        <f>+IF(X17&lt;&gt;0,+(Y17/X17)*100,0)</f>
        <v>-48.84041202904977</v>
      </c>
      <c r="AA17" s="29">
        <f>SUM(AA6:AA16)</f>
        <v>823943998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38000000</v>
      </c>
      <c r="F21" s="19">
        <v>38000000</v>
      </c>
      <c r="G21" s="36"/>
      <c r="H21" s="36"/>
      <c r="I21" s="36">
        <v>7944</v>
      </c>
      <c r="J21" s="19">
        <v>7944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7944</v>
      </c>
      <c r="X21" s="19"/>
      <c r="Y21" s="36">
        <v>7944</v>
      </c>
      <c r="Z21" s="37"/>
      <c r="AA21" s="38">
        <v>38000000</v>
      </c>
    </row>
    <row r="22" spans="1:27" ht="13.5">
      <c r="A22" s="22" t="s">
        <v>47</v>
      </c>
      <c r="B22" s="16"/>
      <c r="C22" s="17"/>
      <c r="D22" s="17"/>
      <c r="E22" s="39">
        <v>400000</v>
      </c>
      <c r="F22" s="36">
        <v>400000</v>
      </c>
      <c r="G22" s="19">
        <v>1019</v>
      </c>
      <c r="H22" s="19">
        <v>68860</v>
      </c>
      <c r="I22" s="19">
        <v>1531</v>
      </c>
      <c r="J22" s="19">
        <v>71410</v>
      </c>
      <c r="K22" s="19">
        <v>688</v>
      </c>
      <c r="L22" s="19">
        <v>2531685</v>
      </c>
      <c r="M22" s="36">
        <v>-1125</v>
      </c>
      <c r="N22" s="19">
        <v>2531248</v>
      </c>
      <c r="O22" s="19"/>
      <c r="P22" s="19"/>
      <c r="Q22" s="19"/>
      <c r="R22" s="19"/>
      <c r="S22" s="19"/>
      <c r="T22" s="36"/>
      <c r="U22" s="19"/>
      <c r="V22" s="19"/>
      <c r="W22" s="19">
        <v>2602658</v>
      </c>
      <c r="X22" s="19"/>
      <c r="Y22" s="19">
        <v>2602658</v>
      </c>
      <c r="Z22" s="20"/>
      <c r="AA22" s="21">
        <v>400000</v>
      </c>
    </row>
    <row r="23" spans="1:27" ht="13.5">
      <c r="A23" s="22" t="s">
        <v>48</v>
      </c>
      <c r="B23" s="16"/>
      <c r="C23" s="40">
        <v>5878029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-486900140</v>
      </c>
      <c r="D26" s="17"/>
      <c r="E26" s="18">
        <v>-1041643650</v>
      </c>
      <c r="F26" s="19">
        <v>-1041643650</v>
      </c>
      <c r="G26" s="19">
        <v>-3958013</v>
      </c>
      <c r="H26" s="19">
        <v>-19539879</v>
      </c>
      <c r="I26" s="19">
        <v>-52133214</v>
      </c>
      <c r="J26" s="19">
        <v>-75631106</v>
      </c>
      <c r="K26" s="19">
        <v>-33023092</v>
      </c>
      <c r="L26" s="19">
        <v>-53156381</v>
      </c>
      <c r="M26" s="19">
        <v>-40635932</v>
      </c>
      <c r="N26" s="19">
        <v>-126815405</v>
      </c>
      <c r="O26" s="19"/>
      <c r="P26" s="19"/>
      <c r="Q26" s="19"/>
      <c r="R26" s="19"/>
      <c r="S26" s="19"/>
      <c r="T26" s="19"/>
      <c r="U26" s="19"/>
      <c r="V26" s="19"/>
      <c r="W26" s="19">
        <v>-202446511</v>
      </c>
      <c r="X26" s="19">
        <v>-252374220</v>
      </c>
      <c r="Y26" s="19">
        <v>49927709</v>
      </c>
      <c r="Z26" s="20">
        <v>-19.78</v>
      </c>
      <c r="AA26" s="21">
        <v>-1041643650</v>
      </c>
    </row>
    <row r="27" spans="1:27" ht="13.5">
      <c r="A27" s="23" t="s">
        <v>51</v>
      </c>
      <c r="B27" s="24"/>
      <c r="C27" s="25">
        <f aca="true" t="shared" si="1" ref="C27:Y27">SUM(C21:C26)</f>
        <v>-481022111</v>
      </c>
      <c r="D27" s="25">
        <f>SUM(D21:D26)</f>
        <v>0</v>
      </c>
      <c r="E27" s="26">
        <f t="shared" si="1"/>
        <v>-1003243650</v>
      </c>
      <c r="F27" s="27">
        <f t="shared" si="1"/>
        <v>-1003243650</v>
      </c>
      <c r="G27" s="27">
        <f t="shared" si="1"/>
        <v>-3956994</v>
      </c>
      <c r="H27" s="27">
        <f t="shared" si="1"/>
        <v>-19471019</v>
      </c>
      <c r="I27" s="27">
        <f t="shared" si="1"/>
        <v>-52123739</v>
      </c>
      <c r="J27" s="27">
        <f t="shared" si="1"/>
        <v>-75551752</v>
      </c>
      <c r="K27" s="27">
        <f t="shared" si="1"/>
        <v>-33022404</v>
      </c>
      <c r="L27" s="27">
        <f t="shared" si="1"/>
        <v>-50624696</v>
      </c>
      <c r="M27" s="27">
        <f t="shared" si="1"/>
        <v>-40637057</v>
      </c>
      <c r="N27" s="27">
        <f t="shared" si="1"/>
        <v>-124284157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-199835909</v>
      </c>
      <c r="X27" s="27">
        <f t="shared" si="1"/>
        <v>-252374220</v>
      </c>
      <c r="Y27" s="27">
        <f t="shared" si="1"/>
        <v>52538311</v>
      </c>
      <c r="Z27" s="28">
        <f>+IF(X27&lt;&gt;0,+(Y27/X27)*100,0)</f>
        <v>-20.81762194252646</v>
      </c>
      <c r="AA27" s="29">
        <f>SUM(AA21:AA26)</f>
        <v>-1003243650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42800000</v>
      </c>
      <c r="D32" s="17"/>
      <c r="E32" s="18">
        <v>235000000</v>
      </c>
      <c r="F32" s="19">
        <v>235000000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235000000</v>
      </c>
    </row>
    <row r="33" spans="1:27" ht="13.5">
      <c r="A33" s="22" t="s">
        <v>55</v>
      </c>
      <c r="B33" s="16"/>
      <c r="C33" s="17">
        <v>1251244</v>
      </c>
      <c r="D33" s="17"/>
      <c r="E33" s="18">
        <v>4000000</v>
      </c>
      <c r="F33" s="19">
        <v>4000000</v>
      </c>
      <c r="G33" s="19">
        <v>24020</v>
      </c>
      <c r="H33" s="36">
        <v>448331</v>
      </c>
      <c r="I33" s="36">
        <v>451976</v>
      </c>
      <c r="J33" s="36">
        <v>924327</v>
      </c>
      <c r="K33" s="19">
        <v>453051</v>
      </c>
      <c r="L33" s="19">
        <v>408283</v>
      </c>
      <c r="M33" s="19">
        <v>331341</v>
      </c>
      <c r="N33" s="19">
        <v>1192675</v>
      </c>
      <c r="O33" s="36"/>
      <c r="P33" s="36"/>
      <c r="Q33" s="36"/>
      <c r="R33" s="19"/>
      <c r="S33" s="19"/>
      <c r="T33" s="19"/>
      <c r="U33" s="19"/>
      <c r="V33" s="36"/>
      <c r="W33" s="36">
        <v>2117002</v>
      </c>
      <c r="X33" s="36">
        <v>150000</v>
      </c>
      <c r="Y33" s="19">
        <v>1967002</v>
      </c>
      <c r="Z33" s="20">
        <v>1311.33</v>
      </c>
      <c r="AA33" s="21">
        <v>4000000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-37400816</v>
      </c>
      <c r="D35" s="17"/>
      <c r="E35" s="18">
        <v>-75000000</v>
      </c>
      <c r="F35" s="19">
        <v>-75000000</v>
      </c>
      <c r="G35" s="19"/>
      <c r="H35" s="19"/>
      <c r="I35" s="19">
        <v>-10000000</v>
      </c>
      <c r="J35" s="19">
        <v>-10000000</v>
      </c>
      <c r="K35" s="19"/>
      <c r="L35" s="19"/>
      <c r="M35" s="19">
        <v>-84165093</v>
      </c>
      <c r="N35" s="19">
        <v>-84165093</v>
      </c>
      <c r="O35" s="19"/>
      <c r="P35" s="19"/>
      <c r="Q35" s="19"/>
      <c r="R35" s="19"/>
      <c r="S35" s="19"/>
      <c r="T35" s="19"/>
      <c r="U35" s="19"/>
      <c r="V35" s="19"/>
      <c r="W35" s="19">
        <v>-94165093</v>
      </c>
      <c r="X35" s="19">
        <v>-35500000</v>
      </c>
      <c r="Y35" s="19">
        <v>-58665093</v>
      </c>
      <c r="Z35" s="20">
        <v>165.25</v>
      </c>
      <c r="AA35" s="21">
        <v>-75000000</v>
      </c>
    </row>
    <row r="36" spans="1:27" ht="13.5">
      <c r="A36" s="23" t="s">
        <v>57</v>
      </c>
      <c r="B36" s="24"/>
      <c r="C36" s="25">
        <f aca="true" t="shared" si="2" ref="C36:Y36">SUM(C31:C35)</f>
        <v>6650428</v>
      </c>
      <c r="D36" s="25">
        <f>SUM(D31:D35)</f>
        <v>0</v>
      </c>
      <c r="E36" s="26">
        <f t="shared" si="2"/>
        <v>164000000</v>
      </c>
      <c r="F36" s="27">
        <f t="shared" si="2"/>
        <v>164000000</v>
      </c>
      <c r="G36" s="27">
        <f t="shared" si="2"/>
        <v>24020</v>
      </c>
      <c r="H36" s="27">
        <f t="shared" si="2"/>
        <v>448331</v>
      </c>
      <c r="I36" s="27">
        <f t="shared" si="2"/>
        <v>-9548024</v>
      </c>
      <c r="J36" s="27">
        <f t="shared" si="2"/>
        <v>-9075673</v>
      </c>
      <c r="K36" s="27">
        <f t="shared" si="2"/>
        <v>453051</v>
      </c>
      <c r="L36" s="27">
        <f t="shared" si="2"/>
        <v>408283</v>
      </c>
      <c r="M36" s="27">
        <f t="shared" si="2"/>
        <v>-83833752</v>
      </c>
      <c r="N36" s="27">
        <f t="shared" si="2"/>
        <v>-82972418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-92048091</v>
      </c>
      <c r="X36" s="27">
        <f t="shared" si="2"/>
        <v>-35350000</v>
      </c>
      <c r="Y36" s="27">
        <f t="shared" si="2"/>
        <v>-56698091</v>
      </c>
      <c r="Z36" s="28">
        <f>+IF(X36&lt;&gt;0,+(Y36/X36)*100,0)</f>
        <v>160.39063932107496</v>
      </c>
      <c r="AA36" s="29">
        <f>SUM(AA31:AA35)</f>
        <v>164000000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-236639193</v>
      </c>
      <c r="D38" s="31">
        <f>+D17+D27+D36</f>
        <v>0</v>
      </c>
      <c r="E38" s="32">
        <f t="shared" si="3"/>
        <v>-15299652</v>
      </c>
      <c r="F38" s="33">
        <f t="shared" si="3"/>
        <v>-15299652</v>
      </c>
      <c r="G38" s="33">
        <f t="shared" si="3"/>
        <v>-1813997</v>
      </c>
      <c r="H38" s="33">
        <f t="shared" si="3"/>
        <v>148346989</v>
      </c>
      <c r="I38" s="33">
        <f t="shared" si="3"/>
        <v>-55708075</v>
      </c>
      <c r="J38" s="33">
        <f t="shared" si="3"/>
        <v>90824917</v>
      </c>
      <c r="K38" s="33">
        <f t="shared" si="3"/>
        <v>-37196392</v>
      </c>
      <c r="L38" s="33">
        <f t="shared" si="3"/>
        <v>-125214247</v>
      </c>
      <c r="M38" s="33">
        <f t="shared" si="3"/>
        <v>132474410</v>
      </c>
      <c r="N38" s="33">
        <f t="shared" si="3"/>
        <v>-29936229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60888688</v>
      </c>
      <c r="X38" s="33">
        <f t="shared" si="3"/>
        <v>401829199</v>
      </c>
      <c r="Y38" s="33">
        <f t="shared" si="3"/>
        <v>-340940511</v>
      </c>
      <c r="Z38" s="34">
        <f>+IF(X38&lt;&gt;0,+(Y38/X38)*100,0)</f>
        <v>-84.84712207287853</v>
      </c>
      <c r="AA38" s="35">
        <f>+AA17+AA27+AA36</f>
        <v>-15299652</v>
      </c>
    </row>
    <row r="39" spans="1:27" ht="13.5">
      <c r="A39" s="22" t="s">
        <v>59</v>
      </c>
      <c r="B39" s="16"/>
      <c r="C39" s="31">
        <v>322864242</v>
      </c>
      <c r="D39" s="31"/>
      <c r="E39" s="32">
        <v>50000000</v>
      </c>
      <c r="F39" s="33">
        <v>50000000</v>
      </c>
      <c r="G39" s="33">
        <v>86199839</v>
      </c>
      <c r="H39" s="33">
        <v>84385842</v>
      </c>
      <c r="I39" s="33">
        <v>232732831</v>
      </c>
      <c r="J39" s="33">
        <v>86199839</v>
      </c>
      <c r="K39" s="33">
        <v>177024756</v>
      </c>
      <c r="L39" s="33">
        <v>139828364</v>
      </c>
      <c r="M39" s="33">
        <v>14614117</v>
      </c>
      <c r="N39" s="33">
        <v>177024756</v>
      </c>
      <c r="O39" s="33"/>
      <c r="P39" s="33"/>
      <c r="Q39" s="33"/>
      <c r="R39" s="33"/>
      <c r="S39" s="33"/>
      <c r="T39" s="33"/>
      <c r="U39" s="33"/>
      <c r="V39" s="33"/>
      <c r="W39" s="33">
        <v>86199839</v>
      </c>
      <c r="X39" s="33">
        <v>50000000</v>
      </c>
      <c r="Y39" s="33">
        <v>36199839</v>
      </c>
      <c r="Z39" s="34">
        <v>72.4</v>
      </c>
      <c r="AA39" s="35">
        <v>50000000</v>
      </c>
    </row>
    <row r="40" spans="1:27" ht="13.5">
      <c r="A40" s="41" t="s">
        <v>60</v>
      </c>
      <c r="B40" s="42"/>
      <c r="C40" s="43">
        <v>86225049</v>
      </c>
      <c r="D40" s="43"/>
      <c r="E40" s="44">
        <v>34700347</v>
      </c>
      <c r="F40" s="45">
        <v>34700347</v>
      </c>
      <c r="G40" s="45">
        <v>84385842</v>
      </c>
      <c r="H40" s="45">
        <v>232732831</v>
      </c>
      <c r="I40" s="45">
        <v>177024756</v>
      </c>
      <c r="J40" s="45">
        <v>177024756</v>
      </c>
      <c r="K40" s="45">
        <v>139828364</v>
      </c>
      <c r="L40" s="45">
        <v>14614117</v>
      </c>
      <c r="M40" s="45">
        <v>147088527</v>
      </c>
      <c r="N40" s="45">
        <v>147088527</v>
      </c>
      <c r="O40" s="45"/>
      <c r="P40" s="45"/>
      <c r="Q40" s="45"/>
      <c r="R40" s="45"/>
      <c r="S40" s="45"/>
      <c r="T40" s="45"/>
      <c r="U40" s="45"/>
      <c r="V40" s="45"/>
      <c r="W40" s="45">
        <v>147088527</v>
      </c>
      <c r="X40" s="45">
        <v>451829198</v>
      </c>
      <c r="Y40" s="45">
        <v>-304740671</v>
      </c>
      <c r="Z40" s="46">
        <v>-67.45</v>
      </c>
      <c r="AA40" s="47">
        <v>34700347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4254966</v>
      </c>
      <c r="D6" s="17"/>
      <c r="E6" s="18">
        <v>18053740</v>
      </c>
      <c r="F6" s="19">
        <v>18053740</v>
      </c>
      <c r="G6" s="19">
        <v>290116</v>
      </c>
      <c r="H6" s="19">
        <v>238276</v>
      </c>
      <c r="I6" s="19">
        <v>121297</v>
      </c>
      <c r="J6" s="19">
        <v>649689</v>
      </c>
      <c r="K6" s="19">
        <v>349184</v>
      </c>
      <c r="L6" s="19">
        <v>303959</v>
      </c>
      <c r="M6" s="19">
        <v>138194</v>
      </c>
      <c r="N6" s="19">
        <v>791337</v>
      </c>
      <c r="O6" s="19"/>
      <c r="P6" s="19"/>
      <c r="Q6" s="19"/>
      <c r="R6" s="19"/>
      <c r="S6" s="19"/>
      <c r="T6" s="19"/>
      <c r="U6" s="19"/>
      <c r="V6" s="19"/>
      <c r="W6" s="19">
        <v>1441026</v>
      </c>
      <c r="X6" s="19">
        <v>7943646</v>
      </c>
      <c r="Y6" s="19">
        <v>-6502620</v>
      </c>
      <c r="Z6" s="20">
        <v>-81.86</v>
      </c>
      <c r="AA6" s="21">
        <v>18053740</v>
      </c>
    </row>
    <row r="7" spans="1:27" ht="13.5">
      <c r="A7" s="22" t="s">
        <v>34</v>
      </c>
      <c r="B7" s="16"/>
      <c r="C7" s="17">
        <v>1614957</v>
      </c>
      <c r="D7" s="17"/>
      <c r="E7" s="18">
        <v>3648767</v>
      </c>
      <c r="F7" s="19">
        <v>3648767</v>
      </c>
      <c r="G7" s="19">
        <v>114312</v>
      </c>
      <c r="H7" s="19">
        <v>125659</v>
      </c>
      <c r="I7" s="19">
        <v>80843</v>
      </c>
      <c r="J7" s="19">
        <v>320814</v>
      </c>
      <c r="K7" s="19">
        <v>109486</v>
      </c>
      <c r="L7" s="19">
        <v>214123</v>
      </c>
      <c r="M7" s="19">
        <v>90225</v>
      </c>
      <c r="N7" s="19">
        <v>413834</v>
      </c>
      <c r="O7" s="19"/>
      <c r="P7" s="19"/>
      <c r="Q7" s="19"/>
      <c r="R7" s="19"/>
      <c r="S7" s="19"/>
      <c r="T7" s="19"/>
      <c r="U7" s="19"/>
      <c r="V7" s="19"/>
      <c r="W7" s="19">
        <v>734648</v>
      </c>
      <c r="X7" s="19">
        <v>1605457</v>
      </c>
      <c r="Y7" s="19">
        <v>-870809</v>
      </c>
      <c r="Z7" s="20">
        <v>-54.24</v>
      </c>
      <c r="AA7" s="21">
        <v>3648767</v>
      </c>
    </row>
    <row r="8" spans="1:27" ht="13.5">
      <c r="A8" s="22" t="s">
        <v>35</v>
      </c>
      <c r="B8" s="16"/>
      <c r="C8" s="17">
        <v>62363413</v>
      </c>
      <c r="D8" s="17"/>
      <c r="E8" s="18">
        <v>143007319</v>
      </c>
      <c r="F8" s="19">
        <v>143007319</v>
      </c>
      <c r="G8" s="19">
        <v>903380</v>
      </c>
      <c r="H8" s="19">
        <v>1914720</v>
      </c>
      <c r="I8" s="19">
        <v>2679168</v>
      </c>
      <c r="J8" s="19">
        <v>5497268</v>
      </c>
      <c r="K8" s="19">
        <v>1395639</v>
      </c>
      <c r="L8" s="19">
        <v>1513600</v>
      </c>
      <c r="M8" s="19">
        <v>921665</v>
      </c>
      <c r="N8" s="19">
        <v>3830904</v>
      </c>
      <c r="O8" s="19"/>
      <c r="P8" s="19"/>
      <c r="Q8" s="19"/>
      <c r="R8" s="19"/>
      <c r="S8" s="19"/>
      <c r="T8" s="19"/>
      <c r="U8" s="19"/>
      <c r="V8" s="19"/>
      <c r="W8" s="19">
        <v>9328172</v>
      </c>
      <c r="X8" s="19">
        <v>62923221</v>
      </c>
      <c r="Y8" s="19">
        <v>-53595049</v>
      </c>
      <c r="Z8" s="20">
        <v>-85.18</v>
      </c>
      <c r="AA8" s="21">
        <v>143007319</v>
      </c>
    </row>
    <row r="9" spans="1:27" ht="13.5">
      <c r="A9" s="22" t="s">
        <v>36</v>
      </c>
      <c r="B9" s="16"/>
      <c r="C9" s="17">
        <v>208884513</v>
      </c>
      <c r="D9" s="17"/>
      <c r="E9" s="18">
        <v>208065926</v>
      </c>
      <c r="F9" s="19">
        <v>208065926</v>
      </c>
      <c r="G9" s="19">
        <v>84389000</v>
      </c>
      <c r="H9" s="19">
        <v>2134000</v>
      </c>
      <c r="I9" s="19"/>
      <c r="J9" s="19">
        <v>86523000</v>
      </c>
      <c r="K9" s="19"/>
      <c r="L9" s="19">
        <v>583000</v>
      </c>
      <c r="M9" s="19">
        <v>46821000</v>
      </c>
      <c r="N9" s="19">
        <v>47404000</v>
      </c>
      <c r="O9" s="19"/>
      <c r="P9" s="19"/>
      <c r="Q9" s="19"/>
      <c r="R9" s="19"/>
      <c r="S9" s="19"/>
      <c r="T9" s="19"/>
      <c r="U9" s="19"/>
      <c r="V9" s="19"/>
      <c r="W9" s="19">
        <v>133927000</v>
      </c>
      <c r="X9" s="19">
        <v>125623926</v>
      </c>
      <c r="Y9" s="19">
        <v>8303074</v>
      </c>
      <c r="Z9" s="20">
        <v>6.61</v>
      </c>
      <c r="AA9" s="21">
        <v>208065926</v>
      </c>
    </row>
    <row r="10" spans="1:27" ht="13.5">
      <c r="A10" s="22" t="s">
        <v>37</v>
      </c>
      <c r="B10" s="16"/>
      <c r="C10" s="17">
        <v>62128000</v>
      </c>
      <c r="D10" s="17"/>
      <c r="E10" s="18">
        <v>51466000</v>
      </c>
      <c r="F10" s="19">
        <v>51466000</v>
      </c>
      <c r="G10" s="19">
        <v>17769000</v>
      </c>
      <c r="H10" s="19"/>
      <c r="I10" s="19"/>
      <c r="J10" s="19">
        <v>17769000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17769000</v>
      </c>
      <c r="X10" s="19">
        <v>15944167</v>
      </c>
      <c r="Y10" s="19">
        <v>1824833</v>
      </c>
      <c r="Z10" s="20">
        <v>11.45</v>
      </c>
      <c r="AA10" s="21">
        <v>51466000</v>
      </c>
    </row>
    <row r="11" spans="1:27" ht="13.5">
      <c r="A11" s="22" t="s">
        <v>38</v>
      </c>
      <c r="B11" s="16"/>
      <c r="C11" s="17">
        <v>25303897</v>
      </c>
      <c r="D11" s="17"/>
      <c r="E11" s="18">
        <v>15372675</v>
      </c>
      <c r="F11" s="19">
        <v>15372675</v>
      </c>
      <c r="G11" s="19">
        <v>1177456</v>
      </c>
      <c r="H11" s="19">
        <v>1028371</v>
      </c>
      <c r="I11" s="19">
        <v>1734841</v>
      </c>
      <c r="J11" s="19">
        <v>3940668</v>
      </c>
      <c r="K11" s="19">
        <v>1249951</v>
      </c>
      <c r="L11" s="19">
        <v>1155161</v>
      </c>
      <c r="M11" s="19">
        <v>825020</v>
      </c>
      <c r="N11" s="19">
        <v>3230132</v>
      </c>
      <c r="O11" s="19"/>
      <c r="P11" s="19"/>
      <c r="Q11" s="19"/>
      <c r="R11" s="19"/>
      <c r="S11" s="19"/>
      <c r="T11" s="19"/>
      <c r="U11" s="19"/>
      <c r="V11" s="19"/>
      <c r="W11" s="19">
        <v>7170800</v>
      </c>
      <c r="X11" s="19">
        <v>6763977</v>
      </c>
      <c r="Y11" s="19">
        <v>406823</v>
      </c>
      <c r="Z11" s="20">
        <v>6.01</v>
      </c>
      <c r="AA11" s="21">
        <v>15372675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-216244526</v>
      </c>
      <c r="D14" s="17"/>
      <c r="E14" s="18">
        <v>-241564069</v>
      </c>
      <c r="F14" s="19">
        <v>-241564069</v>
      </c>
      <c r="G14" s="19">
        <v>-10984027</v>
      </c>
      <c r="H14" s="19">
        <v>-14723290</v>
      </c>
      <c r="I14" s="19">
        <v>-18515569</v>
      </c>
      <c r="J14" s="19">
        <v>-44222886</v>
      </c>
      <c r="K14" s="19">
        <v>-19745207</v>
      </c>
      <c r="L14" s="19">
        <v>-13781255</v>
      </c>
      <c r="M14" s="19">
        <v>-17467632</v>
      </c>
      <c r="N14" s="19">
        <v>-50994094</v>
      </c>
      <c r="O14" s="19"/>
      <c r="P14" s="19"/>
      <c r="Q14" s="19"/>
      <c r="R14" s="19"/>
      <c r="S14" s="19"/>
      <c r="T14" s="19"/>
      <c r="U14" s="19"/>
      <c r="V14" s="19"/>
      <c r="W14" s="19">
        <v>-95216980</v>
      </c>
      <c r="X14" s="19">
        <v>-106288191</v>
      </c>
      <c r="Y14" s="19">
        <v>11071211</v>
      </c>
      <c r="Z14" s="20">
        <v>-10.42</v>
      </c>
      <c r="AA14" s="21">
        <v>-241564069</v>
      </c>
    </row>
    <row r="15" spans="1:27" ht="13.5">
      <c r="A15" s="22" t="s">
        <v>42</v>
      </c>
      <c r="B15" s="16"/>
      <c r="C15" s="17">
        <v>-81041</v>
      </c>
      <c r="D15" s="17"/>
      <c r="E15" s="18">
        <v>-28037</v>
      </c>
      <c r="F15" s="19">
        <v>-28037</v>
      </c>
      <c r="G15" s="19"/>
      <c r="H15" s="19"/>
      <c r="I15" s="19">
        <v>-19470</v>
      </c>
      <c r="J15" s="19">
        <v>-19470</v>
      </c>
      <c r="K15" s="19">
        <v>-9577</v>
      </c>
      <c r="L15" s="19">
        <v>-9258</v>
      </c>
      <c r="M15" s="19">
        <v>-8613</v>
      </c>
      <c r="N15" s="19">
        <v>-27448</v>
      </c>
      <c r="O15" s="19"/>
      <c r="P15" s="19"/>
      <c r="Q15" s="19"/>
      <c r="R15" s="19"/>
      <c r="S15" s="19"/>
      <c r="T15" s="19"/>
      <c r="U15" s="19"/>
      <c r="V15" s="19"/>
      <c r="W15" s="19">
        <v>-46918</v>
      </c>
      <c r="X15" s="19">
        <v>-12336</v>
      </c>
      <c r="Y15" s="19">
        <v>-34582</v>
      </c>
      <c r="Z15" s="20">
        <v>280.33</v>
      </c>
      <c r="AA15" s="21">
        <v>-28037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148224179</v>
      </c>
      <c r="D17" s="25">
        <f>SUM(D6:D16)</f>
        <v>0</v>
      </c>
      <c r="E17" s="26">
        <f t="shared" si="0"/>
        <v>198022321</v>
      </c>
      <c r="F17" s="27">
        <f t="shared" si="0"/>
        <v>198022321</v>
      </c>
      <c r="G17" s="27">
        <f t="shared" si="0"/>
        <v>93659237</v>
      </c>
      <c r="H17" s="27">
        <f t="shared" si="0"/>
        <v>-9282264</v>
      </c>
      <c r="I17" s="27">
        <f t="shared" si="0"/>
        <v>-13918890</v>
      </c>
      <c r="J17" s="27">
        <f t="shared" si="0"/>
        <v>70458083</v>
      </c>
      <c r="K17" s="27">
        <f t="shared" si="0"/>
        <v>-16650524</v>
      </c>
      <c r="L17" s="27">
        <f t="shared" si="0"/>
        <v>-10020670</v>
      </c>
      <c r="M17" s="27">
        <f t="shared" si="0"/>
        <v>31319859</v>
      </c>
      <c r="N17" s="27">
        <f t="shared" si="0"/>
        <v>4648665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75106748</v>
      </c>
      <c r="X17" s="27">
        <f t="shared" si="0"/>
        <v>114503867</v>
      </c>
      <c r="Y17" s="27">
        <f t="shared" si="0"/>
        <v>-39397119</v>
      </c>
      <c r="Z17" s="28">
        <f>+IF(X17&lt;&gt;0,+(Y17/X17)*100,0)</f>
        <v>-34.40680217376414</v>
      </c>
      <c r="AA17" s="29">
        <f>SUM(AA6:AA16)</f>
        <v>198022321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1183828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-86599483</v>
      </c>
      <c r="D26" s="17"/>
      <c r="E26" s="18">
        <v>-142477271</v>
      </c>
      <c r="F26" s="19">
        <v>-142477271</v>
      </c>
      <c r="G26" s="19">
        <v>-3480604</v>
      </c>
      <c r="H26" s="19">
        <v>-6705782</v>
      </c>
      <c r="I26" s="19">
        <v>-6349250</v>
      </c>
      <c r="J26" s="19">
        <v>-16535636</v>
      </c>
      <c r="K26" s="19">
        <v>-6870773</v>
      </c>
      <c r="L26" s="19">
        <v>-9016909</v>
      </c>
      <c r="M26" s="19">
        <v>-12333439</v>
      </c>
      <c r="N26" s="19">
        <v>-28221121</v>
      </c>
      <c r="O26" s="19"/>
      <c r="P26" s="19"/>
      <c r="Q26" s="19"/>
      <c r="R26" s="19"/>
      <c r="S26" s="19"/>
      <c r="T26" s="19"/>
      <c r="U26" s="19"/>
      <c r="V26" s="19"/>
      <c r="W26" s="19">
        <v>-44756757</v>
      </c>
      <c r="X26" s="19">
        <v>-62689999</v>
      </c>
      <c r="Y26" s="19">
        <v>17933242</v>
      </c>
      <c r="Z26" s="20">
        <v>-28.61</v>
      </c>
      <c r="AA26" s="21">
        <v>-142477271</v>
      </c>
    </row>
    <row r="27" spans="1:27" ht="13.5">
      <c r="A27" s="23" t="s">
        <v>51</v>
      </c>
      <c r="B27" s="24"/>
      <c r="C27" s="25">
        <f aca="true" t="shared" si="1" ref="C27:Y27">SUM(C21:C26)</f>
        <v>-85415655</v>
      </c>
      <c r="D27" s="25">
        <f>SUM(D21:D26)</f>
        <v>0</v>
      </c>
      <c r="E27" s="26">
        <f t="shared" si="1"/>
        <v>-142477271</v>
      </c>
      <c r="F27" s="27">
        <f t="shared" si="1"/>
        <v>-142477271</v>
      </c>
      <c r="G27" s="27">
        <f t="shared" si="1"/>
        <v>-3480604</v>
      </c>
      <c r="H27" s="27">
        <f t="shared" si="1"/>
        <v>-6705782</v>
      </c>
      <c r="I27" s="27">
        <f t="shared" si="1"/>
        <v>-6349250</v>
      </c>
      <c r="J27" s="27">
        <f t="shared" si="1"/>
        <v>-16535636</v>
      </c>
      <c r="K27" s="27">
        <f t="shared" si="1"/>
        <v>-6870773</v>
      </c>
      <c r="L27" s="27">
        <f t="shared" si="1"/>
        <v>-9016909</v>
      </c>
      <c r="M27" s="27">
        <f t="shared" si="1"/>
        <v>-12333439</v>
      </c>
      <c r="N27" s="27">
        <f t="shared" si="1"/>
        <v>-28221121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-44756757</v>
      </c>
      <c r="X27" s="27">
        <f t="shared" si="1"/>
        <v>-62689999</v>
      </c>
      <c r="Y27" s="27">
        <f t="shared" si="1"/>
        <v>17933242</v>
      </c>
      <c r="Z27" s="28">
        <f>+IF(X27&lt;&gt;0,+(Y27/X27)*100,0)</f>
        <v>-28.606224734506696</v>
      </c>
      <c r="AA27" s="29">
        <f>SUM(AA21:AA26)</f>
        <v>-142477271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1600</v>
      </c>
      <c r="H33" s="36"/>
      <c r="I33" s="36">
        <v>4000</v>
      </c>
      <c r="J33" s="36">
        <v>5600</v>
      </c>
      <c r="K33" s="19">
        <v>8400</v>
      </c>
      <c r="L33" s="19">
        <v>800</v>
      </c>
      <c r="M33" s="19">
        <v>2400</v>
      </c>
      <c r="N33" s="19">
        <v>11600</v>
      </c>
      <c r="O33" s="36"/>
      <c r="P33" s="36"/>
      <c r="Q33" s="36"/>
      <c r="R33" s="19"/>
      <c r="S33" s="19"/>
      <c r="T33" s="19"/>
      <c r="U33" s="19"/>
      <c r="V33" s="36"/>
      <c r="W33" s="36">
        <v>17200</v>
      </c>
      <c r="X33" s="36"/>
      <c r="Y33" s="19">
        <v>17200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1600</v>
      </c>
      <c r="H36" s="27">
        <f t="shared" si="2"/>
        <v>0</v>
      </c>
      <c r="I36" s="27">
        <f t="shared" si="2"/>
        <v>4000</v>
      </c>
      <c r="J36" s="27">
        <f t="shared" si="2"/>
        <v>5600</v>
      </c>
      <c r="K36" s="27">
        <f t="shared" si="2"/>
        <v>8400</v>
      </c>
      <c r="L36" s="27">
        <f t="shared" si="2"/>
        <v>800</v>
      </c>
      <c r="M36" s="27">
        <f t="shared" si="2"/>
        <v>2400</v>
      </c>
      <c r="N36" s="27">
        <f t="shared" si="2"/>
        <v>11600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17200</v>
      </c>
      <c r="X36" s="27">
        <f t="shared" si="2"/>
        <v>0</v>
      </c>
      <c r="Y36" s="27">
        <f t="shared" si="2"/>
        <v>17200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62808524</v>
      </c>
      <c r="D38" s="31">
        <f>+D17+D27+D36</f>
        <v>0</v>
      </c>
      <c r="E38" s="32">
        <f t="shared" si="3"/>
        <v>55545050</v>
      </c>
      <c r="F38" s="33">
        <f t="shared" si="3"/>
        <v>55545050</v>
      </c>
      <c r="G38" s="33">
        <f t="shared" si="3"/>
        <v>90180233</v>
      </c>
      <c r="H38" s="33">
        <f t="shared" si="3"/>
        <v>-15988046</v>
      </c>
      <c r="I38" s="33">
        <f t="shared" si="3"/>
        <v>-20264140</v>
      </c>
      <c r="J38" s="33">
        <f t="shared" si="3"/>
        <v>53928047</v>
      </c>
      <c r="K38" s="33">
        <f t="shared" si="3"/>
        <v>-23512897</v>
      </c>
      <c r="L38" s="33">
        <f t="shared" si="3"/>
        <v>-19036779</v>
      </c>
      <c r="M38" s="33">
        <f t="shared" si="3"/>
        <v>18988820</v>
      </c>
      <c r="N38" s="33">
        <f t="shared" si="3"/>
        <v>-23560856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30367191</v>
      </c>
      <c r="X38" s="33">
        <f t="shared" si="3"/>
        <v>51813868</v>
      </c>
      <c r="Y38" s="33">
        <f t="shared" si="3"/>
        <v>-21446677</v>
      </c>
      <c r="Z38" s="34">
        <f>+IF(X38&lt;&gt;0,+(Y38/X38)*100,0)</f>
        <v>-41.3917698636203</v>
      </c>
      <c r="AA38" s="35">
        <f>+AA17+AA27+AA36</f>
        <v>55545050</v>
      </c>
    </row>
    <row r="39" spans="1:27" ht="13.5">
      <c r="A39" s="22" t="s">
        <v>59</v>
      </c>
      <c r="B39" s="16"/>
      <c r="C39" s="31">
        <v>193806978</v>
      </c>
      <c r="D39" s="31"/>
      <c r="E39" s="32">
        <v>216175395</v>
      </c>
      <c r="F39" s="33">
        <v>216175395</v>
      </c>
      <c r="G39" s="33">
        <v>256436472</v>
      </c>
      <c r="H39" s="33">
        <v>346616705</v>
      </c>
      <c r="I39" s="33">
        <v>330628659</v>
      </c>
      <c r="J39" s="33">
        <v>256436472</v>
      </c>
      <c r="K39" s="33">
        <v>310364519</v>
      </c>
      <c r="L39" s="33">
        <v>286851622</v>
      </c>
      <c r="M39" s="33">
        <v>267814843</v>
      </c>
      <c r="N39" s="33">
        <v>310364519</v>
      </c>
      <c r="O39" s="33"/>
      <c r="P39" s="33"/>
      <c r="Q39" s="33"/>
      <c r="R39" s="33"/>
      <c r="S39" s="33"/>
      <c r="T39" s="33"/>
      <c r="U39" s="33"/>
      <c r="V39" s="33"/>
      <c r="W39" s="33">
        <v>256436472</v>
      </c>
      <c r="X39" s="33">
        <v>216175395</v>
      </c>
      <c r="Y39" s="33">
        <v>40261077</v>
      </c>
      <c r="Z39" s="34">
        <v>18.62</v>
      </c>
      <c r="AA39" s="35">
        <v>216175395</v>
      </c>
    </row>
    <row r="40" spans="1:27" ht="13.5">
      <c r="A40" s="41" t="s">
        <v>60</v>
      </c>
      <c r="B40" s="42"/>
      <c r="C40" s="43">
        <v>256615503</v>
      </c>
      <c r="D40" s="43"/>
      <c r="E40" s="44">
        <v>271720446</v>
      </c>
      <c r="F40" s="45">
        <v>271720446</v>
      </c>
      <c r="G40" s="45">
        <v>346616705</v>
      </c>
      <c r="H40" s="45">
        <v>330628659</v>
      </c>
      <c r="I40" s="45">
        <v>310364519</v>
      </c>
      <c r="J40" s="45">
        <v>310364519</v>
      </c>
      <c r="K40" s="45">
        <v>286851622</v>
      </c>
      <c r="L40" s="45">
        <v>267814843</v>
      </c>
      <c r="M40" s="45">
        <v>286803663</v>
      </c>
      <c r="N40" s="45">
        <v>286803663</v>
      </c>
      <c r="O40" s="45"/>
      <c r="P40" s="45"/>
      <c r="Q40" s="45"/>
      <c r="R40" s="45"/>
      <c r="S40" s="45"/>
      <c r="T40" s="45"/>
      <c r="U40" s="45"/>
      <c r="V40" s="45"/>
      <c r="W40" s="45">
        <v>286803663</v>
      </c>
      <c r="X40" s="45">
        <v>267989264</v>
      </c>
      <c r="Y40" s="45">
        <v>18814399</v>
      </c>
      <c r="Z40" s="46">
        <v>7.02</v>
      </c>
      <c r="AA40" s="47">
        <v>271720446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20653183</v>
      </c>
      <c r="D7" s="17"/>
      <c r="E7" s="18">
        <v>11531798</v>
      </c>
      <c r="F7" s="19">
        <v>11531798</v>
      </c>
      <c r="G7" s="19"/>
      <c r="H7" s="19"/>
      <c r="I7" s="19"/>
      <c r="J7" s="19"/>
      <c r="K7" s="19">
        <v>5966473</v>
      </c>
      <c r="L7" s="19">
        <v>13943338</v>
      </c>
      <c r="M7" s="19">
        <v>-4032783</v>
      </c>
      <c r="N7" s="19">
        <v>15877028</v>
      </c>
      <c r="O7" s="19"/>
      <c r="P7" s="19"/>
      <c r="Q7" s="19"/>
      <c r="R7" s="19"/>
      <c r="S7" s="19"/>
      <c r="T7" s="19"/>
      <c r="U7" s="19"/>
      <c r="V7" s="19"/>
      <c r="W7" s="19">
        <v>15877028</v>
      </c>
      <c r="X7" s="19">
        <v>5727556</v>
      </c>
      <c r="Y7" s="19">
        <v>10149472</v>
      </c>
      <c r="Z7" s="20">
        <v>177.2</v>
      </c>
      <c r="AA7" s="21">
        <v>11531798</v>
      </c>
    </row>
    <row r="8" spans="1:27" ht="13.5">
      <c r="A8" s="22" t="s">
        <v>35</v>
      </c>
      <c r="B8" s="16"/>
      <c r="C8" s="17">
        <v>1739266</v>
      </c>
      <c r="D8" s="17"/>
      <c r="E8" s="18">
        <v>945000</v>
      </c>
      <c r="F8" s="19">
        <v>945000</v>
      </c>
      <c r="G8" s="19">
        <v>-242109</v>
      </c>
      <c r="H8" s="19">
        <v>21115824</v>
      </c>
      <c r="I8" s="19">
        <v>-20674500</v>
      </c>
      <c r="J8" s="19">
        <v>199215</v>
      </c>
      <c r="K8" s="19">
        <v>18293846</v>
      </c>
      <c r="L8" s="19">
        <v>-18198380</v>
      </c>
      <c r="M8" s="19">
        <v>27078</v>
      </c>
      <c r="N8" s="19">
        <v>122544</v>
      </c>
      <c r="O8" s="19"/>
      <c r="P8" s="19"/>
      <c r="Q8" s="19"/>
      <c r="R8" s="19"/>
      <c r="S8" s="19"/>
      <c r="T8" s="19"/>
      <c r="U8" s="19"/>
      <c r="V8" s="19"/>
      <c r="W8" s="19">
        <v>321759</v>
      </c>
      <c r="X8" s="19">
        <v>469358</v>
      </c>
      <c r="Y8" s="19">
        <v>-147599</v>
      </c>
      <c r="Z8" s="20">
        <v>-31.45</v>
      </c>
      <c r="AA8" s="21">
        <v>945000</v>
      </c>
    </row>
    <row r="9" spans="1:27" ht="13.5">
      <c r="A9" s="22" t="s">
        <v>36</v>
      </c>
      <c r="B9" s="16"/>
      <c r="C9" s="17">
        <v>430985289</v>
      </c>
      <c r="D9" s="17"/>
      <c r="E9" s="18">
        <v>589885000</v>
      </c>
      <c r="F9" s="19">
        <v>589885000</v>
      </c>
      <c r="G9" s="19">
        <v>197688645</v>
      </c>
      <c r="H9" s="19">
        <v>1981000</v>
      </c>
      <c r="I9" s="19">
        <v>1100000</v>
      </c>
      <c r="J9" s="19">
        <v>200769645</v>
      </c>
      <c r="K9" s="19">
        <v>82240000</v>
      </c>
      <c r="L9" s="19">
        <v>1315000</v>
      </c>
      <c r="M9" s="19">
        <v>153240768</v>
      </c>
      <c r="N9" s="19">
        <v>236795768</v>
      </c>
      <c r="O9" s="19"/>
      <c r="P9" s="19"/>
      <c r="Q9" s="19"/>
      <c r="R9" s="19"/>
      <c r="S9" s="19"/>
      <c r="T9" s="19"/>
      <c r="U9" s="19"/>
      <c r="V9" s="19"/>
      <c r="W9" s="19">
        <v>437565413</v>
      </c>
      <c r="X9" s="19">
        <v>292981132</v>
      </c>
      <c r="Y9" s="19">
        <v>144584281</v>
      </c>
      <c r="Z9" s="20">
        <v>49.35</v>
      </c>
      <c r="AA9" s="21">
        <v>589885000</v>
      </c>
    </row>
    <row r="10" spans="1:27" ht="13.5">
      <c r="A10" s="22" t="s">
        <v>37</v>
      </c>
      <c r="B10" s="16"/>
      <c r="C10" s="17">
        <v>370799711</v>
      </c>
      <c r="D10" s="17"/>
      <c r="E10" s="18">
        <v>286956000</v>
      </c>
      <c r="F10" s="19">
        <v>286956000</v>
      </c>
      <c r="G10" s="19">
        <v>82917355</v>
      </c>
      <c r="H10" s="19"/>
      <c r="I10" s="19">
        <v>30840000</v>
      </c>
      <c r="J10" s="19">
        <v>113757355</v>
      </c>
      <c r="K10" s="19">
        <v>-30840000</v>
      </c>
      <c r="L10" s="19"/>
      <c r="M10" s="19">
        <v>77377232</v>
      </c>
      <c r="N10" s="19">
        <v>46537232</v>
      </c>
      <c r="O10" s="19"/>
      <c r="P10" s="19"/>
      <c r="Q10" s="19"/>
      <c r="R10" s="19"/>
      <c r="S10" s="19"/>
      <c r="T10" s="19"/>
      <c r="U10" s="19"/>
      <c r="V10" s="19"/>
      <c r="W10" s="19">
        <v>160294587</v>
      </c>
      <c r="X10" s="19">
        <v>142523871</v>
      </c>
      <c r="Y10" s="19">
        <v>17770716</v>
      </c>
      <c r="Z10" s="20">
        <v>12.47</v>
      </c>
      <c r="AA10" s="21">
        <v>286956000</v>
      </c>
    </row>
    <row r="11" spans="1:27" ht="13.5">
      <c r="A11" s="22" t="s">
        <v>38</v>
      </c>
      <c r="B11" s="16"/>
      <c r="C11" s="17">
        <v>25097428</v>
      </c>
      <c r="D11" s="17"/>
      <c r="E11" s="18">
        <v>22694001</v>
      </c>
      <c r="F11" s="19">
        <v>22694001</v>
      </c>
      <c r="G11" s="19">
        <v>1075467</v>
      </c>
      <c r="H11" s="19">
        <v>2383313</v>
      </c>
      <c r="I11" s="19">
        <v>2945215</v>
      </c>
      <c r="J11" s="19">
        <v>6403995</v>
      </c>
      <c r="K11" s="19">
        <v>1524986</v>
      </c>
      <c r="L11" s="19">
        <v>1545978</v>
      </c>
      <c r="M11" s="19">
        <v>2846564</v>
      </c>
      <c r="N11" s="19">
        <v>5917528</v>
      </c>
      <c r="O11" s="19"/>
      <c r="P11" s="19"/>
      <c r="Q11" s="19"/>
      <c r="R11" s="19"/>
      <c r="S11" s="19"/>
      <c r="T11" s="19"/>
      <c r="U11" s="19"/>
      <c r="V11" s="19"/>
      <c r="W11" s="19">
        <v>12321523</v>
      </c>
      <c r="X11" s="19">
        <v>11271543</v>
      </c>
      <c r="Y11" s="19">
        <v>1049980</v>
      </c>
      <c r="Z11" s="20">
        <v>9.32</v>
      </c>
      <c r="AA11" s="21">
        <v>22694001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-463470384</v>
      </c>
      <c r="D14" s="17"/>
      <c r="E14" s="18">
        <v>-618815000</v>
      </c>
      <c r="F14" s="19">
        <v>-618815000</v>
      </c>
      <c r="G14" s="19">
        <v>-117128242</v>
      </c>
      <c r="H14" s="19">
        <v>-53026956</v>
      </c>
      <c r="I14" s="19">
        <v>-11807422</v>
      </c>
      <c r="J14" s="19">
        <v>-181962620</v>
      </c>
      <c r="K14" s="19">
        <v>-75514508</v>
      </c>
      <c r="L14" s="19">
        <v>-42935546</v>
      </c>
      <c r="M14" s="19">
        <v>-51884914</v>
      </c>
      <c r="N14" s="19">
        <v>-170334968</v>
      </c>
      <c r="O14" s="19"/>
      <c r="P14" s="19"/>
      <c r="Q14" s="19"/>
      <c r="R14" s="19"/>
      <c r="S14" s="19"/>
      <c r="T14" s="19"/>
      <c r="U14" s="19"/>
      <c r="V14" s="19"/>
      <c r="W14" s="19">
        <v>-352297588</v>
      </c>
      <c r="X14" s="19">
        <v>-307349941</v>
      </c>
      <c r="Y14" s="19">
        <v>-44947647</v>
      </c>
      <c r="Z14" s="20">
        <v>14.62</v>
      </c>
      <c r="AA14" s="21">
        <v>-618815000</v>
      </c>
    </row>
    <row r="15" spans="1:27" ht="13.5">
      <c r="A15" s="22" t="s">
        <v>42</v>
      </c>
      <c r="B15" s="16"/>
      <c r="C15" s="17">
        <v>-273334</v>
      </c>
      <c r="D15" s="17"/>
      <c r="E15" s="18">
        <v>-475000</v>
      </c>
      <c r="F15" s="19">
        <v>-475000</v>
      </c>
      <c r="G15" s="19"/>
      <c r="H15" s="19"/>
      <c r="I15" s="19"/>
      <c r="J15" s="19"/>
      <c r="K15" s="19">
        <v>-29027</v>
      </c>
      <c r="L15" s="19">
        <v>-7113</v>
      </c>
      <c r="M15" s="19"/>
      <c r="N15" s="19">
        <v>-36140</v>
      </c>
      <c r="O15" s="19"/>
      <c r="P15" s="19"/>
      <c r="Q15" s="19"/>
      <c r="R15" s="19"/>
      <c r="S15" s="19"/>
      <c r="T15" s="19"/>
      <c r="U15" s="19"/>
      <c r="V15" s="19"/>
      <c r="W15" s="19">
        <v>-36140</v>
      </c>
      <c r="X15" s="19">
        <v>-165667</v>
      </c>
      <c r="Y15" s="19">
        <v>129527</v>
      </c>
      <c r="Z15" s="20">
        <v>-78.19</v>
      </c>
      <c r="AA15" s="21">
        <v>-475000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385531159</v>
      </c>
      <c r="D17" s="25">
        <f>SUM(D6:D16)</f>
        <v>0</v>
      </c>
      <c r="E17" s="26">
        <f t="shared" si="0"/>
        <v>292721799</v>
      </c>
      <c r="F17" s="27">
        <f t="shared" si="0"/>
        <v>292721799</v>
      </c>
      <c r="G17" s="27">
        <f t="shared" si="0"/>
        <v>164311116</v>
      </c>
      <c r="H17" s="27">
        <f t="shared" si="0"/>
        <v>-27546819</v>
      </c>
      <c r="I17" s="27">
        <f t="shared" si="0"/>
        <v>2403293</v>
      </c>
      <c r="J17" s="27">
        <f t="shared" si="0"/>
        <v>139167590</v>
      </c>
      <c r="K17" s="27">
        <f t="shared" si="0"/>
        <v>1641770</v>
      </c>
      <c r="L17" s="27">
        <f t="shared" si="0"/>
        <v>-44336723</v>
      </c>
      <c r="M17" s="27">
        <f t="shared" si="0"/>
        <v>177573945</v>
      </c>
      <c r="N17" s="27">
        <f t="shared" si="0"/>
        <v>134878992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274046582</v>
      </c>
      <c r="X17" s="27">
        <f t="shared" si="0"/>
        <v>145457852</v>
      </c>
      <c r="Y17" s="27">
        <f t="shared" si="0"/>
        <v>128588730</v>
      </c>
      <c r="Z17" s="28">
        <f>+IF(X17&lt;&gt;0,+(Y17/X17)*100,0)</f>
        <v>88.40274225966158</v>
      </c>
      <c r="AA17" s="29">
        <f>SUM(AA6:AA16)</f>
        <v>292721799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261424</v>
      </c>
      <c r="D21" s="17"/>
      <c r="E21" s="18"/>
      <c r="F21" s="19"/>
      <c r="G21" s="36">
        <v>19000</v>
      </c>
      <c r="H21" s="36">
        <v>44772</v>
      </c>
      <c r="I21" s="36">
        <v>6252</v>
      </c>
      <c r="J21" s="19">
        <v>70024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70024</v>
      </c>
      <c r="X21" s="19"/>
      <c r="Y21" s="36">
        <v>70024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-416881776</v>
      </c>
      <c r="D26" s="17"/>
      <c r="E26" s="18">
        <v>-207291599</v>
      </c>
      <c r="F26" s="19">
        <v>-207291599</v>
      </c>
      <c r="G26" s="19"/>
      <c r="H26" s="19"/>
      <c r="I26" s="19">
        <v>-31232747</v>
      </c>
      <c r="J26" s="19">
        <v>-31232747</v>
      </c>
      <c r="K26" s="19">
        <v>-25009957</v>
      </c>
      <c r="L26" s="19">
        <v>-35668907</v>
      </c>
      <c r="M26" s="19">
        <v>-10627228</v>
      </c>
      <c r="N26" s="19">
        <v>-71306092</v>
      </c>
      <c r="O26" s="19"/>
      <c r="P26" s="19"/>
      <c r="Q26" s="19"/>
      <c r="R26" s="19"/>
      <c r="S26" s="19"/>
      <c r="T26" s="19"/>
      <c r="U26" s="19"/>
      <c r="V26" s="19"/>
      <c r="W26" s="19">
        <v>-102538839</v>
      </c>
      <c r="X26" s="19">
        <v>-102956555</v>
      </c>
      <c r="Y26" s="19">
        <v>417716</v>
      </c>
      <c r="Z26" s="20">
        <v>-0.41</v>
      </c>
      <c r="AA26" s="21">
        <v>-207291599</v>
      </c>
    </row>
    <row r="27" spans="1:27" ht="13.5">
      <c r="A27" s="23" t="s">
        <v>51</v>
      </c>
      <c r="B27" s="24"/>
      <c r="C27" s="25">
        <f aca="true" t="shared" si="1" ref="C27:Y27">SUM(C21:C26)</f>
        <v>-416620352</v>
      </c>
      <c r="D27" s="25">
        <f>SUM(D21:D26)</f>
        <v>0</v>
      </c>
      <c r="E27" s="26">
        <f t="shared" si="1"/>
        <v>-207291599</v>
      </c>
      <c r="F27" s="27">
        <f t="shared" si="1"/>
        <v>-207291599</v>
      </c>
      <c r="G27" s="27">
        <f t="shared" si="1"/>
        <v>19000</v>
      </c>
      <c r="H27" s="27">
        <f t="shared" si="1"/>
        <v>44772</v>
      </c>
      <c r="I27" s="27">
        <f t="shared" si="1"/>
        <v>-31226495</v>
      </c>
      <c r="J27" s="27">
        <f t="shared" si="1"/>
        <v>-31162723</v>
      </c>
      <c r="K27" s="27">
        <f t="shared" si="1"/>
        <v>-25009957</v>
      </c>
      <c r="L27" s="27">
        <f t="shared" si="1"/>
        <v>-35668907</v>
      </c>
      <c r="M27" s="27">
        <f t="shared" si="1"/>
        <v>-10627228</v>
      </c>
      <c r="N27" s="27">
        <f t="shared" si="1"/>
        <v>-71306092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-102468815</v>
      </c>
      <c r="X27" s="27">
        <f t="shared" si="1"/>
        <v>-102956555</v>
      </c>
      <c r="Y27" s="27">
        <f t="shared" si="1"/>
        <v>487740</v>
      </c>
      <c r="Z27" s="28">
        <f>+IF(X27&lt;&gt;0,+(Y27/X27)*100,0)</f>
        <v>-0.47373379965947776</v>
      </c>
      <c r="AA27" s="29">
        <f>SUM(AA21:AA26)</f>
        <v>-207291599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-1684941</v>
      </c>
      <c r="D35" s="17"/>
      <c r="E35" s="18">
        <v>-1588538</v>
      </c>
      <c r="F35" s="19">
        <v>-1588538</v>
      </c>
      <c r="G35" s="19">
        <v>-74398</v>
      </c>
      <c r="H35" s="19">
        <v>74398</v>
      </c>
      <c r="I35" s="19"/>
      <c r="J35" s="19"/>
      <c r="K35" s="19">
        <v>-454542</v>
      </c>
      <c r="L35" s="19"/>
      <c r="M35" s="19"/>
      <c r="N35" s="19">
        <v>-454542</v>
      </c>
      <c r="O35" s="19"/>
      <c r="P35" s="19"/>
      <c r="Q35" s="19"/>
      <c r="R35" s="19"/>
      <c r="S35" s="19"/>
      <c r="T35" s="19"/>
      <c r="U35" s="19"/>
      <c r="V35" s="19"/>
      <c r="W35" s="19">
        <v>-454542</v>
      </c>
      <c r="X35" s="19">
        <v>-788987</v>
      </c>
      <c r="Y35" s="19">
        <v>334445</v>
      </c>
      <c r="Z35" s="20">
        <v>-42.39</v>
      </c>
      <c r="AA35" s="21">
        <v>-1588538</v>
      </c>
    </row>
    <row r="36" spans="1:27" ht="13.5">
      <c r="A36" s="23" t="s">
        <v>57</v>
      </c>
      <c r="B36" s="24"/>
      <c r="C36" s="25">
        <f aca="true" t="shared" si="2" ref="C36:Y36">SUM(C31:C35)</f>
        <v>-1684941</v>
      </c>
      <c r="D36" s="25">
        <f>SUM(D31:D35)</f>
        <v>0</v>
      </c>
      <c r="E36" s="26">
        <f t="shared" si="2"/>
        <v>-1588538</v>
      </c>
      <c r="F36" s="27">
        <f t="shared" si="2"/>
        <v>-1588538</v>
      </c>
      <c r="G36" s="27">
        <f t="shared" si="2"/>
        <v>-74398</v>
      </c>
      <c r="H36" s="27">
        <f t="shared" si="2"/>
        <v>74398</v>
      </c>
      <c r="I36" s="27">
        <f t="shared" si="2"/>
        <v>0</v>
      </c>
      <c r="J36" s="27">
        <f t="shared" si="2"/>
        <v>0</v>
      </c>
      <c r="K36" s="27">
        <f t="shared" si="2"/>
        <v>-454542</v>
      </c>
      <c r="L36" s="27">
        <f t="shared" si="2"/>
        <v>0</v>
      </c>
      <c r="M36" s="27">
        <f t="shared" si="2"/>
        <v>0</v>
      </c>
      <c r="N36" s="27">
        <f t="shared" si="2"/>
        <v>-454542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-454542</v>
      </c>
      <c r="X36" s="27">
        <f t="shared" si="2"/>
        <v>-788987</v>
      </c>
      <c r="Y36" s="27">
        <f t="shared" si="2"/>
        <v>334445</v>
      </c>
      <c r="Z36" s="28">
        <f>+IF(X36&lt;&gt;0,+(Y36/X36)*100,0)</f>
        <v>-42.389164840485336</v>
      </c>
      <c r="AA36" s="29">
        <f>SUM(AA31:AA35)</f>
        <v>-1588538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-32774134</v>
      </c>
      <c r="D38" s="31">
        <f>+D17+D27+D36</f>
        <v>0</v>
      </c>
      <c r="E38" s="32">
        <f t="shared" si="3"/>
        <v>83841662</v>
      </c>
      <c r="F38" s="33">
        <f t="shared" si="3"/>
        <v>83841662</v>
      </c>
      <c r="G38" s="33">
        <f t="shared" si="3"/>
        <v>164255718</v>
      </c>
      <c r="H38" s="33">
        <f t="shared" si="3"/>
        <v>-27427649</v>
      </c>
      <c r="I38" s="33">
        <f t="shared" si="3"/>
        <v>-28823202</v>
      </c>
      <c r="J38" s="33">
        <f t="shared" si="3"/>
        <v>108004867</v>
      </c>
      <c r="K38" s="33">
        <f t="shared" si="3"/>
        <v>-23822729</v>
      </c>
      <c r="L38" s="33">
        <f t="shared" si="3"/>
        <v>-80005630</v>
      </c>
      <c r="M38" s="33">
        <f t="shared" si="3"/>
        <v>166946717</v>
      </c>
      <c r="N38" s="33">
        <f t="shared" si="3"/>
        <v>63118358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171123225</v>
      </c>
      <c r="X38" s="33">
        <f t="shared" si="3"/>
        <v>41712310</v>
      </c>
      <c r="Y38" s="33">
        <f t="shared" si="3"/>
        <v>129410915</v>
      </c>
      <c r="Z38" s="34">
        <f>+IF(X38&lt;&gt;0,+(Y38/X38)*100,0)</f>
        <v>310.2463397495847</v>
      </c>
      <c r="AA38" s="35">
        <f>+AA17+AA27+AA36</f>
        <v>83841662</v>
      </c>
    </row>
    <row r="39" spans="1:27" ht="13.5">
      <c r="A39" s="22" t="s">
        <v>59</v>
      </c>
      <c r="B39" s="16"/>
      <c r="C39" s="31">
        <v>238328411</v>
      </c>
      <c r="D39" s="31"/>
      <c r="E39" s="32">
        <v>196597884</v>
      </c>
      <c r="F39" s="33">
        <v>196597884</v>
      </c>
      <c r="G39" s="33">
        <v>205556265</v>
      </c>
      <c r="H39" s="33">
        <v>369811983</v>
      </c>
      <c r="I39" s="33">
        <v>342384334</v>
      </c>
      <c r="J39" s="33">
        <v>205556265</v>
      </c>
      <c r="K39" s="33">
        <v>313561132</v>
      </c>
      <c r="L39" s="33">
        <v>289738403</v>
      </c>
      <c r="M39" s="33">
        <v>209732773</v>
      </c>
      <c r="N39" s="33">
        <v>313561132</v>
      </c>
      <c r="O39" s="33"/>
      <c r="P39" s="33"/>
      <c r="Q39" s="33"/>
      <c r="R39" s="33"/>
      <c r="S39" s="33"/>
      <c r="T39" s="33"/>
      <c r="U39" s="33"/>
      <c r="V39" s="33"/>
      <c r="W39" s="33">
        <v>205556265</v>
      </c>
      <c r="X39" s="33">
        <v>196597884</v>
      </c>
      <c r="Y39" s="33">
        <v>8958381</v>
      </c>
      <c r="Z39" s="34">
        <v>4.56</v>
      </c>
      <c r="AA39" s="35">
        <v>196597884</v>
      </c>
    </row>
    <row r="40" spans="1:27" ht="13.5">
      <c r="A40" s="41" t="s">
        <v>60</v>
      </c>
      <c r="B40" s="42"/>
      <c r="C40" s="43">
        <v>205554277</v>
      </c>
      <c r="D40" s="43"/>
      <c r="E40" s="44">
        <v>280439546</v>
      </c>
      <c r="F40" s="45">
        <v>280439546</v>
      </c>
      <c r="G40" s="45">
        <v>369811983</v>
      </c>
      <c r="H40" s="45">
        <v>342384334</v>
      </c>
      <c r="I40" s="45">
        <v>313561132</v>
      </c>
      <c r="J40" s="45">
        <v>313561132</v>
      </c>
      <c r="K40" s="45">
        <v>289738403</v>
      </c>
      <c r="L40" s="45">
        <v>209732773</v>
      </c>
      <c r="M40" s="45">
        <v>376679490</v>
      </c>
      <c r="N40" s="45">
        <v>376679490</v>
      </c>
      <c r="O40" s="45"/>
      <c r="P40" s="45"/>
      <c r="Q40" s="45"/>
      <c r="R40" s="45"/>
      <c r="S40" s="45"/>
      <c r="T40" s="45"/>
      <c r="U40" s="45"/>
      <c r="V40" s="45"/>
      <c r="W40" s="45">
        <v>376679490</v>
      </c>
      <c r="X40" s="45">
        <v>238310194</v>
      </c>
      <c r="Y40" s="45">
        <v>138369296</v>
      </c>
      <c r="Z40" s="46">
        <v>58.06</v>
      </c>
      <c r="AA40" s="47">
        <v>280439546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18772844</v>
      </c>
      <c r="D6" s="17"/>
      <c r="E6" s="18">
        <v>32415300</v>
      </c>
      <c r="F6" s="19">
        <v>32415300</v>
      </c>
      <c r="G6" s="19">
        <v>2546336</v>
      </c>
      <c r="H6" s="19">
        <v>1509351</v>
      </c>
      <c r="I6" s="19">
        <v>2647774</v>
      </c>
      <c r="J6" s="19">
        <v>6703461</v>
      </c>
      <c r="K6" s="19">
        <v>1286512</v>
      </c>
      <c r="L6" s="19">
        <v>1644420</v>
      </c>
      <c r="M6" s="19">
        <v>2793772</v>
      </c>
      <c r="N6" s="19">
        <v>5724704</v>
      </c>
      <c r="O6" s="19"/>
      <c r="P6" s="19"/>
      <c r="Q6" s="19"/>
      <c r="R6" s="19"/>
      <c r="S6" s="19"/>
      <c r="T6" s="19"/>
      <c r="U6" s="19"/>
      <c r="V6" s="19"/>
      <c r="W6" s="19">
        <v>12428165</v>
      </c>
      <c r="X6" s="19">
        <v>16206000</v>
      </c>
      <c r="Y6" s="19">
        <v>-3777835</v>
      </c>
      <c r="Z6" s="20">
        <v>-23.31</v>
      </c>
      <c r="AA6" s="21">
        <v>32415300</v>
      </c>
    </row>
    <row r="7" spans="1:27" ht="13.5">
      <c r="A7" s="22" t="s">
        <v>34</v>
      </c>
      <c r="B7" s="16"/>
      <c r="C7" s="17">
        <v>122889317</v>
      </c>
      <c r="D7" s="17"/>
      <c r="E7" s="18">
        <v>141339773</v>
      </c>
      <c r="F7" s="19">
        <v>141339773</v>
      </c>
      <c r="G7" s="19">
        <v>5939722</v>
      </c>
      <c r="H7" s="19">
        <v>5407548</v>
      </c>
      <c r="I7" s="19">
        <v>6820689</v>
      </c>
      <c r="J7" s="19">
        <v>18167959</v>
      </c>
      <c r="K7" s="19">
        <v>5648353</v>
      </c>
      <c r="L7" s="19">
        <v>7102976</v>
      </c>
      <c r="M7" s="19">
        <v>6126921</v>
      </c>
      <c r="N7" s="19">
        <v>18878250</v>
      </c>
      <c r="O7" s="19"/>
      <c r="P7" s="19"/>
      <c r="Q7" s="19"/>
      <c r="R7" s="19"/>
      <c r="S7" s="19"/>
      <c r="T7" s="19"/>
      <c r="U7" s="19"/>
      <c r="V7" s="19"/>
      <c r="W7" s="19">
        <v>37046209</v>
      </c>
      <c r="X7" s="19">
        <v>77518000</v>
      </c>
      <c r="Y7" s="19">
        <v>-40471791</v>
      </c>
      <c r="Z7" s="20">
        <v>-52.21</v>
      </c>
      <c r="AA7" s="21">
        <v>141339773</v>
      </c>
    </row>
    <row r="8" spans="1:27" ht="13.5">
      <c r="A8" s="22" t="s">
        <v>35</v>
      </c>
      <c r="B8" s="16"/>
      <c r="C8" s="17"/>
      <c r="D8" s="17"/>
      <c r="E8" s="18">
        <v>7788466</v>
      </c>
      <c r="F8" s="19">
        <v>7788466</v>
      </c>
      <c r="G8" s="19">
        <v>2057108</v>
      </c>
      <c r="H8" s="19">
        <v>1259987</v>
      </c>
      <c r="I8" s="19">
        <v>2272060</v>
      </c>
      <c r="J8" s="19">
        <v>5589155</v>
      </c>
      <c r="K8" s="19">
        <v>1533087</v>
      </c>
      <c r="L8" s="19">
        <v>1698517</v>
      </c>
      <c r="M8" s="19">
        <v>2298158</v>
      </c>
      <c r="N8" s="19">
        <v>5529762</v>
      </c>
      <c r="O8" s="19"/>
      <c r="P8" s="19"/>
      <c r="Q8" s="19"/>
      <c r="R8" s="19"/>
      <c r="S8" s="19"/>
      <c r="T8" s="19"/>
      <c r="U8" s="19"/>
      <c r="V8" s="19"/>
      <c r="W8" s="19">
        <v>11118917</v>
      </c>
      <c r="X8" s="19">
        <v>3428784</v>
      </c>
      <c r="Y8" s="19">
        <v>7690133</v>
      </c>
      <c r="Z8" s="20">
        <v>224.28</v>
      </c>
      <c r="AA8" s="21">
        <v>7788466</v>
      </c>
    </row>
    <row r="9" spans="1:27" ht="13.5">
      <c r="A9" s="22" t="s">
        <v>36</v>
      </c>
      <c r="B9" s="16"/>
      <c r="C9" s="17">
        <v>67213347</v>
      </c>
      <c r="D9" s="17"/>
      <c r="E9" s="18">
        <v>67455998</v>
      </c>
      <c r="F9" s="19">
        <v>67455998</v>
      </c>
      <c r="G9" s="19">
        <v>25438000</v>
      </c>
      <c r="H9" s="19">
        <v>2328000</v>
      </c>
      <c r="I9" s="19"/>
      <c r="J9" s="19">
        <v>27766000</v>
      </c>
      <c r="K9" s="19"/>
      <c r="L9" s="19"/>
      <c r="M9" s="19">
        <v>16763000</v>
      </c>
      <c r="N9" s="19">
        <v>16763000</v>
      </c>
      <c r="O9" s="19"/>
      <c r="P9" s="19"/>
      <c r="Q9" s="19"/>
      <c r="R9" s="19"/>
      <c r="S9" s="19"/>
      <c r="T9" s="19"/>
      <c r="U9" s="19"/>
      <c r="V9" s="19"/>
      <c r="W9" s="19">
        <v>44529000</v>
      </c>
      <c r="X9" s="19">
        <v>67455998</v>
      </c>
      <c r="Y9" s="19">
        <v>-22926998</v>
      </c>
      <c r="Z9" s="20">
        <v>-33.99</v>
      </c>
      <c r="AA9" s="21">
        <v>67455998</v>
      </c>
    </row>
    <row r="10" spans="1:27" ht="13.5">
      <c r="A10" s="22" t="s">
        <v>37</v>
      </c>
      <c r="B10" s="16"/>
      <c r="C10" s="17"/>
      <c r="D10" s="17"/>
      <c r="E10" s="18">
        <v>28714000</v>
      </c>
      <c r="F10" s="19">
        <v>28714000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20550000</v>
      </c>
      <c r="Y10" s="19">
        <v>-20550000</v>
      </c>
      <c r="Z10" s="20">
        <v>-100</v>
      </c>
      <c r="AA10" s="21">
        <v>28714000</v>
      </c>
    </row>
    <row r="11" spans="1:27" ht="13.5">
      <c r="A11" s="22" t="s">
        <v>38</v>
      </c>
      <c r="B11" s="16"/>
      <c r="C11" s="17">
        <v>57446</v>
      </c>
      <c r="D11" s="17"/>
      <c r="E11" s="18">
        <v>687558</v>
      </c>
      <c r="F11" s="19">
        <v>687558</v>
      </c>
      <c r="G11" s="19">
        <v>132232</v>
      </c>
      <c r="H11" s="19">
        <v>73276</v>
      </c>
      <c r="I11" s="19">
        <v>82706</v>
      </c>
      <c r="J11" s="19">
        <v>288214</v>
      </c>
      <c r="K11" s="19">
        <v>82470</v>
      </c>
      <c r="L11" s="19">
        <v>94300</v>
      </c>
      <c r="M11" s="19">
        <v>102680</v>
      </c>
      <c r="N11" s="19">
        <v>279450</v>
      </c>
      <c r="O11" s="19"/>
      <c r="P11" s="19"/>
      <c r="Q11" s="19"/>
      <c r="R11" s="19"/>
      <c r="S11" s="19"/>
      <c r="T11" s="19"/>
      <c r="U11" s="19"/>
      <c r="V11" s="19"/>
      <c r="W11" s="19">
        <v>567664</v>
      </c>
      <c r="X11" s="19">
        <v>322002</v>
      </c>
      <c r="Y11" s="19">
        <v>245662</v>
      </c>
      <c r="Z11" s="20">
        <v>76.29</v>
      </c>
      <c r="AA11" s="21">
        <v>687558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-180382277</v>
      </c>
      <c r="D14" s="17"/>
      <c r="E14" s="18">
        <v>-254098085</v>
      </c>
      <c r="F14" s="19">
        <v>-254098085</v>
      </c>
      <c r="G14" s="19">
        <v>-11356936</v>
      </c>
      <c r="H14" s="19">
        <v>-14638653</v>
      </c>
      <c r="I14" s="19">
        <v>-17416440</v>
      </c>
      <c r="J14" s="19">
        <v>-43412029</v>
      </c>
      <c r="K14" s="19">
        <v>-20647406</v>
      </c>
      <c r="L14" s="19">
        <v>-19578629</v>
      </c>
      <c r="M14" s="19">
        <v>-20807740</v>
      </c>
      <c r="N14" s="19">
        <v>-61033775</v>
      </c>
      <c r="O14" s="19"/>
      <c r="P14" s="19"/>
      <c r="Q14" s="19"/>
      <c r="R14" s="19"/>
      <c r="S14" s="19"/>
      <c r="T14" s="19"/>
      <c r="U14" s="19"/>
      <c r="V14" s="19"/>
      <c r="W14" s="19">
        <v>-104445804</v>
      </c>
      <c r="X14" s="19">
        <v>-139655184</v>
      </c>
      <c r="Y14" s="19">
        <v>35209380</v>
      </c>
      <c r="Z14" s="20">
        <v>-25.21</v>
      </c>
      <c r="AA14" s="21">
        <v>-254098085</v>
      </c>
    </row>
    <row r="15" spans="1:27" ht="13.5">
      <c r="A15" s="22" t="s">
        <v>42</v>
      </c>
      <c r="B15" s="16"/>
      <c r="C15" s="17">
        <v>-27156459</v>
      </c>
      <c r="D15" s="17"/>
      <c r="E15" s="18">
        <v>-1888280</v>
      </c>
      <c r="F15" s="19">
        <v>-1888280</v>
      </c>
      <c r="G15" s="19">
        <v>-37931</v>
      </c>
      <c r="H15" s="19">
        <v>-259567</v>
      </c>
      <c r="I15" s="19">
        <v>-2155751</v>
      </c>
      <c r="J15" s="19">
        <v>-2453249</v>
      </c>
      <c r="K15" s="19">
        <v>-2229049</v>
      </c>
      <c r="L15" s="19">
        <v>-2816227</v>
      </c>
      <c r="M15" s="19">
        <v>-3775794</v>
      </c>
      <c r="N15" s="19">
        <v>-8821070</v>
      </c>
      <c r="O15" s="19"/>
      <c r="P15" s="19"/>
      <c r="Q15" s="19"/>
      <c r="R15" s="19"/>
      <c r="S15" s="19"/>
      <c r="T15" s="19"/>
      <c r="U15" s="19"/>
      <c r="V15" s="19"/>
      <c r="W15" s="19">
        <v>-11274319</v>
      </c>
      <c r="X15" s="19">
        <v>-900000</v>
      </c>
      <c r="Y15" s="19">
        <v>-10374319</v>
      </c>
      <c r="Z15" s="20">
        <v>1152.7</v>
      </c>
      <c r="AA15" s="21">
        <v>-1888280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1394218</v>
      </c>
      <c r="D17" s="25">
        <f>SUM(D6:D16)</f>
        <v>0</v>
      </c>
      <c r="E17" s="26">
        <f t="shared" si="0"/>
        <v>22414730</v>
      </c>
      <c r="F17" s="27">
        <f t="shared" si="0"/>
        <v>22414730</v>
      </c>
      <c r="G17" s="27">
        <f t="shared" si="0"/>
        <v>24718531</v>
      </c>
      <c r="H17" s="27">
        <f t="shared" si="0"/>
        <v>-4320058</v>
      </c>
      <c r="I17" s="27">
        <f t="shared" si="0"/>
        <v>-7748962</v>
      </c>
      <c r="J17" s="27">
        <f t="shared" si="0"/>
        <v>12649511</v>
      </c>
      <c r="K17" s="27">
        <f t="shared" si="0"/>
        <v>-14326033</v>
      </c>
      <c r="L17" s="27">
        <f t="shared" si="0"/>
        <v>-11854643</v>
      </c>
      <c r="M17" s="27">
        <f t="shared" si="0"/>
        <v>3500997</v>
      </c>
      <c r="N17" s="27">
        <f t="shared" si="0"/>
        <v>-22679679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-10030168</v>
      </c>
      <c r="X17" s="27">
        <f t="shared" si="0"/>
        <v>44925600</v>
      </c>
      <c r="Y17" s="27">
        <f t="shared" si="0"/>
        <v>-54955768</v>
      </c>
      <c r="Z17" s="28">
        <f>+IF(X17&lt;&gt;0,+(Y17/X17)*100,0)</f>
        <v>-122.32617483127659</v>
      </c>
      <c r="AA17" s="29">
        <f>SUM(AA6:AA16)</f>
        <v>22414730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5468000</v>
      </c>
      <c r="F22" s="36">
        <v>5468000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2210000</v>
      </c>
      <c r="Y22" s="19">
        <v>-2210000</v>
      </c>
      <c r="Z22" s="20">
        <v>-100</v>
      </c>
      <c r="AA22" s="21">
        <v>5468000</v>
      </c>
    </row>
    <row r="23" spans="1:27" ht="13.5">
      <c r="A23" s="22" t="s">
        <v>48</v>
      </c>
      <c r="B23" s="16"/>
      <c r="C23" s="40"/>
      <c r="D23" s="40"/>
      <c r="E23" s="18">
        <v>2451000</v>
      </c>
      <c r="F23" s="19">
        <v>2451000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965000</v>
      </c>
      <c r="Y23" s="36">
        <v>-965000</v>
      </c>
      <c r="Z23" s="37">
        <v>-100</v>
      </c>
      <c r="AA23" s="38">
        <v>2451000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-28714000</v>
      </c>
      <c r="F26" s="19">
        <v>-28714000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-19099650</v>
      </c>
      <c r="Y26" s="19">
        <v>19099650</v>
      </c>
      <c r="Z26" s="20">
        <v>-100</v>
      </c>
      <c r="AA26" s="21">
        <v>-28714000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-20795000</v>
      </c>
      <c r="F27" s="27">
        <f t="shared" si="1"/>
        <v>-20795000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-15924650</v>
      </c>
      <c r="Y27" s="27">
        <f t="shared" si="1"/>
        <v>15924650</v>
      </c>
      <c r="Z27" s="28">
        <f>+IF(X27&lt;&gt;0,+(Y27/X27)*100,0)</f>
        <v>-100</v>
      </c>
      <c r="AA27" s="29">
        <f>SUM(AA21:AA26)</f>
        <v>-20795000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3029000</v>
      </c>
      <c r="F33" s="19">
        <v>3029000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3029000</v>
      </c>
      <c r="Y33" s="19">
        <v>-3029000</v>
      </c>
      <c r="Z33" s="20">
        <v>-100</v>
      </c>
      <c r="AA33" s="21">
        <v>3029000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-1059118</v>
      </c>
      <c r="D35" s="17"/>
      <c r="E35" s="18">
        <v>-3000000</v>
      </c>
      <c r="F35" s="19">
        <v>-3000000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-1500000</v>
      </c>
      <c r="Y35" s="19">
        <v>1500000</v>
      </c>
      <c r="Z35" s="20">
        <v>-100</v>
      </c>
      <c r="AA35" s="21">
        <v>-3000000</v>
      </c>
    </row>
    <row r="36" spans="1:27" ht="13.5">
      <c r="A36" s="23" t="s">
        <v>57</v>
      </c>
      <c r="B36" s="24"/>
      <c r="C36" s="25">
        <f aca="true" t="shared" si="2" ref="C36:Y36">SUM(C31:C35)</f>
        <v>-1059118</v>
      </c>
      <c r="D36" s="25">
        <f>SUM(D31:D35)</f>
        <v>0</v>
      </c>
      <c r="E36" s="26">
        <f t="shared" si="2"/>
        <v>29000</v>
      </c>
      <c r="F36" s="27">
        <f t="shared" si="2"/>
        <v>29000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1529000</v>
      </c>
      <c r="Y36" s="27">
        <f t="shared" si="2"/>
        <v>-1529000</v>
      </c>
      <c r="Z36" s="28">
        <f>+IF(X36&lt;&gt;0,+(Y36/X36)*100,0)</f>
        <v>-100</v>
      </c>
      <c r="AA36" s="29">
        <f>SUM(AA31:AA35)</f>
        <v>29000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335100</v>
      </c>
      <c r="D38" s="31">
        <f>+D17+D27+D36</f>
        <v>0</v>
      </c>
      <c r="E38" s="32">
        <f t="shared" si="3"/>
        <v>1648730</v>
      </c>
      <c r="F38" s="33">
        <f t="shared" si="3"/>
        <v>1648730</v>
      </c>
      <c r="G38" s="33">
        <f t="shared" si="3"/>
        <v>24718531</v>
      </c>
      <c r="H38" s="33">
        <f t="shared" si="3"/>
        <v>-4320058</v>
      </c>
      <c r="I38" s="33">
        <f t="shared" si="3"/>
        <v>-7748962</v>
      </c>
      <c r="J38" s="33">
        <f t="shared" si="3"/>
        <v>12649511</v>
      </c>
      <c r="K38" s="33">
        <f t="shared" si="3"/>
        <v>-14326033</v>
      </c>
      <c r="L38" s="33">
        <f t="shared" si="3"/>
        <v>-11854643</v>
      </c>
      <c r="M38" s="33">
        <f t="shared" si="3"/>
        <v>3500997</v>
      </c>
      <c r="N38" s="33">
        <f t="shared" si="3"/>
        <v>-22679679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-10030168</v>
      </c>
      <c r="X38" s="33">
        <f t="shared" si="3"/>
        <v>30529950</v>
      </c>
      <c r="Y38" s="33">
        <f t="shared" si="3"/>
        <v>-40560118</v>
      </c>
      <c r="Z38" s="34">
        <f>+IF(X38&lt;&gt;0,+(Y38/X38)*100,0)</f>
        <v>-132.85353562649135</v>
      </c>
      <c r="AA38" s="35">
        <f>+AA17+AA27+AA36</f>
        <v>1648730</v>
      </c>
    </row>
    <row r="39" spans="1:27" ht="13.5">
      <c r="A39" s="22" t="s">
        <v>59</v>
      </c>
      <c r="B39" s="16"/>
      <c r="C39" s="31">
        <v>3324282</v>
      </c>
      <c r="D39" s="31"/>
      <c r="E39" s="32">
        <v>-727000</v>
      </c>
      <c r="F39" s="33">
        <v>-727000</v>
      </c>
      <c r="G39" s="33">
        <v>6357861</v>
      </c>
      <c r="H39" s="33">
        <v>31076392</v>
      </c>
      <c r="I39" s="33">
        <v>26756334</v>
      </c>
      <c r="J39" s="33">
        <v>6357861</v>
      </c>
      <c r="K39" s="33">
        <v>19007372</v>
      </c>
      <c r="L39" s="33">
        <v>4681339</v>
      </c>
      <c r="M39" s="33">
        <v>-7173304</v>
      </c>
      <c r="N39" s="33">
        <v>19007372</v>
      </c>
      <c r="O39" s="33"/>
      <c r="P39" s="33"/>
      <c r="Q39" s="33"/>
      <c r="R39" s="33"/>
      <c r="S39" s="33"/>
      <c r="T39" s="33"/>
      <c r="U39" s="33"/>
      <c r="V39" s="33"/>
      <c r="W39" s="33">
        <v>6357861</v>
      </c>
      <c r="X39" s="33">
        <v>-727000</v>
      </c>
      <c r="Y39" s="33">
        <v>7084861</v>
      </c>
      <c r="Z39" s="34">
        <v>-974.53</v>
      </c>
      <c r="AA39" s="35">
        <v>-727000</v>
      </c>
    </row>
    <row r="40" spans="1:27" ht="13.5">
      <c r="A40" s="41" t="s">
        <v>60</v>
      </c>
      <c r="B40" s="42"/>
      <c r="C40" s="43">
        <v>3659382</v>
      </c>
      <c r="D40" s="43"/>
      <c r="E40" s="44">
        <v>921729</v>
      </c>
      <c r="F40" s="45">
        <v>921729</v>
      </c>
      <c r="G40" s="45">
        <v>31076392</v>
      </c>
      <c r="H40" s="45">
        <v>26756334</v>
      </c>
      <c r="I40" s="45">
        <v>19007372</v>
      </c>
      <c r="J40" s="45">
        <v>19007372</v>
      </c>
      <c r="K40" s="45">
        <v>4681339</v>
      </c>
      <c r="L40" s="45">
        <v>-7173304</v>
      </c>
      <c r="M40" s="45">
        <v>-3672307</v>
      </c>
      <c r="N40" s="45">
        <v>-3672307</v>
      </c>
      <c r="O40" s="45"/>
      <c r="P40" s="45"/>
      <c r="Q40" s="45"/>
      <c r="R40" s="45"/>
      <c r="S40" s="45"/>
      <c r="T40" s="45"/>
      <c r="U40" s="45"/>
      <c r="V40" s="45"/>
      <c r="W40" s="45">
        <v>-3672307</v>
      </c>
      <c r="X40" s="45">
        <v>29802949</v>
      </c>
      <c r="Y40" s="45">
        <v>-33475256</v>
      </c>
      <c r="Z40" s="46">
        <v>-112.32</v>
      </c>
      <c r="AA40" s="47">
        <v>921729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46341288</v>
      </c>
      <c r="F6" s="19">
        <v>46341288</v>
      </c>
      <c r="G6" s="19">
        <v>4284862</v>
      </c>
      <c r="H6" s="19">
        <v>4596980</v>
      </c>
      <c r="I6" s="19">
        <v>3794021</v>
      </c>
      <c r="J6" s="19">
        <v>12675863</v>
      </c>
      <c r="K6" s="19">
        <v>3352903</v>
      </c>
      <c r="L6" s="19">
        <v>4319687</v>
      </c>
      <c r="M6" s="19">
        <v>4708154</v>
      </c>
      <c r="N6" s="19">
        <v>12380744</v>
      </c>
      <c r="O6" s="19"/>
      <c r="P6" s="19"/>
      <c r="Q6" s="19"/>
      <c r="R6" s="19"/>
      <c r="S6" s="19"/>
      <c r="T6" s="19"/>
      <c r="U6" s="19"/>
      <c r="V6" s="19"/>
      <c r="W6" s="19">
        <v>25056607</v>
      </c>
      <c r="X6" s="19">
        <v>21753560</v>
      </c>
      <c r="Y6" s="19">
        <v>3303047</v>
      </c>
      <c r="Z6" s="20">
        <v>15.18</v>
      </c>
      <c r="AA6" s="21">
        <v>46341288</v>
      </c>
    </row>
    <row r="7" spans="1:27" ht="13.5">
      <c r="A7" s="22" t="s">
        <v>34</v>
      </c>
      <c r="B7" s="16"/>
      <c r="C7" s="17"/>
      <c r="D7" s="17"/>
      <c r="E7" s="18">
        <v>199221957</v>
      </c>
      <c r="F7" s="19">
        <v>199221957</v>
      </c>
      <c r="G7" s="19">
        <v>16425573</v>
      </c>
      <c r="H7" s="19">
        <v>19109313</v>
      </c>
      <c r="I7" s="19">
        <v>33529172</v>
      </c>
      <c r="J7" s="19">
        <v>69064058</v>
      </c>
      <c r="K7" s="19">
        <v>14824526</v>
      </c>
      <c r="L7" s="19">
        <v>18820342</v>
      </c>
      <c r="M7" s="19">
        <v>20268904</v>
      </c>
      <c r="N7" s="19">
        <v>53913772</v>
      </c>
      <c r="O7" s="19"/>
      <c r="P7" s="19"/>
      <c r="Q7" s="19"/>
      <c r="R7" s="19"/>
      <c r="S7" s="19"/>
      <c r="T7" s="19"/>
      <c r="U7" s="19"/>
      <c r="V7" s="19"/>
      <c r="W7" s="19">
        <v>122977830</v>
      </c>
      <c r="X7" s="19">
        <v>99992968</v>
      </c>
      <c r="Y7" s="19">
        <v>22984862</v>
      </c>
      <c r="Z7" s="20">
        <v>22.99</v>
      </c>
      <c r="AA7" s="21">
        <v>199221957</v>
      </c>
    </row>
    <row r="8" spans="1:27" ht="13.5">
      <c r="A8" s="22" t="s">
        <v>35</v>
      </c>
      <c r="B8" s="16"/>
      <c r="C8" s="17"/>
      <c r="D8" s="17"/>
      <c r="E8" s="18">
        <v>30119953</v>
      </c>
      <c r="F8" s="19">
        <v>30119953</v>
      </c>
      <c r="G8" s="19">
        <v>2425975</v>
      </c>
      <c r="H8" s="19">
        <v>3102153</v>
      </c>
      <c r="I8" s="19">
        <v>3240497</v>
      </c>
      <c r="J8" s="19">
        <v>8768625</v>
      </c>
      <c r="K8" s="19">
        <v>2123098</v>
      </c>
      <c r="L8" s="19">
        <v>2621387</v>
      </c>
      <c r="M8" s="19">
        <v>1078588</v>
      </c>
      <c r="N8" s="19">
        <v>5823073</v>
      </c>
      <c r="O8" s="19"/>
      <c r="P8" s="19"/>
      <c r="Q8" s="19"/>
      <c r="R8" s="19"/>
      <c r="S8" s="19"/>
      <c r="T8" s="19"/>
      <c r="U8" s="19"/>
      <c r="V8" s="19"/>
      <c r="W8" s="19">
        <v>14591698</v>
      </c>
      <c r="X8" s="19">
        <v>7951607</v>
      </c>
      <c r="Y8" s="19">
        <v>6640091</v>
      </c>
      <c r="Z8" s="20">
        <v>83.51</v>
      </c>
      <c r="AA8" s="21">
        <v>30119953</v>
      </c>
    </row>
    <row r="9" spans="1:27" ht="13.5">
      <c r="A9" s="22" t="s">
        <v>36</v>
      </c>
      <c r="B9" s="16"/>
      <c r="C9" s="17"/>
      <c r="D9" s="17"/>
      <c r="E9" s="18">
        <v>99171999</v>
      </c>
      <c r="F9" s="19">
        <v>99171999</v>
      </c>
      <c r="G9" s="19">
        <v>39381001</v>
      </c>
      <c r="H9" s="19">
        <v>1929000</v>
      </c>
      <c r="I9" s="19">
        <v>207888</v>
      </c>
      <c r="J9" s="19">
        <v>41517889</v>
      </c>
      <c r="K9" s="19">
        <v>153658</v>
      </c>
      <c r="L9" s="19">
        <v>165325</v>
      </c>
      <c r="M9" s="19">
        <v>20912000</v>
      </c>
      <c r="N9" s="19">
        <v>21230983</v>
      </c>
      <c r="O9" s="19"/>
      <c r="P9" s="19"/>
      <c r="Q9" s="19"/>
      <c r="R9" s="19"/>
      <c r="S9" s="19"/>
      <c r="T9" s="19"/>
      <c r="U9" s="19"/>
      <c r="V9" s="19"/>
      <c r="W9" s="19">
        <v>62748872</v>
      </c>
      <c r="X9" s="19">
        <v>89960386</v>
      </c>
      <c r="Y9" s="19">
        <v>-27211514</v>
      </c>
      <c r="Z9" s="20">
        <v>-30.25</v>
      </c>
      <c r="AA9" s="21">
        <v>99171999</v>
      </c>
    </row>
    <row r="10" spans="1:27" ht="13.5">
      <c r="A10" s="22" t="s">
        <v>37</v>
      </c>
      <c r="B10" s="16"/>
      <c r="C10" s="17"/>
      <c r="D10" s="17"/>
      <c r="E10" s="18">
        <v>62537319</v>
      </c>
      <c r="F10" s="19">
        <v>62537319</v>
      </c>
      <c r="G10" s="19">
        <v>15267000</v>
      </c>
      <c r="H10" s="19">
        <v>7700000</v>
      </c>
      <c r="I10" s="19">
        <v>1400000</v>
      </c>
      <c r="J10" s="19">
        <v>24367000</v>
      </c>
      <c r="K10" s="19">
        <v>11900000</v>
      </c>
      <c r="L10" s="19">
        <v>1400000</v>
      </c>
      <c r="M10" s="19">
        <v>12418000</v>
      </c>
      <c r="N10" s="19">
        <v>25718000</v>
      </c>
      <c r="O10" s="19"/>
      <c r="P10" s="19"/>
      <c r="Q10" s="19"/>
      <c r="R10" s="19"/>
      <c r="S10" s="19"/>
      <c r="T10" s="19"/>
      <c r="U10" s="19"/>
      <c r="V10" s="19"/>
      <c r="W10" s="19">
        <v>50085000</v>
      </c>
      <c r="X10" s="19">
        <v>32744319</v>
      </c>
      <c r="Y10" s="19">
        <v>17340681</v>
      </c>
      <c r="Z10" s="20">
        <v>52.96</v>
      </c>
      <c r="AA10" s="21">
        <v>62537319</v>
      </c>
    </row>
    <row r="11" spans="1:27" ht="13.5">
      <c r="A11" s="22" t="s">
        <v>38</v>
      </c>
      <c r="B11" s="16"/>
      <c r="C11" s="17"/>
      <c r="D11" s="17"/>
      <c r="E11" s="18">
        <v>4247119</v>
      </c>
      <c r="F11" s="19">
        <v>4247119</v>
      </c>
      <c r="G11" s="19">
        <v>602118</v>
      </c>
      <c r="H11" s="19">
        <v>342934</v>
      </c>
      <c r="I11" s="19">
        <v>3274743</v>
      </c>
      <c r="J11" s="19">
        <v>4219795</v>
      </c>
      <c r="K11" s="19">
        <v>1931234</v>
      </c>
      <c r="L11" s="19">
        <v>1914743</v>
      </c>
      <c r="M11" s="19">
        <v>1942313</v>
      </c>
      <c r="N11" s="19">
        <v>5788290</v>
      </c>
      <c r="O11" s="19"/>
      <c r="P11" s="19"/>
      <c r="Q11" s="19"/>
      <c r="R11" s="19"/>
      <c r="S11" s="19"/>
      <c r="T11" s="19"/>
      <c r="U11" s="19"/>
      <c r="V11" s="19"/>
      <c r="W11" s="19">
        <v>10008085</v>
      </c>
      <c r="X11" s="19">
        <v>2662067</v>
      </c>
      <c r="Y11" s="19">
        <v>7346018</v>
      </c>
      <c r="Z11" s="20">
        <v>275.95</v>
      </c>
      <c r="AA11" s="21">
        <v>4247119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-340849689</v>
      </c>
      <c r="F14" s="19">
        <v>-340849689</v>
      </c>
      <c r="G14" s="19">
        <v>-39313944</v>
      </c>
      <c r="H14" s="19">
        <v>-34280197</v>
      </c>
      <c r="I14" s="19">
        <v>-37553277</v>
      </c>
      <c r="J14" s="19">
        <v>-111147418</v>
      </c>
      <c r="K14" s="19">
        <v>-33195979</v>
      </c>
      <c r="L14" s="19">
        <v>-36439827</v>
      </c>
      <c r="M14" s="19">
        <v>-27628184</v>
      </c>
      <c r="N14" s="19">
        <v>-97263990</v>
      </c>
      <c r="O14" s="19"/>
      <c r="P14" s="19"/>
      <c r="Q14" s="19"/>
      <c r="R14" s="19"/>
      <c r="S14" s="19"/>
      <c r="T14" s="19"/>
      <c r="U14" s="19"/>
      <c r="V14" s="19"/>
      <c r="W14" s="19">
        <v>-208411408</v>
      </c>
      <c r="X14" s="19">
        <v>-172158596</v>
      </c>
      <c r="Y14" s="19">
        <v>-36252812</v>
      </c>
      <c r="Z14" s="20">
        <v>21.06</v>
      </c>
      <c r="AA14" s="21">
        <v>-340849689</v>
      </c>
    </row>
    <row r="15" spans="1:27" ht="13.5">
      <c r="A15" s="22" t="s">
        <v>42</v>
      </c>
      <c r="B15" s="16"/>
      <c r="C15" s="17"/>
      <c r="D15" s="17"/>
      <c r="E15" s="18">
        <v>-11465000</v>
      </c>
      <c r="F15" s="19">
        <v>-11465000</v>
      </c>
      <c r="G15" s="19"/>
      <c r="H15" s="19">
        <v>-1833702</v>
      </c>
      <c r="I15" s="19">
        <v>-1101985</v>
      </c>
      <c r="J15" s="19">
        <v>-2935687</v>
      </c>
      <c r="K15" s="19"/>
      <c r="L15" s="19">
        <v>-2118841</v>
      </c>
      <c r="M15" s="19">
        <v>220625</v>
      </c>
      <c r="N15" s="19">
        <v>-1898216</v>
      </c>
      <c r="O15" s="19"/>
      <c r="P15" s="19"/>
      <c r="Q15" s="19"/>
      <c r="R15" s="19"/>
      <c r="S15" s="19"/>
      <c r="T15" s="19"/>
      <c r="U15" s="19"/>
      <c r="V15" s="19"/>
      <c r="W15" s="19">
        <v>-4833903</v>
      </c>
      <c r="X15" s="19"/>
      <c r="Y15" s="19">
        <v>-4833903</v>
      </c>
      <c r="Z15" s="20"/>
      <c r="AA15" s="21">
        <v>-11465000</v>
      </c>
    </row>
    <row r="16" spans="1:27" ht="13.5">
      <c r="A16" s="22" t="s">
        <v>43</v>
      </c>
      <c r="B16" s="16"/>
      <c r="C16" s="17"/>
      <c r="D16" s="17"/>
      <c r="E16" s="18">
        <v>-1315492</v>
      </c>
      <c r="F16" s="19">
        <v>-1315492</v>
      </c>
      <c r="G16" s="19">
        <v>-32381</v>
      </c>
      <c r="H16" s="19">
        <v>-292444</v>
      </c>
      <c r="I16" s="19">
        <v>-16191</v>
      </c>
      <c r="J16" s="19">
        <v>-341016</v>
      </c>
      <c r="K16" s="19"/>
      <c r="L16" s="19"/>
      <c r="M16" s="19">
        <v>-45877</v>
      </c>
      <c r="N16" s="19">
        <v>-45877</v>
      </c>
      <c r="O16" s="19"/>
      <c r="P16" s="19"/>
      <c r="Q16" s="19"/>
      <c r="R16" s="19"/>
      <c r="S16" s="19"/>
      <c r="T16" s="19"/>
      <c r="U16" s="19"/>
      <c r="V16" s="19"/>
      <c r="W16" s="19">
        <v>-386893</v>
      </c>
      <c r="X16" s="19"/>
      <c r="Y16" s="19">
        <v>-386893</v>
      </c>
      <c r="Z16" s="20"/>
      <c r="AA16" s="21">
        <v>-1315492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88009454</v>
      </c>
      <c r="F17" s="27">
        <f t="shared" si="0"/>
        <v>88009454</v>
      </c>
      <c r="G17" s="27">
        <f t="shared" si="0"/>
        <v>39040204</v>
      </c>
      <c r="H17" s="27">
        <f t="shared" si="0"/>
        <v>374037</v>
      </c>
      <c r="I17" s="27">
        <f t="shared" si="0"/>
        <v>6774868</v>
      </c>
      <c r="J17" s="27">
        <f t="shared" si="0"/>
        <v>46189109</v>
      </c>
      <c r="K17" s="27">
        <f t="shared" si="0"/>
        <v>1089440</v>
      </c>
      <c r="L17" s="27">
        <f t="shared" si="0"/>
        <v>-9317184</v>
      </c>
      <c r="M17" s="27">
        <f t="shared" si="0"/>
        <v>33874523</v>
      </c>
      <c r="N17" s="27">
        <f t="shared" si="0"/>
        <v>25646779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71835888</v>
      </c>
      <c r="X17" s="27">
        <f t="shared" si="0"/>
        <v>82906311</v>
      </c>
      <c r="Y17" s="27">
        <f t="shared" si="0"/>
        <v>-11070423</v>
      </c>
      <c r="Z17" s="28">
        <f>+IF(X17&lt;&gt;0,+(Y17/X17)*100,0)</f>
        <v>-13.352931600104606</v>
      </c>
      <c r="AA17" s="29">
        <f>SUM(AA6:AA16)</f>
        <v>88009454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-68080289</v>
      </c>
      <c r="F26" s="19">
        <v>-68080289</v>
      </c>
      <c r="G26" s="19">
        <v>-14077019</v>
      </c>
      <c r="H26" s="19">
        <v>-11659896</v>
      </c>
      <c r="I26" s="19">
        <v>-6955898</v>
      </c>
      <c r="J26" s="19">
        <v>-32692813</v>
      </c>
      <c r="K26" s="19">
        <v>-2850248</v>
      </c>
      <c r="L26" s="19">
        <v>-5569656</v>
      </c>
      <c r="M26" s="19">
        <v>-6153652</v>
      </c>
      <c r="N26" s="19">
        <v>-14573556</v>
      </c>
      <c r="O26" s="19"/>
      <c r="P26" s="19"/>
      <c r="Q26" s="19"/>
      <c r="R26" s="19"/>
      <c r="S26" s="19"/>
      <c r="T26" s="19"/>
      <c r="U26" s="19"/>
      <c r="V26" s="19"/>
      <c r="W26" s="19">
        <v>-47266369</v>
      </c>
      <c r="X26" s="19">
        <v>-36114110</v>
      </c>
      <c r="Y26" s="19">
        <v>-11152259</v>
      </c>
      <c r="Z26" s="20">
        <v>30.88</v>
      </c>
      <c r="AA26" s="21">
        <v>-68080289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-68080289</v>
      </c>
      <c r="F27" s="27">
        <f t="shared" si="1"/>
        <v>-68080289</v>
      </c>
      <c r="G27" s="27">
        <f t="shared" si="1"/>
        <v>-14077019</v>
      </c>
      <c r="H27" s="27">
        <f t="shared" si="1"/>
        <v>-11659896</v>
      </c>
      <c r="I27" s="27">
        <f t="shared" si="1"/>
        <v>-6955898</v>
      </c>
      <c r="J27" s="27">
        <f t="shared" si="1"/>
        <v>-32692813</v>
      </c>
      <c r="K27" s="27">
        <f t="shared" si="1"/>
        <v>-2850248</v>
      </c>
      <c r="L27" s="27">
        <f t="shared" si="1"/>
        <v>-5569656</v>
      </c>
      <c r="M27" s="27">
        <f t="shared" si="1"/>
        <v>-6153652</v>
      </c>
      <c r="N27" s="27">
        <f t="shared" si="1"/>
        <v>-14573556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-47266369</v>
      </c>
      <c r="X27" s="27">
        <f t="shared" si="1"/>
        <v>-36114110</v>
      </c>
      <c r="Y27" s="27">
        <f t="shared" si="1"/>
        <v>-11152259</v>
      </c>
      <c r="Z27" s="28">
        <f>+IF(X27&lt;&gt;0,+(Y27/X27)*100,0)</f>
        <v>30.880614252988654</v>
      </c>
      <c r="AA27" s="29">
        <f>SUM(AA21:AA26)</f>
        <v>-68080289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-4187278</v>
      </c>
      <c r="F35" s="19">
        <v>-4187278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-4187278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-4187278</v>
      </c>
      <c r="F36" s="27">
        <f t="shared" si="2"/>
        <v>-4187278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-4187278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15741887</v>
      </c>
      <c r="F38" s="33">
        <f t="shared" si="3"/>
        <v>15741887</v>
      </c>
      <c r="G38" s="33">
        <f t="shared" si="3"/>
        <v>24963185</v>
      </c>
      <c r="H38" s="33">
        <f t="shared" si="3"/>
        <v>-11285859</v>
      </c>
      <c r="I38" s="33">
        <f t="shared" si="3"/>
        <v>-181030</v>
      </c>
      <c r="J38" s="33">
        <f t="shared" si="3"/>
        <v>13496296</v>
      </c>
      <c r="K38" s="33">
        <f t="shared" si="3"/>
        <v>-1760808</v>
      </c>
      <c r="L38" s="33">
        <f t="shared" si="3"/>
        <v>-14886840</v>
      </c>
      <c r="M38" s="33">
        <f t="shared" si="3"/>
        <v>27720871</v>
      </c>
      <c r="N38" s="33">
        <f t="shared" si="3"/>
        <v>11073223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24569519</v>
      </c>
      <c r="X38" s="33">
        <f t="shared" si="3"/>
        <v>46792201</v>
      </c>
      <c r="Y38" s="33">
        <f t="shared" si="3"/>
        <v>-22222682</v>
      </c>
      <c r="Z38" s="34">
        <f>+IF(X38&lt;&gt;0,+(Y38/X38)*100,0)</f>
        <v>-47.49227761267311</v>
      </c>
      <c r="AA38" s="35">
        <f>+AA17+AA27+AA36</f>
        <v>15741887</v>
      </c>
    </row>
    <row r="39" spans="1:27" ht="13.5">
      <c r="A39" s="22" t="s">
        <v>59</v>
      </c>
      <c r="B39" s="16"/>
      <c r="C39" s="31"/>
      <c r="D39" s="31"/>
      <c r="E39" s="32">
        <v>59763191</v>
      </c>
      <c r="F39" s="33">
        <v>59763191</v>
      </c>
      <c r="G39" s="33">
        <v>-2872130</v>
      </c>
      <c r="H39" s="33">
        <v>22091055</v>
      </c>
      <c r="I39" s="33">
        <v>10805196</v>
      </c>
      <c r="J39" s="33">
        <v>-2872130</v>
      </c>
      <c r="K39" s="33">
        <v>10624166</v>
      </c>
      <c r="L39" s="33">
        <v>8863358</v>
      </c>
      <c r="M39" s="33">
        <v>-6023482</v>
      </c>
      <c r="N39" s="33">
        <v>10624166</v>
      </c>
      <c r="O39" s="33"/>
      <c r="P39" s="33"/>
      <c r="Q39" s="33"/>
      <c r="R39" s="33"/>
      <c r="S39" s="33"/>
      <c r="T39" s="33"/>
      <c r="U39" s="33"/>
      <c r="V39" s="33"/>
      <c r="W39" s="33">
        <v>-2872130</v>
      </c>
      <c r="X39" s="33">
        <v>59763191</v>
      </c>
      <c r="Y39" s="33">
        <v>-62635321</v>
      </c>
      <c r="Z39" s="34">
        <v>-104.81</v>
      </c>
      <c r="AA39" s="35">
        <v>59763191</v>
      </c>
    </row>
    <row r="40" spans="1:27" ht="13.5">
      <c r="A40" s="41" t="s">
        <v>60</v>
      </c>
      <c r="B40" s="42"/>
      <c r="C40" s="43"/>
      <c r="D40" s="43"/>
      <c r="E40" s="44">
        <v>75505077</v>
      </c>
      <c r="F40" s="45">
        <v>75505077</v>
      </c>
      <c r="G40" s="45">
        <v>22091055</v>
      </c>
      <c r="H40" s="45">
        <v>10805196</v>
      </c>
      <c r="I40" s="45">
        <v>10624166</v>
      </c>
      <c r="J40" s="45">
        <v>10624166</v>
      </c>
      <c r="K40" s="45">
        <v>8863358</v>
      </c>
      <c r="L40" s="45">
        <v>-6023482</v>
      </c>
      <c r="M40" s="45">
        <v>21697389</v>
      </c>
      <c r="N40" s="45">
        <v>21697389</v>
      </c>
      <c r="O40" s="45"/>
      <c r="P40" s="45"/>
      <c r="Q40" s="45"/>
      <c r="R40" s="45"/>
      <c r="S40" s="45"/>
      <c r="T40" s="45"/>
      <c r="U40" s="45"/>
      <c r="V40" s="45"/>
      <c r="W40" s="45">
        <v>21697389</v>
      </c>
      <c r="X40" s="45">
        <v>106555391</v>
      </c>
      <c r="Y40" s="45">
        <v>-84858002</v>
      </c>
      <c r="Z40" s="46">
        <v>-79.64</v>
      </c>
      <c r="AA40" s="47">
        <v>75505077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20400000</v>
      </c>
      <c r="F6" s="19">
        <v>20400000</v>
      </c>
      <c r="G6" s="19">
        <v>1300111</v>
      </c>
      <c r="H6" s="19">
        <v>235867</v>
      </c>
      <c r="I6" s="19">
        <v>732321</v>
      </c>
      <c r="J6" s="19">
        <v>2268299</v>
      </c>
      <c r="K6" s="19">
        <v>482385</v>
      </c>
      <c r="L6" s="19">
        <v>2631744</v>
      </c>
      <c r="M6" s="19">
        <v>276871</v>
      </c>
      <c r="N6" s="19">
        <v>3391000</v>
      </c>
      <c r="O6" s="19"/>
      <c r="P6" s="19"/>
      <c r="Q6" s="19"/>
      <c r="R6" s="19"/>
      <c r="S6" s="19"/>
      <c r="T6" s="19"/>
      <c r="U6" s="19"/>
      <c r="V6" s="19"/>
      <c r="W6" s="19">
        <v>5659299</v>
      </c>
      <c r="X6" s="19">
        <v>9709000</v>
      </c>
      <c r="Y6" s="19">
        <v>-4049701</v>
      </c>
      <c r="Z6" s="20">
        <v>-41.71</v>
      </c>
      <c r="AA6" s="21">
        <v>20400000</v>
      </c>
    </row>
    <row r="7" spans="1:27" ht="13.5">
      <c r="A7" s="22" t="s">
        <v>34</v>
      </c>
      <c r="B7" s="16"/>
      <c r="C7" s="17"/>
      <c r="D7" s="17"/>
      <c r="E7" s="18">
        <v>2520000</v>
      </c>
      <c r="F7" s="19">
        <v>2520000</v>
      </c>
      <c r="G7" s="19">
        <v>422565</v>
      </c>
      <c r="H7" s="19">
        <v>326897</v>
      </c>
      <c r="I7" s="19">
        <v>163754</v>
      </c>
      <c r="J7" s="19">
        <v>913216</v>
      </c>
      <c r="K7" s="19">
        <v>126763</v>
      </c>
      <c r="L7" s="19">
        <v>111834</v>
      </c>
      <c r="M7" s="19">
        <v>543941</v>
      </c>
      <c r="N7" s="19">
        <v>782538</v>
      </c>
      <c r="O7" s="19"/>
      <c r="P7" s="19"/>
      <c r="Q7" s="19"/>
      <c r="R7" s="19"/>
      <c r="S7" s="19"/>
      <c r="T7" s="19"/>
      <c r="U7" s="19"/>
      <c r="V7" s="19"/>
      <c r="W7" s="19">
        <v>1695754</v>
      </c>
      <c r="X7" s="19">
        <v>1260000</v>
      </c>
      <c r="Y7" s="19">
        <v>435754</v>
      </c>
      <c r="Z7" s="20">
        <v>34.58</v>
      </c>
      <c r="AA7" s="21">
        <v>2520000</v>
      </c>
    </row>
    <row r="8" spans="1:27" ht="13.5">
      <c r="A8" s="22" t="s">
        <v>35</v>
      </c>
      <c r="B8" s="16"/>
      <c r="C8" s="17"/>
      <c r="D8" s="17"/>
      <c r="E8" s="18">
        <v>27198775</v>
      </c>
      <c r="F8" s="19">
        <v>27198775</v>
      </c>
      <c r="G8" s="19">
        <v>1185096</v>
      </c>
      <c r="H8" s="19">
        <v>1088753</v>
      </c>
      <c r="I8" s="19">
        <v>-145120</v>
      </c>
      <c r="J8" s="19">
        <v>2128729</v>
      </c>
      <c r="K8" s="19">
        <v>628705</v>
      </c>
      <c r="L8" s="19">
        <v>1071104</v>
      </c>
      <c r="M8" s="19">
        <v>-159936</v>
      </c>
      <c r="N8" s="19">
        <v>1539873</v>
      </c>
      <c r="O8" s="19"/>
      <c r="P8" s="19"/>
      <c r="Q8" s="19"/>
      <c r="R8" s="19"/>
      <c r="S8" s="19"/>
      <c r="T8" s="19"/>
      <c r="U8" s="19"/>
      <c r="V8" s="19"/>
      <c r="W8" s="19">
        <v>3668602</v>
      </c>
      <c r="X8" s="19">
        <v>14000048</v>
      </c>
      <c r="Y8" s="19">
        <v>-10331446</v>
      </c>
      <c r="Z8" s="20">
        <v>-73.8</v>
      </c>
      <c r="AA8" s="21">
        <v>27198775</v>
      </c>
    </row>
    <row r="9" spans="1:27" ht="13.5">
      <c r="A9" s="22" t="s">
        <v>36</v>
      </c>
      <c r="B9" s="16"/>
      <c r="C9" s="17"/>
      <c r="D9" s="17"/>
      <c r="E9" s="18">
        <v>222636000</v>
      </c>
      <c r="F9" s="19">
        <v>222636000</v>
      </c>
      <c r="G9" s="19">
        <v>91378000</v>
      </c>
      <c r="H9" s="19">
        <v>2100000</v>
      </c>
      <c r="I9" s="19"/>
      <c r="J9" s="19">
        <v>93478000</v>
      </c>
      <c r="K9" s="19"/>
      <c r="L9" s="19">
        <v>521000</v>
      </c>
      <c r="M9" s="19">
        <v>73103000</v>
      </c>
      <c r="N9" s="19">
        <v>73624000</v>
      </c>
      <c r="O9" s="19"/>
      <c r="P9" s="19"/>
      <c r="Q9" s="19"/>
      <c r="R9" s="19"/>
      <c r="S9" s="19"/>
      <c r="T9" s="19"/>
      <c r="U9" s="19"/>
      <c r="V9" s="19"/>
      <c r="W9" s="19">
        <v>167102000</v>
      </c>
      <c r="X9" s="19">
        <v>148424000</v>
      </c>
      <c r="Y9" s="19">
        <v>18678000</v>
      </c>
      <c r="Z9" s="20">
        <v>12.58</v>
      </c>
      <c r="AA9" s="21">
        <v>222636000</v>
      </c>
    </row>
    <row r="10" spans="1:27" ht="13.5">
      <c r="A10" s="22" t="s">
        <v>37</v>
      </c>
      <c r="B10" s="16"/>
      <c r="C10" s="17"/>
      <c r="D10" s="17"/>
      <c r="E10" s="18">
        <v>64902000</v>
      </c>
      <c r="F10" s="19">
        <v>64902000</v>
      </c>
      <c r="G10" s="19">
        <v>27918000</v>
      </c>
      <c r="H10" s="19"/>
      <c r="I10" s="19"/>
      <c r="J10" s="19">
        <v>27918000</v>
      </c>
      <c r="K10" s="19">
        <v>1750000</v>
      </c>
      <c r="L10" s="19">
        <v>1750000</v>
      </c>
      <c r="M10" s="19">
        <v>21515000</v>
      </c>
      <c r="N10" s="19">
        <v>25015000</v>
      </c>
      <c r="O10" s="19"/>
      <c r="P10" s="19"/>
      <c r="Q10" s="19"/>
      <c r="R10" s="19"/>
      <c r="S10" s="19"/>
      <c r="T10" s="19"/>
      <c r="U10" s="19"/>
      <c r="V10" s="19"/>
      <c r="W10" s="19">
        <v>52933000</v>
      </c>
      <c r="X10" s="19">
        <v>43268000</v>
      </c>
      <c r="Y10" s="19">
        <v>9665000</v>
      </c>
      <c r="Z10" s="20">
        <v>22.34</v>
      </c>
      <c r="AA10" s="21">
        <v>64902000</v>
      </c>
    </row>
    <row r="11" spans="1:27" ht="13.5">
      <c r="A11" s="22" t="s">
        <v>38</v>
      </c>
      <c r="B11" s="16"/>
      <c r="C11" s="17"/>
      <c r="D11" s="17"/>
      <c r="E11" s="18">
        <v>11500000</v>
      </c>
      <c r="F11" s="19">
        <v>11500000</v>
      </c>
      <c r="G11" s="19">
        <v>605479</v>
      </c>
      <c r="H11" s="19">
        <v>1029016</v>
      </c>
      <c r="I11" s="19">
        <v>618140</v>
      </c>
      <c r="J11" s="19">
        <v>2252635</v>
      </c>
      <c r="K11" s="19">
        <v>662125</v>
      </c>
      <c r="L11" s="19">
        <v>518995</v>
      </c>
      <c r="M11" s="19">
        <v>356786</v>
      </c>
      <c r="N11" s="19">
        <v>1537906</v>
      </c>
      <c r="O11" s="19"/>
      <c r="P11" s="19"/>
      <c r="Q11" s="19"/>
      <c r="R11" s="19"/>
      <c r="S11" s="19"/>
      <c r="T11" s="19"/>
      <c r="U11" s="19"/>
      <c r="V11" s="19"/>
      <c r="W11" s="19">
        <v>3790541</v>
      </c>
      <c r="X11" s="19">
        <v>4864000</v>
      </c>
      <c r="Y11" s="19">
        <v>-1073459</v>
      </c>
      <c r="Z11" s="20">
        <v>-22.07</v>
      </c>
      <c r="AA11" s="21">
        <v>11500000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-236009855</v>
      </c>
      <c r="F14" s="19">
        <v>-236009855</v>
      </c>
      <c r="G14" s="19">
        <v>-25617457</v>
      </c>
      <c r="H14" s="19">
        <v>-19842952</v>
      </c>
      <c r="I14" s="19">
        <v>-13917346</v>
      </c>
      <c r="J14" s="19">
        <v>-59377755</v>
      </c>
      <c r="K14" s="19">
        <v>-26167350</v>
      </c>
      <c r="L14" s="19">
        <v>-20376897</v>
      </c>
      <c r="M14" s="19">
        <v>-30228629</v>
      </c>
      <c r="N14" s="19">
        <v>-76772876</v>
      </c>
      <c r="O14" s="19"/>
      <c r="P14" s="19"/>
      <c r="Q14" s="19"/>
      <c r="R14" s="19"/>
      <c r="S14" s="19"/>
      <c r="T14" s="19"/>
      <c r="U14" s="19"/>
      <c r="V14" s="19"/>
      <c r="W14" s="19">
        <v>-136150631</v>
      </c>
      <c r="X14" s="19">
        <v>-111847619</v>
      </c>
      <c r="Y14" s="19">
        <v>-24303012</v>
      </c>
      <c r="Z14" s="20">
        <v>21.73</v>
      </c>
      <c r="AA14" s="21">
        <v>-236009855</v>
      </c>
    </row>
    <row r="15" spans="1:27" ht="13.5">
      <c r="A15" s="22" t="s">
        <v>42</v>
      </c>
      <c r="B15" s="16"/>
      <c r="C15" s="17"/>
      <c r="D15" s="17"/>
      <c r="E15" s="18">
        <v>-550000</v>
      </c>
      <c r="F15" s="19">
        <v>-550000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-113520</v>
      </c>
      <c r="Y15" s="19">
        <v>113520</v>
      </c>
      <c r="Z15" s="20">
        <v>-100</v>
      </c>
      <c r="AA15" s="21">
        <v>-550000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112596920</v>
      </c>
      <c r="F17" s="27">
        <f t="shared" si="0"/>
        <v>112596920</v>
      </c>
      <c r="G17" s="27">
        <f t="shared" si="0"/>
        <v>97191794</v>
      </c>
      <c r="H17" s="27">
        <f t="shared" si="0"/>
        <v>-15062419</v>
      </c>
      <c r="I17" s="27">
        <f t="shared" si="0"/>
        <v>-12548251</v>
      </c>
      <c r="J17" s="27">
        <f t="shared" si="0"/>
        <v>69581124</v>
      </c>
      <c r="K17" s="27">
        <f t="shared" si="0"/>
        <v>-22517372</v>
      </c>
      <c r="L17" s="27">
        <f t="shared" si="0"/>
        <v>-13772220</v>
      </c>
      <c r="M17" s="27">
        <f t="shared" si="0"/>
        <v>65407033</v>
      </c>
      <c r="N17" s="27">
        <f t="shared" si="0"/>
        <v>29117441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98698565</v>
      </c>
      <c r="X17" s="27">
        <f t="shared" si="0"/>
        <v>109563909</v>
      </c>
      <c r="Y17" s="27">
        <f t="shared" si="0"/>
        <v>-10865344</v>
      </c>
      <c r="Z17" s="28">
        <f>+IF(X17&lt;&gt;0,+(Y17/X17)*100,0)</f>
        <v>-9.916900646544109</v>
      </c>
      <c r="AA17" s="29">
        <f>SUM(AA6:AA16)</f>
        <v>112596920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-112876920</v>
      </c>
      <c r="F26" s="19">
        <v>-112876920</v>
      </c>
      <c r="G26" s="19">
        <v>-10629291</v>
      </c>
      <c r="H26" s="19">
        <v>-8677687</v>
      </c>
      <c r="I26" s="19">
        <v>-7109094</v>
      </c>
      <c r="J26" s="19">
        <v>-26416072</v>
      </c>
      <c r="K26" s="19">
        <v>-20160077</v>
      </c>
      <c r="L26" s="19">
        <v>-10406762</v>
      </c>
      <c r="M26" s="19">
        <v>-23404069</v>
      </c>
      <c r="N26" s="19">
        <v>-53970908</v>
      </c>
      <c r="O26" s="19"/>
      <c r="P26" s="19"/>
      <c r="Q26" s="19"/>
      <c r="R26" s="19"/>
      <c r="S26" s="19"/>
      <c r="T26" s="19"/>
      <c r="U26" s="19"/>
      <c r="V26" s="19"/>
      <c r="W26" s="19">
        <v>-80386980</v>
      </c>
      <c r="X26" s="19">
        <v>-36198450</v>
      </c>
      <c r="Y26" s="19">
        <v>-44188530</v>
      </c>
      <c r="Z26" s="20">
        <v>122.07</v>
      </c>
      <c r="AA26" s="21">
        <v>-112876920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-112876920</v>
      </c>
      <c r="F27" s="27">
        <f t="shared" si="1"/>
        <v>-112876920</v>
      </c>
      <c r="G27" s="27">
        <f t="shared" si="1"/>
        <v>-10629291</v>
      </c>
      <c r="H27" s="27">
        <f t="shared" si="1"/>
        <v>-8677687</v>
      </c>
      <c r="I27" s="27">
        <f t="shared" si="1"/>
        <v>-7109094</v>
      </c>
      <c r="J27" s="27">
        <f t="shared" si="1"/>
        <v>-26416072</v>
      </c>
      <c r="K27" s="27">
        <f t="shared" si="1"/>
        <v>-20160077</v>
      </c>
      <c r="L27" s="27">
        <f t="shared" si="1"/>
        <v>-10406762</v>
      </c>
      <c r="M27" s="27">
        <f t="shared" si="1"/>
        <v>-23404069</v>
      </c>
      <c r="N27" s="27">
        <f t="shared" si="1"/>
        <v>-53970908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-80386980</v>
      </c>
      <c r="X27" s="27">
        <f t="shared" si="1"/>
        <v>-36198450</v>
      </c>
      <c r="Y27" s="27">
        <f t="shared" si="1"/>
        <v>-44188530</v>
      </c>
      <c r="Z27" s="28">
        <f>+IF(X27&lt;&gt;0,+(Y27/X27)*100,0)</f>
        <v>122.07298931307832</v>
      </c>
      <c r="AA27" s="29">
        <f>SUM(AA21:AA26)</f>
        <v>-112876920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-280000</v>
      </c>
      <c r="F38" s="33">
        <f t="shared" si="3"/>
        <v>-280000</v>
      </c>
      <c r="G38" s="33">
        <f t="shared" si="3"/>
        <v>86562503</v>
      </c>
      <c r="H38" s="33">
        <f t="shared" si="3"/>
        <v>-23740106</v>
      </c>
      <c r="I38" s="33">
        <f t="shared" si="3"/>
        <v>-19657345</v>
      </c>
      <c r="J38" s="33">
        <f t="shared" si="3"/>
        <v>43165052</v>
      </c>
      <c r="K38" s="33">
        <f t="shared" si="3"/>
        <v>-42677449</v>
      </c>
      <c r="L38" s="33">
        <f t="shared" si="3"/>
        <v>-24178982</v>
      </c>
      <c r="M38" s="33">
        <f t="shared" si="3"/>
        <v>42002964</v>
      </c>
      <c r="N38" s="33">
        <f t="shared" si="3"/>
        <v>-24853467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18311585</v>
      </c>
      <c r="X38" s="33">
        <f t="shared" si="3"/>
        <v>73365459</v>
      </c>
      <c r="Y38" s="33">
        <f t="shared" si="3"/>
        <v>-55053874</v>
      </c>
      <c r="Z38" s="34">
        <f>+IF(X38&lt;&gt;0,+(Y38/X38)*100,0)</f>
        <v>-75.04059096801943</v>
      </c>
      <c r="AA38" s="35">
        <f>+AA17+AA27+AA36</f>
        <v>-280000</v>
      </c>
    </row>
    <row r="39" spans="1:27" ht="13.5">
      <c r="A39" s="22" t="s">
        <v>59</v>
      </c>
      <c r="B39" s="16"/>
      <c r="C39" s="31"/>
      <c r="D39" s="31"/>
      <c r="E39" s="32">
        <v>50000000</v>
      </c>
      <c r="F39" s="33">
        <v>50000000</v>
      </c>
      <c r="G39" s="33">
        <v>179402945</v>
      </c>
      <c r="H39" s="33">
        <v>265965448</v>
      </c>
      <c r="I39" s="33">
        <v>242225342</v>
      </c>
      <c r="J39" s="33">
        <v>179402945</v>
      </c>
      <c r="K39" s="33">
        <v>222567997</v>
      </c>
      <c r="L39" s="33">
        <v>179890548</v>
      </c>
      <c r="M39" s="33">
        <v>155711566</v>
      </c>
      <c r="N39" s="33">
        <v>222567997</v>
      </c>
      <c r="O39" s="33"/>
      <c r="P39" s="33"/>
      <c r="Q39" s="33"/>
      <c r="R39" s="33"/>
      <c r="S39" s="33"/>
      <c r="T39" s="33"/>
      <c r="U39" s="33"/>
      <c r="V39" s="33"/>
      <c r="W39" s="33">
        <v>179402945</v>
      </c>
      <c r="X39" s="33">
        <v>50000000</v>
      </c>
      <c r="Y39" s="33">
        <v>129402945</v>
      </c>
      <c r="Z39" s="34">
        <v>258.81</v>
      </c>
      <c r="AA39" s="35">
        <v>50000000</v>
      </c>
    </row>
    <row r="40" spans="1:27" ht="13.5">
      <c r="A40" s="41" t="s">
        <v>60</v>
      </c>
      <c r="B40" s="42"/>
      <c r="C40" s="43"/>
      <c r="D40" s="43"/>
      <c r="E40" s="44">
        <v>49720000</v>
      </c>
      <c r="F40" s="45">
        <v>49720000</v>
      </c>
      <c r="G40" s="45">
        <v>265965448</v>
      </c>
      <c r="H40" s="45">
        <v>242225342</v>
      </c>
      <c r="I40" s="45">
        <v>222567997</v>
      </c>
      <c r="J40" s="45">
        <v>222567997</v>
      </c>
      <c r="K40" s="45">
        <v>179890548</v>
      </c>
      <c r="L40" s="45">
        <v>155711566</v>
      </c>
      <c r="M40" s="45">
        <v>197714530</v>
      </c>
      <c r="N40" s="45">
        <v>197714530</v>
      </c>
      <c r="O40" s="45"/>
      <c r="P40" s="45"/>
      <c r="Q40" s="45"/>
      <c r="R40" s="45"/>
      <c r="S40" s="45"/>
      <c r="T40" s="45"/>
      <c r="U40" s="45"/>
      <c r="V40" s="45"/>
      <c r="W40" s="45">
        <v>197714530</v>
      </c>
      <c r="X40" s="45">
        <v>123365459</v>
      </c>
      <c r="Y40" s="45">
        <v>74349071</v>
      </c>
      <c r="Z40" s="46">
        <v>60.27</v>
      </c>
      <c r="AA40" s="47">
        <v>49720000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89915492</v>
      </c>
      <c r="F6" s="19">
        <v>89915492</v>
      </c>
      <c r="G6" s="19">
        <v>6045417</v>
      </c>
      <c r="H6" s="19">
        <v>4436291</v>
      </c>
      <c r="I6" s="19">
        <v>5340656</v>
      </c>
      <c r="J6" s="19">
        <v>15822364</v>
      </c>
      <c r="K6" s="19">
        <v>5223929</v>
      </c>
      <c r="L6" s="19">
        <v>5090078</v>
      </c>
      <c r="M6" s="19">
        <v>4996796</v>
      </c>
      <c r="N6" s="19">
        <v>15310803</v>
      </c>
      <c r="O6" s="19"/>
      <c r="P6" s="19"/>
      <c r="Q6" s="19"/>
      <c r="R6" s="19"/>
      <c r="S6" s="19"/>
      <c r="T6" s="19"/>
      <c r="U6" s="19"/>
      <c r="V6" s="19"/>
      <c r="W6" s="19">
        <v>31133167</v>
      </c>
      <c r="X6" s="19">
        <v>33063496</v>
      </c>
      <c r="Y6" s="19">
        <v>-1930329</v>
      </c>
      <c r="Z6" s="20">
        <v>-5.84</v>
      </c>
      <c r="AA6" s="21">
        <v>89915492</v>
      </c>
    </row>
    <row r="7" spans="1:27" ht="13.5">
      <c r="A7" s="22" t="s">
        <v>34</v>
      </c>
      <c r="B7" s="16"/>
      <c r="C7" s="17"/>
      <c r="D7" s="17"/>
      <c r="E7" s="18">
        <v>164013084</v>
      </c>
      <c r="F7" s="19">
        <v>164013084</v>
      </c>
      <c r="G7" s="19">
        <v>12364826</v>
      </c>
      <c r="H7" s="19">
        <v>10897658</v>
      </c>
      <c r="I7" s="19">
        <v>11321610</v>
      </c>
      <c r="J7" s="19">
        <v>34584094</v>
      </c>
      <c r="K7" s="19">
        <v>11216348</v>
      </c>
      <c r="L7" s="19">
        <v>13256841</v>
      </c>
      <c r="M7" s="19">
        <v>13476484</v>
      </c>
      <c r="N7" s="19">
        <v>37949673</v>
      </c>
      <c r="O7" s="19"/>
      <c r="P7" s="19"/>
      <c r="Q7" s="19"/>
      <c r="R7" s="19"/>
      <c r="S7" s="19"/>
      <c r="T7" s="19"/>
      <c r="U7" s="19"/>
      <c r="V7" s="19"/>
      <c r="W7" s="19">
        <v>72533767</v>
      </c>
      <c r="X7" s="19">
        <v>71322033</v>
      </c>
      <c r="Y7" s="19">
        <v>1211734</v>
      </c>
      <c r="Z7" s="20">
        <v>1.7</v>
      </c>
      <c r="AA7" s="21">
        <v>164013084</v>
      </c>
    </row>
    <row r="8" spans="1:27" ht="13.5">
      <c r="A8" s="22" t="s">
        <v>35</v>
      </c>
      <c r="B8" s="16"/>
      <c r="C8" s="17"/>
      <c r="D8" s="17"/>
      <c r="E8" s="18">
        <v>35823000</v>
      </c>
      <c r="F8" s="19">
        <v>35823000</v>
      </c>
      <c r="G8" s="19">
        <v>1165288</v>
      </c>
      <c r="H8" s="19">
        <v>1120961</v>
      </c>
      <c r="I8" s="19">
        <v>1142686</v>
      </c>
      <c r="J8" s="19">
        <v>3428935</v>
      </c>
      <c r="K8" s="19">
        <v>1380408</v>
      </c>
      <c r="L8" s="19">
        <v>1212329</v>
      </c>
      <c r="M8" s="19">
        <v>13076215</v>
      </c>
      <c r="N8" s="19">
        <v>15668952</v>
      </c>
      <c r="O8" s="19"/>
      <c r="P8" s="19"/>
      <c r="Q8" s="19"/>
      <c r="R8" s="19"/>
      <c r="S8" s="19"/>
      <c r="T8" s="19"/>
      <c r="U8" s="19"/>
      <c r="V8" s="19"/>
      <c r="W8" s="19">
        <v>19097887</v>
      </c>
      <c r="X8" s="19">
        <v>15199552</v>
      </c>
      <c r="Y8" s="19">
        <v>3898335</v>
      </c>
      <c r="Z8" s="20">
        <v>25.65</v>
      </c>
      <c r="AA8" s="21">
        <v>35823000</v>
      </c>
    </row>
    <row r="9" spans="1:27" ht="13.5">
      <c r="A9" s="22" t="s">
        <v>36</v>
      </c>
      <c r="B9" s="16"/>
      <c r="C9" s="17"/>
      <c r="D9" s="17"/>
      <c r="E9" s="18">
        <v>71118000</v>
      </c>
      <c r="F9" s="19">
        <v>71118000</v>
      </c>
      <c r="G9" s="19">
        <v>28505000</v>
      </c>
      <c r="H9" s="19"/>
      <c r="I9" s="19"/>
      <c r="J9" s="19">
        <v>28505000</v>
      </c>
      <c r="K9" s="19"/>
      <c r="L9" s="19"/>
      <c r="M9" s="19">
        <v>23289000</v>
      </c>
      <c r="N9" s="19">
        <v>23289000</v>
      </c>
      <c r="O9" s="19"/>
      <c r="P9" s="19"/>
      <c r="Q9" s="19"/>
      <c r="R9" s="19"/>
      <c r="S9" s="19"/>
      <c r="T9" s="19"/>
      <c r="U9" s="19"/>
      <c r="V9" s="19"/>
      <c r="W9" s="19">
        <v>51794000</v>
      </c>
      <c r="X9" s="19">
        <v>52259125</v>
      </c>
      <c r="Y9" s="19">
        <v>-465125</v>
      </c>
      <c r="Z9" s="20">
        <v>-0.89</v>
      </c>
      <c r="AA9" s="21">
        <v>71118000</v>
      </c>
    </row>
    <row r="10" spans="1:27" ht="13.5">
      <c r="A10" s="22" t="s">
        <v>37</v>
      </c>
      <c r="B10" s="16"/>
      <c r="C10" s="17"/>
      <c r="D10" s="17"/>
      <c r="E10" s="18">
        <v>79442450</v>
      </c>
      <c r="F10" s="19">
        <v>79442450</v>
      </c>
      <c r="G10" s="19"/>
      <c r="H10" s="19"/>
      <c r="I10" s="19"/>
      <c r="J10" s="19"/>
      <c r="K10" s="19"/>
      <c r="L10" s="19"/>
      <c r="M10" s="19">
        <v>8430000</v>
      </c>
      <c r="N10" s="19">
        <v>8430000</v>
      </c>
      <c r="O10" s="19"/>
      <c r="P10" s="19"/>
      <c r="Q10" s="19"/>
      <c r="R10" s="19"/>
      <c r="S10" s="19"/>
      <c r="T10" s="19"/>
      <c r="U10" s="19"/>
      <c r="V10" s="19"/>
      <c r="W10" s="19">
        <v>8430000</v>
      </c>
      <c r="X10" s="19">
        <v>63828862</v>
      </c>
      <c r="Y10" s="19">
        <v>-55398862</v>
      </c>
      <c r="Z10" s="20">
        <v>-86.79</v>
      </c>
      <c r="AA10" s="21">
        <v>79442450</v>
      </c>
    </row>
    <row r="11" spans="1:27" ht="13.5">
      <c r="A11" s="22" t="s">
        <v>38</v>
      </c>
      <c r="B11" s="16"/>
      <c r="C11" s="17"/>
      <c r="D11" s="17"/>
      <c r="E11" s="18">
        <v>3799999</v>
      </c>
      <c r="F11" s="19">
        <v>3799999</v>
      </c>
      <c r="G11" s="19">
        <v>544224</v>
      </c>
      <c r="H11" s="19">
        <v>698319</v>
      </c>
      <c r="I11" s="19">
        <v>712069</v>
      </c>
      <c r="J11" s="19">
        <v>1954612</v>
      </c>
      <c r="K11" s="19">
        <v>988678</v>
      </c>
      <c r="L11" s="19">
        <v>511149</v>
      </c>
      <c r="M11" s="19">
        <v>663837</v>
      </c>
      <c r="N11" s="19">
        <v>2163664</v>
      </c>
      <c r="O11" s="19"/>
      <c r="P11" s="19"/>
      <c r="Q11" s="19"/>
      <c r="R11" s="19"/>
      <c r="S11" s="19"/>
      <c r="T11" s="19"/>
      <c r="U11" s="19"/>
      <c r="V11" s="19"/>
      <c r="W11" s="19">
        <v>4118276</v>
      </c>
      <c r="X11" s="19">
        <v>1939835</v>
      </c>
      <c r="Y11" s="19">
        <v>2178441</v>
      </c>
      <c r="Z11" s="20">
        <v>112.3</v>
      </c>
      <c r="AA11" s="21">
        <v>3799999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-330557072</v>
      </c>
      <c r="F14" s="19">
        <v>-330557072</v>
      </c>
      <c r="G14" s="19">
        <v>-15126633</v>
      </c>
      <c r="H14" s="19">
        <v>-45632690</v>
      </c>
      <c r="I14" s="19">
        <v>-15177973</v>
      </c>
      <c r="J14" s="19">
        <v>-75937296</v>
      </c>
      <c r="K14" s="19">
        <v>-14861203</v>
      </c>
      <c r="L14" s="19">
        <v>-17884631</v>
      </c>
      <c r="M14" s="19">
        <v>-39612650</v>
      </c>
      <c r="N14" s="19">
        <v>-72358484</v>
      </c>
      <c r="O14" s="19"/>
      <c r="P14" s="19"/>
      <c r="Q14" s="19"/>
      <c r="R14" s="19"/>
      <c r="S14" s="19"/>
      <c r="T14" s="19"/>
      <c r="U14" s="19"/>
      <c r="V14" s="19"/>
      <c r="W14" s="19">
        <v>-148295780</v>
      </c>
      <c r="X14" s="19">
        <v>-128997449</v>
      </c>
      <c r="Y14" s="19">
        <v>-19298331</v>
      </c>
      <c r="Z14" s="20">
        <v>14.96</v>
      </c>
      <c r="AA14" s="21">
        <v>-330557072</v>
      </c>
    </row>
    <row r="15" spans="1:27" ht="13.5">
      <c r="A15" s="22" t="s">
        <v>42</v>
      </c>
      <c r="B15" s="16"/>
      <c r="C15" s="17"/>
      <c r="D15" s="17"/>
      <c r="E15" s="18">
        <v>-2645742</v>
      </c>
      <c r="F15" s="19">
        <v>-2645742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-1592939</v>
      </c>
      <c r="Y15" s="19">
        <v>1592939</v>
      </c>
      <c r="Z15" s="20">
        <v>-100</v>
      </c>
      <c r="AA15" s="21">
        <v>-2645742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110909211</v>
      </c>
      <c r="F17" s="27">
        <f t="shared" si="0"/>
        <v>110909211</v>
      </c>
      <c r="G17" s="27">
        <f t="shared" si="0"/>
        <v>33498122</v>
      </c>
      <c r="H17" s="27">
        <f t="shared" si="0"/>
        <v>-28479461</v>
      </c>
      <c r="I17" s="27">
        <f t="shared" si="0"/>
        <v>3339048</v>
      </c>
      <c r="J17" s="27">
        <f t="shared" si="0"/>
        <v>8357709</v>
      </c>
      <c r="K17" s="27">
        <f t="shared" si="0"/>
        <v>3948160</v>
      </c>
      <c r="L17" s="27">
        <f t="shared" si="0"/>
        <v>2185766</v>
      </c>
      <c r="M17" s="27">
        <f t="shared" si="0"/>
        <v>24319682</v>
      </c>
      <c r="N17" s="27">
        <f t="shared" si="0"/>
        <v>30453608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38811317</v>
      </c>
      <c r="X17" s="27">
        <f t="shared" si="0"/>
        <v>107022515</v>
      </c>
      <c r="Y17" s="27">
        <f t="shared" si="0"/>
        <v>-68211198</v>
      </c>
      <c r="Z17" s="28">
        <f>+IF(X17&lt;&gt;0,+(Y17/X17)*100,0)</f>
        <v>-63.735371944865996</v>
      </c>
      <c r="AA17" s="29">
        <f>SUM(AA6:AA16)</f>
        <v>110909211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</v>
      </c>
      <c r="F21" s="19">
        <v>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-1054091</v>
      </c>
      <c r="H23" s="36">
        <v>60533</v>
      </c>
      <c r="I23" s="36">
        <v>42427</v>
      </c>
      <c r="J23" s="19">
        <v>-951131</v>
      </c>
      <c r="K23" s="36">
        <v>47109</v>
      </c>
      <c r="L23" s="36">
        <v>68062</v>
      </c>
      <c r="M23" s="19"/>
      <c r="N23" s="36">
        <v>115171</v>
      </c>
      <c r="O23" s="36"/>
      <c r="P23" s="36"/>
      <c r="Q23" s="19"/>
      <c r="R23" s="36"/>
      <c r="S23" s="36"/>
      <c r="T23" s="19"/>
      <c r="U23" s="36"/>
      <c r="V23" s="36"/>
      <c r="W23" s="36">
        <v>-835960</v>
      </c>
      <c r="X23" s="19"/>
      <c r="Y23" s="36">
        <v>-835960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10000000</v>
      </c>
      <c r="F24" s="19">
        <v>10000000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10000000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-80752450</v>
      </c>
      <c r="F26" s="19">
        <v>-80752450</v>
      </c>
      <c r="G26" s="19">
        <v>-1403044</v>
      </c>
      <c r="H26" s="19">
        <v>-4503604</v>
      </c>
      <c r="I26" s="19">
        <v>-8787311</v>
      </c>
      <c r="J26" s="19">
        <v>-14693959</v>
      </c>
      <c r="K26" s="19">
        <v>-8270018</v>
      </c>
      <c r="L26" s="19">
        <v>-12612167</v>
      </c>
      <c r="M26" s="19">
        <v>-8822793</v>
      </c>
      <c r="N26" s="19">
        <v>-29704978</v>
      </c>
      <c r="O26" s="19"/>
      <c r="P26" s="19"/>
      <c r="Q26" s="19"/>
      <c r="R26" s="19"/>
      <c r="S26" s="19"/>
      <c r="T26" s="19"/>
      <c r="U26" s="19"/>
      <c r="V26" s="19"/>
      <c r="W26" s="19">
        <v>-44398937</v>
      </c>
      <c r="X26" s="19">
        <v>-63251880</v>
      </c>
      <c r="Y26" s="19">
        <v>18852943</v>
      </c>
      <c r="Z26" s="20">
        <v>-29.81</v>
      </c>
      <c r="AA26" s="21">
        <v>-80752450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-70702450</v>
      </c>
      <c r="F27" s="27">
        <f t="shared" si="1"/>
        <v>-70702450</v>
      </c>
      <c r="G27" s="27">
        <f t="shared" si="1"/>
        <v>-2457135</v>
      </c>
      <c r="H27" s="27">
        <f t="shared" si="1"/>
        <v>-4443071</v>
      </c>
      <c r="I27" s="27">
        <f t="shared" si="1"/>
        <v>-8744884</v>
      </c>
      <c r="J27" s="27">
        <f t="shared" si="1"/>
        <v>-15645090</v>
      </c>
      <c r="K27" s="27">
        <f t="shared" si="1"/>
        <v>-8222909</v>
      </c>
      <c r="L27" s="27">
        <f t="shared" si="1"/>
        <v>-12544105</v>
      </c>
      <c r="M27" s="27">
        <f t="shared" si="1"/>
        <v>-8822793</v>
      </c>
      <c r="N27" s="27">
        <f t="shared" si="1"/>
        <v>-29589807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-45234897</v>
      </c>
      <c r="X27" s="27">
        <f t="shared" si="1"/>
        <v>-63251880</v>
      </c>
      <c r="Y27" s="27">
        <f t="shared" si="1"/>
        <v>18016983</v>
      </c>
      <c r="Z27" s="28">
        <f>+IF(X27&lt;&gt;0,+(Y27/X27)*100,0)</f>
        <v>-28.48450196262941</v>
      </c>
      <c r="AA27" s="29">
        <f>SUM(AA21:AA26)</f>
        <v>-70702450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3278875</v>
      </c>
      <c r="H32" s="19"/>
      <c r="I32" s="19"/>
      <c r="J32" s="19">
        <v>3278875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3278875</v>
      </c>
      <c r="X32" s="19"/>
      <c r="Y32" s="19">
        <v>3278875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2000000</v>
      </c>
      <c r="F33" s="19">
        <v>2000000</v>
      </c>
      <c r="G33" s="19">
        <v>-109443</v>
      </c>
      <c r="H33" s="36">
        <v>-4288</v>
      </c>
      <c r="I33" s="36">
        <v>33707</v>
      </c>
      <c r="J33" s="36">
        <v>-80024</v>
      </c>
      <c r="K33" s="19">
        <v>-1802</v>
      </c>
      <c r="L33" s="19">
        <v>13854</v>
      </c>
      <c r="M33" s="19">
        <v>486526</v>
      </c>
      <c r="N33" s="19">
        <v>498578</v>
      </c>
      <c r="O33" s="36"/>
      <c r="P33" s="36"/>
      <c r="Q33" s="36"/>
      <c r="R33" s="19"/>
      <c r="S33" s="19"/>
      <c r="T33" s="19"/>
      <c r="U33" s="19"/>
      <c r="V33" s="36"/>
      <c r="W33" s="36">
        <v>418554</v>
      </c>
      <c r="X33" s="36"/>
      <c r="Y33" s="19">
        <v>418554</v>
      </c>
      <c r="Z33" s="20"/>
      <c r="AA33" s="21">
        <v>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2140874</v>
      </c>
      <c r="H35" s="19"/>
      <c r="I35" s="19"/>
      <c r="J35" s="19">
        <v>2140874</v>
      </c>
      <c r="K35" s="19"/>
      <c r="L35" s="19"/>
      <c r="M35" s="19">
        <v>-1257094</v>
      </c>
      <c r="N35" s="19">
        <v>-1257094</v>
      </c>
      <c r="O35" s="19"/>
      <c r="P35" s="19"/>
      <c r="Q35" s="19"/>
      <c r="R35" s="19"/>
      <c r="S35" s="19"/>
      <c r="T35" s="19"/>
      <c r="U35" s="19"/>
      <c r="V35" s="19"/>
      <c r="W35" s="19">
        <v>883780</v>
      </c>
      <c r="X35" s="19"/>
      <c r="Y35" s="19">
        <v>883780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2000000</v>
      </c>
      <c r="F36" s="27">
        <f t="shared" si="2"/>
        <v>2000000</v>
      </c>
      <c r="G36" s="27">
        <f t="shared" si="2"/>
        <v>5310306</v>
      </c>
      <c r="H36" s="27">
        <f t="shared" si="2"/>
        <v>-4288</v>
      </c>
      <c r="I36" s="27">
        <f t="shared" si="2"/>
        <v>33707</v>
      </c>
      <c r="J36" s="27">
        <f t="shared" si="2"/>
        <v>5339725</v>
      </c>
      <c r="K36" s="27">
        <f t="shared" si="2"/>
        <v>-1802</v>
      </c>
      <c r="L36" s="27">
        <f t="shared" si="2"/>
        <v>13854</v>
      </c>
      <c r="M36" s="27">
        <f t="shared" si="2"/>
        <v>-770568</v>
      </c>
      <c r="N36" s="27">
        <f t="shared" si="2"/>
        <v>-758516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4581209</v>
      </c>
      <c r="X36" s="27">
        <f t="shared" si="2"/>
        <v>0</v>
      </c>
      <c r="Y36" s="27">
        <f t="shared" si="2"/>
        <v>4581209</v>
      </c>
      <c r="Z36" s="28">
        <f>+IF(X36&lt;&gt;0,+(Y36/X36)*100,0)</f>
        <v>0</v>
      </c>
      <c r="AA36" s="29">
        <f>SUM(AA31:AA35)</f>
        <v>2000000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42206761</v>
      </c>
      <c r="F38" s="33">
        <f t="shared" si="3"/>
        <v>42206761</v>
      </c>
      <c r="G38" s="33">
        <f t="shared" si="3"/>
        <v>36351293</v>
      </c>
      <c r="H38" s="33">
        <f t="shared" si="3"/>
        <v>-32926820</v>
      </c>
      <c r="I38" s="33">
        <f t="shared" si="3"/>
        <v>-5372129</v>
      </c>
      <c r="J38" s="33">
        <f t="shared" si="3"/>
        <v>-1947656</v>
      </c>
      <c r="K38" s="33">
        <f t="shared" si="3"/>
        <v>-4276551</v>
      </c>
      <c r="L38" s="33">
        <f t="shared" si="3"/>
        <v>-10344485</v>
      </c>
      <c r="M38" s="33">
        <f t="shared" si="3"/>
        <v>14726321</v>
      </c>
      <c r="N38" s="33">
        <f t="shared" si="3"/>
        <v>105285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-1842371</v>
      </c>
      <c r="X38" s="33">
        <f t="shared" si="3"/>
        <v>43770635</v>
      </c>
      <c r="Y38" s="33">
        <f t="shared" si="3"/>
        <v>-45613006</v>
      </c>
      <c r="Z38" s="34">
        <f>+IF(X38&lt;&gt;0,+(Y38/X38)*100,0)</f>
        <v>-104.20914843935893</v>
      </c>
      <c r="AA38" s="35">
        <f>+AA17+AA27+AA36</f>
        <v>42206761</v>
      </c>
    </row>
    <row r="39" spans="1:27" ht="13.5">
      <c r="A39" s="22" t="s">
        <v>59</v>
      </c>
      <c r="B39" s="16"/>
      <c r="C39" s="31"/>
      <c r="D39" s="31"/>
      <c r="E39" s="32">
        <v>-35618361</v>
      </c>
      <c r="F39" s="33">
        <v>-35618361</v>
      </c>
      <c r="G39" s="33"/>
      <c r="H39" s="33">
        <v>36351293</v>
      </c>
      <c r="I39" s="33">
        <v>3424473</v>
      </c>
      <c r="J39" s="33"/>
      <c r="K39" s="33">
        <v>-1947656</v>
      </c>
      <c r="L39" s="33">
        <v>-6224207</v>
      </c>
      <c r="M39" s="33">
        <v>-16568692</v>
      </c>
      <c r="N39" s="33">
        <v>-1947656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-35618361</v>
      </c>
      <c r="Y39" s="33">
        <v>35618361</v>
      </c>
      <c r="Z39" s="34">
        <v>-100</v>
      </c>
      <c r="AA39" s="35">
        <v>-35618361</v>
      </c>
    </row>
    <row r="40" spans="1:27" ht="13.5">
      <c r="A40" s="41" t="s">
        <v>60</v>
      </c>
      <c r="B40" s="42"/>
      <c r="C40" s="43"/>
      <c r="D40" s="43"/>
      <c r="E40" s="44">
        <v>6588400</v>
      </c>
      <c r="F40" s="45">
        <v>6588400</v>
      </c>
      <c r="G40" s="45">
        <v>36351293</v>
      </c>
      <c r="H40" s="45">
        <v>3424473</v>
      </c>
      <c r="I40" s="45">
        <v>-1947656</v>
      </c>
      <c r="J40" s="45">
        <v>-1947656</v>
      </c>
      <c r="K40" s="45">
        <v>-6224207</v>
      </c>
      <c r="L40" s="45">
        <v>-16568692</v>
      </c>
      <c r="M40" s="45">
        <v>-1842371</v>
      </c>
      <c r="N40" s="45">
        <v>-1842371</v>
      </c>
      <c r="O40" s="45"/>
      <c r="P40" s="45"/>
      <c r="Q40" s="45"/>
      <c r="R40" s="45"/>
      <c r="S40" s="45"/>
      <c r="T40" s="45"/>
      <c r="U40" s="45"/>
      <c r="V40" s="45"/>
      <c r="W40" s="45">
        <v>-1842371</v>
      </c>
      <c r="X40" s="45">
        <v>8152274</v>
      </c>
      <c r="Y40" s="45">
        <v>-9994645</v>
      </c>
      <c r="Z40" s="46">
        <v>-122.6</v>
      </c>
      <c r="AA40" s="47">
        <v>6588400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50971704</v>
      </c>
      <c r="F6" s="19">
        <v>50971704</v>
      </c>
      <c r="G6" s="19">
        <v>4974842</v>
      </c>
      <c r="H6" s="19">
        <v>4983206</v>
      </c>
      <c r="I6" s="19">
        <v>4960117</v>
      </c>
      <c r="J6" s="19">
        <v>14918165</v>
      </c>
      <c r="K6" s="19">
        <v>5002102</v>
      </c>
      <c r="L6" s="19">
        <v>5076593</v>
      </c>
      <c r="M6" s="19">
        <v>5033820</v>
      </c>
      <c r="N6" s="19">
        <v>15112515</v>
      </c>
      <c r="O6" s="19"/>
      <c r="P6" s="19"/>
      <c r="Q6" s="19"/>
      <c r="R6" s="19"/>
      <c r="S6" s="19"/>
      <c r="T6" s="19"/>
      <c r="U6" s="19"/>
      <c r="V6" s="19"/>
      <c r="W6" s="19">
        <v>30030680</v>
      </c>
      <c r="X6" s="19">
        <v>25485852</v>
      </c>
      <c r="Y6" s="19">
        <v>4544828</v>
      </c>
      <c r="Z6" s="20">
        <v>17.83</v>
      </c>
      <c r="AA6" s="21">
        <v>50971704</v>
      </c>
    </row>
    <row r="7" spans="1:27" ht="13.5">
      <c r="A7" s="22" t="s">
        <v>34</v>
      </c>
      <c r="B7" s="16"/>
      <c r="C7" s="17"/>
      <c r="D7" s="17"/>
      <c r="E7" s="18">
        <v>291571992</v>
      </c>
      <c r="F7" s="19">
        <v>291571992</v>
      </c>
      <c r="G7" s="19">
        <v>26437408</v>
      </c>
      <c r="H7" s="19">
        <v>27029302</v>
      </c>
      <c r="I7" s="19">
        <v>23415948</v>
      </c>
      <c r="J7" s="19">
        <v>76882658</v>
      </c>
      <c r="K7" s="19">
        <v>26324784</v>
      </c>
      <c r="L7" s="19">
        <v>26679897</v>
      </c>
      <c r="M7" s="19">
        <v>27488094</v>
      </c>
      <c r="N7" s="19">
        <v>80492775</v>
      </c>
      <c r="O7" s="19"/>
      <c r="P7" s="19"/>
      <c r="Q7" s="19"/>
      <c r="R7" s="19"/>
      <c r="S7" s="19"/>
      <c r="T7" s="19"/>
      <c r="U7" s="19"/>
      <c r="V7" s="19"/>
      <c r="W7" s="19">
        <v>157375433</v>
      </c>
      <c r="X7" s="19">
        <v>145785996</v>
      </c>
      <c r="Y7" s="19">
        <v>11589437</v>
      </c>
      <c r="Z7" s="20">
        <v>7.95</v>
      </c>
      <c r="AA7" s="21">
        <v>291571992</v>
      </c>
    </row>
    <row r="8" spans="1:27" ht="13.5">
      <c r="A8" s="22" t="s">
        <v>35</v>
      </c>
      <c r="B8" s="16"/>
      <c r="C8" s="17"/>
      <c r="D8" s="17"/>
      <c r="E8" s="18">
        <v>19291500</v>
      </c>
      <c r="F8" s="19">
        <v>19291500</v>
      </c>
      <c r="G8" s="19">
        <v>160363</v>
      </c>
      <c r="H8" s="19">
        <v>409674</v>
      </c>
      <c r="I8" s="19">
        <v>2739296</v>
      </c>
      <c r="J8" s="19">
        <v>3309333</v>
      </c>
      <c r="K8" s="19">
        <v>356126</v>
      </c>
      <c r="L8" s="19">
        <v>258578</v>
      </c>
      <c r="M8" s="19">
        <v>2342585</v>
      </c>
      <c r="N8" s="19">
        <v>2957289</v>
      </c>
      <c r="O8" s="19"/>
      <c r="P8" s="19"/>
      <c r="Q8" s="19"/>
      <c r="R8" s="19"/>
      <c r="S8" s="19"/>
      <c r="T8" s="19"/>
      <c r="U8" s="19"/>
      <c r="V8" s="19"/>
      <c r="W8" s="19">
        <v>6266622</v>
      </c>
      <c r="X8" s="19">
        <v>9645750</v>
      </c>
      <c r="Y8" s="19">
        <v>-3379128</v>
      </c>
      <c r="Z8" s="20">
        <v>-35.03</v>
      </c>
      <c r="AA8" s="21">
        <v>19291500</v>
      </c>
    </row>
    <row r="9" spans="1:27" ht="13.5">
      <c r="A9" s="22" t="s">
        <v>36</v>
      </c>
      <c r="B9" s="16"/>
      <c r="C9" s="17"/>
      <c r="D9" s="17"/>
      <c r="E9" s="18">
        <v>364452852</v>
      </c>
      <c r="F9" s="19">
        <v>364452852</v>
      </c>
      <c r="G9" s="19">
        <v>145048000</v>
      </c>
      <c r="H9" s="19">
        <v>518000</v>
      </c>
      <c r="I9" s="19">
        <v>-1060223</v>
      </c>
      <c r="J9" s="19">
        <v>144505777</v>
      </c>
      <c r="K9" s="19"/>
      <c r="L9" s="19">
        <v>447265</v>
      </c>
      <c r="M9" s="19">
        <v>99832243</v>
      </c>
      <c r="N9" s="19">
        <v>100279508</v>
      </c>
      <c r="O9" s="19"/>
      <c r="P9" s="19"/>
      <c r="Q9" s="19"/>
      <c r="R9" s="19"/>
      <c r="S9" s="19"/>
      <c r="T9" s="19"/>
      <c r="U9" s="19"/>
      <c r="V9" s="19"/>
      <c r="W9" s="19">
        <v>244785285</v>
      </c>
      <c r="X9" s="19">
        <v>182226426</v>
      </c>
      <c r="Y9" s="19">
        <v>62558859</v>
      </c>
      <c r="Z9" s="20">
        <v>34.33</v>
      </c>
      <c r="AA9" s="21">
        <v>364452852</v>
      </c>
    </row>
    <row r="10" spans="1:27" ht="13.5">
      <c r="A10" s="22" t="s">
        <v>37</v>
      </c>
      <c r="B10" s="16"/>
      <c r="C10" s="17"/>
      <c r="D10" s="17"/>
      <c r="E10" s="18">
        <v>318486000</v>
      </c>
      <c r="F10" s="19">
        <v>318486000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159243000</v>
      </c>
      <c r="Y10" s="19">
        <v>-159243000</v>
      </c>
      <c r="Z10" s="20">
        <v>-100</v>
      </c>
      <c r="AA10" s="21">
        <v>318486000</v>
      </c>
    </row>
    <row r="11" spans="1:27" ht="13.5">
      <c r="A11" s="22" t="s">
        <v>38</v>
      </c>
      <c r="B11" s="16"/>
      <c r="C11" s="17"/>
      <c r="D11" s="17"/>
      <c r="E11" s="18">
        <v>36024672</v>
      </c>
      <c r="F11" s="19">
        <v>36024672</v>
      </c>
      <c r="G11" s="19">
        <v>-104869</v>
      </c>
      <c r="H11" s="19">
        <v>2712030</v>
      </c>
      <c r="I11" s="19">
        <v>2612732</v>
      </c>
      <c r="J11" s="19">
        <v>5219893</v>
      </c>
      <c r="K11" s="19">
        <v>3332439</v>
      </c>
      <c r="L11" s="19">
        <v>3463794</v>
      </c>
      <c r="M11" s="19">
        <v>2600459</v>
      </c>
      <c r="N11" s="19">
        <v>9396692</v>
      </c>
      <c r="O11" s="19"/>
      <c r="P11" s="19"/>
      <c r="Q11" s="19"/>
      <c r="R11" s="19"/>
      <c r="S11" s="19"/>
      <c r="T11" s="19"/>
      <c r="U11" s="19"/>
      <c r="V11" s="19"/>
      <c r="W11" s="19">
        <v>14616585</v>
      </c>
      <c r="X11" s="19">
        <v>18012336</v>
      </c>
      <c r="Y11" s="19">
        <v>-3395751</v>
      </c>
      <c r="Z11" s="20">
        <v>-18.85</v>
      </c>
      <c r="AA11" s="21">
        <v>36024672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-704074488</v>
      </c>
      <c r="F14" s="19">
        <v>-704074488</v>
      </c>
      <c r="G14" s="19">
        <v>-45290129</v>
      </c>
      <c r="H14" s="19">
        <v>-57762446</v>
      </c>
      <c r="I14" s="19">
        <v>-57021895</v>
      </c>
      <c r="J14" s="19">
        <v>-160074470</v>
      </c>
      <c r="K14" s="19">
        <v>-67286136</v>
      </c>
      <c r="L14" s="19">
        <v>-84174786</v>
      </c>
      <c r="M14" s="19">
        <v>-64539564</v>
      </c>
      <c r="N14" s="19">
        <v>-216000486</v>
      </c>
      <c r="O14" s="19"/>
      <c r="P14" s="19"/>
      <c r="Q14" s="19"/>
      <c r="R14" s="19"/>
      <c r="S14" s="19"/>
      <c r="T14" s="19"/>
      <c r="U14" s="19"/>
      <c r="V14" s="19"/>
      <c r="W14" s="19">
        <v>-376074956</v>
      </c>
      <c r="X14" s="19">
        <v>-352037244</v>
      </c>
      <c r="Y14" s="19">
        <v>-24037712</v>
      </c>
      <c r="Z14" s="20">
        <v>6.83</v>
      </c>
      <c r="AA14" s="21">
        <v>-704074488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-29414760</v>
      </c>
      <c r="F16" s="19">
        <v>-29414760</v>
      </c>
      <c r="G16" s="19">
        <v>-494192</v>
      </c>
      <c r="H16" s="19">
        <v>-941920</v>
      </c>
      <c r="I16" s="19">
        <v>-823584</v>
      </c>
      <c r="J16" s="19">
        <v>-2259696</v>
      </c>
      <c r="K16" s="19">
        <v>-1462025</v>
      </c>
      <c r="L16" s="19">
        <v>-126025</v>
      </c>
      <c r="M16" s="19">
        <v>-477196</v>
      </c>
      <c r="N16" s="19">
        <v>-2065246</v>
      </c>
      <c r="O16" s="19"/>
      <c r="P16" s="19"/>
      <c r="Q16" s="19"/>
      <c r="R16" s="19"/>
      <c r="S16" s="19"/>
      <c r="T16" s="19"/>
      <c r="U16" s="19"/>
      <c r="V16" s="19"/>
      <c r="W16" s="19">
        <v>-4324942</v>
      </c>
      <c r="X16" s="19">
        <v>-14707380</v>
      </c>
      <c r="Y16" s="19">
        <v>10382438</v>
      </c>
      <c r="Z16" s="20">
        <v>-70.59</v>
      </c>
      <c r="AA16" s="21">
        <v>-29414760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347309472</v>
      </c>
      <c r="F17" s="27">
        <f t="shared" si="0"/>
        <v>347309472</v>
      </c>
      <c r="G17" s="27">
        <f t="shared" si="0"/>
        <v>130731423</v>
      </c>
      <c r="H17" s="27">
        <f t="shared" si="0"/>
        <v>-23052154</v>
      </c>
      <c r="I17" s="27">
        <f t="shared" si="0"/>
        <v>-25177609</v>
      </c>
      <c r="J17" s="27">
        <f t="shared" si="0"/>
        <v>82501660</v>
      </c>
      <c r="K17" s="27">
        <f t="shared" si="0"/>
        <v>-33732710</v>
      </c>
      <c r="L17" s="27">
        <f t="shared" si="0"/>
        <v>-48374684</v>
      </c>
      <c r="M17" s="27">
        <f t="shared" si="0"/>
        <v>72280441</v>
      </c>
      <c r="N17" s="27">
        <f t="shared" si="0"/>
        <v>-9826953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72674707</v>
      </c>
      <c r="X17" s="27">
        <f t="shared" si="0"/>
        <v>173654736</v>
      </c>
      <c r="Y17" s="27">
        <f t="shared" si="0"/>
        <v>-100980029</v>
      </c>
      <c r="Z17" s="28">
        <f>+IF(X17&lt;&gt;0,+(Y17/X17)*100,0)</f>
        <v>-58.149884838153795</v>
      </c>
      <c r="AA17" s="29">
        <f>SUM(AA6:AA16)</f>
        <v>347309472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27099996</v>
      </c>
      <c r="F21" s="19">
        <v>27099996</v>
      </c>
      <c r="G21" s="36">
        <v>2422950</v>
      </c>
      <c r="H21" s="36">
        <v>1109150</v>
      </c>
      <c r="I21" s="36">
        <v>2309111</v>
      </c>
      <c r="J21" s="19">
        <v>5841211</v>
      </c>
      <c r="K21" s="36">
        <v>1515620</v>
      </c>
      <c r="L21" s="36">
        <v>729910</v>
      </c>
      <c r="M21" s="19">
        <v>1081051</v>
      </c>
      <c r="N21" s="36">
        <v>3326581</v>
      </c>
      <c r="O21" s="36"/>
      <c r="P21" s="36"/>
      <c r="Q21" s="19"/>
      <c r="R21" s="36"/>
      <c r="S21" s="36"/>
      <c r="T21" s="19"/>
      <c r="U21" s="36"/>
      <c r="V21" s="36"/>
      <c r="W21" s="36">
        <v>9167792</v>
      </c>
      <c r="X21" s="19">
        <v>13549998</v>
      </c>
      <c r="Y21" s="36">
        <v>-4382206</v>
      </c>
      <c r="Z21" s="37">
        <v>-32.34</v>
      </c>
      <c r="AA21" s="38">
        <v>27099996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-408401496</v>
      </c>
      <c r="F26" s="19">
        <v>-408401496</v>
      </c>
      <c r="G26" s="19">
        <v>-16299135</v>
      </c>
      <c r="H26" s="19">
        <v>-30066619</v>
      </c>
      <c r="I26" s="19">
        <v>-47574445</v>
      </c>
      <c r="J26" s="19">
        <v>-93940199</v>
      </c>
      <c r="K26" s="19">
        <v>-33688722</v>
      </c>
      <c r="L26" s="19">
        <v>-72453432</v>
      </c>
      <c r="M26" s="19">
        <v>-47971059</v>
      </c>
      <c r="N26" s="19">
        <v>-154113213</v>
      </c>
      <c r="O26" s="19"/>
      <c r="P26" s="19"/>
      <c r="Q26" s="19"/>
      <c r="R26" s="19"/>
      <c r="S26" s="19"/>
      <c r="T26" s="19"/>
      <c r="U26" s="19"/>
      <c r="V26" s="19"/>
      <c r="W26" s="19">
        <v>-248053412</v>
      </c>
      <c r="X26" s="19">
        <v>-204200748</v>
      </c>
      <c r="Y26" s="19">
        <v>-43852664</v>
      </c>
      <c r="Z26" s="20">
        <v>21.48</v>
      </c>
      <c r="AA26" s="21">
        <v>-408401496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-381301500</v>
      </c>
      <c r="F27" s="27">
        <f t="shared" si="1"/>
        <v>-381301500</v>
      </c>
      <c r="G27" s="27">
        <f t="shared" si="1"/>
        <v>-13876185</v>
      </c>
      <c r="H27" s="27">
        <f t="shared" si="1"/>
        <v>-28957469</v>
      </c>
      <c r="I27" s="27">
        <f t="shared" si="1"/>
        <v>-45265334</v>
      </c>
      <c r="J27" s="27">
        <f t="shared" si="1"/>
        <v>-88098988</v>
      </c>
      <c r="K27" s="27">
        <f t="shared" si="1"/>
        <v>-32173102</v>
      </c>
      <c r="L27" s="27">
        <f t="shared" si="1"/>
        <v>-71723522</v>
      </c>
      <c r="M27" s="27">
        <f t="shared" si="1"/>
        <v>-46890008</v>
      </c>
      <c r="N27" s="27">
        <f t="shared" si="1"/>
        <v>-150786632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-238885620</v>
      </c>
      <c r="X27" s="27">
        <f t="shared" si="1"/>
        <v>-190650750</v>
      </c>
      <c r="Y27" s="27">
        <f t="shared" si="1"/>
        <v>-48234870</v>
      </c>
      <c r="Z27" s="28">
        <f>+IF(X27&lt;&gt;0,+(Y27/X27)*100,0)</f>
        <v>25.300120770571322</v>
      </c>
      <c r="AA27" s="29">
        <f>SUM(AA21:AA26)</f>
        <v>-381301500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-33992028</v>
      </c>
      <c r="F38" s="33">
        <f t="shared" si="3"/>
        <v>-33992028</v>
      </c>
      <c r="G38" s="33">
        <f t="shared" si="3"/>
        <v>116855238</v>
      </c>
      <c r="H38" s="33">
        <f t="shared" si="3"/>
        <v>-52009623</v>
      </c>
      <c r="I38" s="33">
        <f t="shared" si="3"/>
        <v>-70442943</v>
      </c>
      <c r="J38" s="33">
        <f t="shared" si="3"/>
        <v>-5597328</v>
      </c>
      <c r="K38" s="33">
        <f t="shared" si="3"/>
        <v>-65905812</v>
      </c>
      <c r="L38" s="33">
        <f t="shared" si="3"/>
        <v>-120098206</v>
      </c>
      <c r="M38" s="33">
        <f t="shared" si="3"/>
        <v>25390433</v>
      </c>
      <c r="N38" s="33">
        <f t="shared" si="3"/>
        <v>-160613585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-166210913</v>
      </c>
      <c r="X38" s="33">
        <f t="shared" si="3"/>
        <v>-16996014</v>
      </c>
      <c r="Y38" s="33">
        <f t="shared" si="3"/>
        <v>-149214899</v>
      </c>
      <c r="Z38" s="34">
        <f>+IF(X38&lt;&gt;0,+(Y38/X38)*100,0)</f>
        <v>877.9405512374843</v>
      </c>
      <c r="AA38" s="35">
        <f>+AA17+AA27+AA36</f>
        <v>-33992028</v>
      </c>
    </row>
    <row r="39" spans="1:27" ht="13.5">
      <c r="A39" s="22" t="s">
        <v>59</v>
      </c>
      <c r="B39" s="16"/>
      <c r="C39" s="31"/>
      <c r="D39" s="31"/>
      <c r="E39" s="32">
        <v>656658124</v>
      </c>
      <c r="F39" s="33">
        <v>656658124</v>
      </c>
      <c r="G39" s="33"/>
      <c r="H39" s="33">
        <v>116855238</v>
      </c>
      <c r="I39" s="33">
        <v>64845615</v>
      </c>
      <c r="J39" s="33"/>
      <c r="K39" s="33">
        <v>-5597328</v>
      </c>
      <c r="L39" s="33">
        <v>-71503140</v>
      </c>
      <c r="M39" s="33">
        <v>-191601346</v>
      </c>
      <c r="N39" s="33">
        <v>-5597328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656658124</v>
      </c>
      <c r="Y39" s="33">
        <v>-656658124</v>
      </c>
      <c r="Z39" s="34">
        <v>-100</v>
      </c>
      <c r="AA39" s="35">
        <v>656658124</v>
      </c>
    </row>
    <row r="40" spans="1:27" ht="13.5">
      <c r="A40" s="41" t="s">
        <v>60</v>
      </c>
      <c r="B40" s="42"/>
      <c r="C40" s="43"/>
      <c r="D40" s="43"/>
      <c r="E40" s="44">
        <v>622666096</v>
      </c>
      <c r="F40" s="45">
        <v>622666096</v>
      </c>
      <c r="G40" s="45">
        <v>116855238</v>
      </c>
      <c r="H40" s="45">
        <v>64845615</v>
      </c>
      <c r="I40" s="45">
        <v>-5597328</v>
      </c>
      <c r="J40" s="45">
        <v>-5597328</v>
      </c>
      <c r="K40" s="45">
        <v>-71503140</v>
      </c>
      <c r="L40" s="45">
        <v>-191601346</v>
      </c>
      <c r="M40" s="45">
        <v>-166210913</v>
      </c>
      <c r="N40" s="45">
        <v>-166210913</v>
      </c>
      <c r="O40" s="45"/>
      <c r="P40" s="45"/>
      <c r="Q40" s="45"/>
      <c r="R40" s="45"/>
      <c r="S40" s="45"/>
      <c r="T40" s="45"/>
      <c r="U40" s="45"/>
      <c r="V40" s="45"/>
      <c r="W40" s="45">
        <v>-166210913</v>
      </c>
      <c r="X40" s="45">
        <v>639662110</v>
      </c>
      <c r="Y40" s="45">
        <v>-805873023</v>
      </c>
      <c r="Z40" s="46">
        <v>-125.98</v>
      </c>
      <c r="AA40" s="47">
        <v>622666096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51314688</v>
      </c>
      <c r="F6" s="19">
        <v>51314688</v>
      </c>
      <c r="G6" s="19"/>
      <c r="H6" s="19">
        <v>793030</v>
      </c>
      <c r="I6" s="19">
        <v>3830578</v>
      </c>
      <c r="J6" s="19">
        <v>4623608</v>
      </c>
      <c r="K6" s="19">
        <v>3024214</v>
      </c>
      <c r="L6" s="19">
        <v>3362229</v>
      </c>
      <c r="M6" s="19">
        <v>3115295</v>
      </c>
      <c r="N6" s="19">
        <v>9501738</v>
      </c>
      <c r="O6" s="19"/>
      <c r="P6" s="19"/>
      <c r="Q6" s="19"/>
      <c r="R6" s="19"/>
      <c r="S6" s="19"/>
      <c r="T6" s="19"/>
      <c r="U6" s="19"/>
      <c r="V6" s="19"/>
      <c r="W6" s="19">
        <v>14125346</v>
      </c>
      <c r="X6" s="19">
        <v>25657344</v>
      </c>
      <c r="Y6" s="19">
        <v>-11531998</v>
      </c>
      <c r="Z6" s="20">
        <v>-44.95</v>
      </c>
      <c r="AA6" s="21">
        <v>51314688</v>
      </c>
    </row>
    <row r="7" spans="1:27" ht="13.5">
      <c r="A7" s="22" t="s">
        <v>34</v>
      </c>
      <c r="B7" s="16"/>
      <c r="C7" s="17"/>
      <c r="D7" s="17"/>
      <c r="E7" s="18">
        <v>238851152</v>
      </c>
      <c r="F7" s="19">
        <v>238851152</v>
      </c>
      <c r="G7" s="19"/>
      <c r="H7" s="19">
        <v>3671530</v>
      </c>
      <c r="I7" s="19">
        <v>18174822</v>
      </c>
      <c r="J7" s="19">
        <v>21846352</v>
      </c>
      <c r="K7" s="19">
        <v>13954069</v>
      </c>
      <c r="L7" s="19">
        <v>15393886</v>
      </c>
      <c r="M7" s="19">
        <v>17506921</v>
      </c>
      <c r="N7" s="19">
        <v>46854876</v>
      </c>
      <c r="O7" s="19"/>
      <c r="P7" s="19"/>
      <c r="Q7" s="19"/>
      <c r="R7" s="19"/>
      <c r="S7" s="19"/>
      <c r="T7" s="19"/>
      <c r="U7" s="19"/>
      <c r="V7" s="19"/>
      <c r="W7" s="19">
        <v>68701228</v>
      </c>
      <c r="X7" s="19">
        <v>119425566</v>
      </c>
      <c r="Y7" s="19">
        <v>-50724338</v>
      </c>
      <c r="Z7" s="20">
        <v>-42.47</v>
      </c>
      <c r="AA7" s="21">
        <v>238851152</v>
      </c>
    </row>
    <row r="8" spans="1:27" ht="13.5">
      <c r="A8" s="22" t="s">
        <v>35</v>
      </c>
      <c r="B8" s="16"/>
      <c r="C8" s="17"/>
      <c r="D8" s="17"/>
      <c r="E8" s="18">
        <v>10636544</v>
      </c>
      <c r="F8" s="19">
        <v>10636544</v>
      </c>
      <c r="G8" s="19"/>
      <c r="H8" s="19">
        <v>1541231</v>
      </c>
      <c r="I8" s="19">
        <v>4887385</v>
      </c>
      <c r="J8" s="19">
        <v>6428616</v>
      </c>
      <c r="K8" s="19">
        <v>8537895</v>
      </c>
      <c r="L8" s="19">
        <v>3152418</v>
      </c>
      <c r="M8" s="19">
        <v>2564640</v>
      </c>
      <c r="N8" s="19">
        <v>14254953</v>
      </c>
      <c r="O8" s="19"/>
      <c r="P8" s="19"/>
      <c r="Q8" s="19"/>
      <c r="R8" s="19"/>
      <c r="S8" s="19"/>
      <c r="T8" s="19"/>
      <c r="U8" s="19"/>
      <c r="V8" s="19"/>
      <c r="W8" s="19">
        <v>20683569</v>
      </c>
      <c r="X8" s="19">
        <v>5318268</v>
      </c>
      <c r="Y8" s="19">
        <v>15365301</v>
      </c>
      <c r="Z8" s="20">
        <v>288.92</v>
      </c>
      <c r="AA8" s="21">
        <v>10636544</v>
      </c>
    </row>
    <row r="9" spans="1:27" ht="13.5">
      <c r="A9" s="22" t="s">
        <v>36</v>
      </c>
      <c r="B9" s="16"/>
      <c r="C9" s="17"/>
      <c r="D9" s="17"/>
      <c r="E9" s="18">
        <v>113884750</v>
      </c>
      <c r="F9" s="19">
        <v>113884750</v>
      </c>
      <c r="G9" s="19"/>
      <c r="H9" s="19"/>
      <c r="I9" s="19">
        <v>27348000</v>
      </c>
      <c r="J9" s="19">
        <v>27348000</v>
      </c>
      <c r="K9" s="19"/>
      <c r="L9" s="19"/>
      <c r="M9" s="19">
        <v>37122000</v>
      </c>
      <c r="N9" s="19">
        <v>37122000</v>
      </c>
      <c r="O9" s="19"/>
      <c r="P9" s="19"/>
      <c r="Q9" s="19"/>
      <c r="R9" s="19"/>
      <c r="S9" s="19"/>
      <c r="T9" s="19"/>
      <c r="U9" s="19"/>
      <c r="V9" s="19"/>
      <c r="W9" s="19">
        <v>64470000</v>
      </c>
      <c r="X9" s="19">
        <v>69865000</v>
      </c>
      <c r="Y9" s="19">
        <v>-5395000</v>
      </c>
      <c r="Z9" s="20">
        <v>-7.72</v>
      </c>
      <c r="AA9" s="21">
        <v>113884750</v>
      </c>
    </row>
    <row r="10" spans="1:27" ht="13.5">
      <c r="A10" s="22" t="s">
        <v>37</v>
      </c>
      <c r="B10" s="16"/>
      <c r="C10" s="17"/>
      <c r="D10" s="17"/>
      <c r="E10" s="18">
        <v>87442250</v>
      </c>
      <c r="F10" s="19">
        <v>87442250</v>
      </c>
      <c r="G10" s="19"/>
      <c r="H10" s="19"/>
      <c r="I10" s="19">
        <v>2000000</v>
      </c>
      <c r="J10" s="19">
        <v>2000000</v>
      </c>
      <c r="K10" s="19">
        <v>47161000</v>
      </c>
      <c r="L10" s="19">
        <v>2000000</v>
      </c>
      <c r="M10" s="19"/>
      <c r="N10" s="19">
        <v>49161000</v>
      </c>
      <c r="O10" s="19"/>
      <c r="P10" s="19"/>
      <c r="Q10" s="19"/>
      <c r="R10" s="19"/>
      <c r="S10" s="19"/>
      <c r="T10" s="19"/>
      <c r="U10" s="19"/>
      <c r="V10" s="19"/>
      <c r="W10" s="19">
        <v>51161000</v>
      </c>
      <c r="X10" s="19">
        <v>40627500</v>
      </c>
      <c r="Y10" s="19">
        <v>10533500</v>
      </c>
      <c r="Z10" s="20">
        <v>25.93</v>
      </c>
      <c r="AA10" s="21">
        <v>87442250</v>
      </c>
    </row>
    <row r="11" spans="1:27" ht="13.5">
      <c r="A11" s="22" t="s">
        <v>38</v>
      </c>
      <c r="B11" s="16"/>
      <c r="C11" s="17"/>
      <c r="D11" s="17"/>
      <c r="E11" s="18">
        <v>2271924</v>
      </c>
      <c r="F11" s="19">
        <v>2271924</v>
      </c>
      <c r="G11" s="19"/>
      <c r="H11" s="19">
        <v>60481</v>
      </c>
      <c r="I11" s="19">
        <v>493903</v>
      </c>
      <c r="J11" s="19">
        <v>554384</v>
      </c>
      <c r="K11" s="19">
        <v>633272</v>
      </c>
      <c r="L11" s="19">
        <v>171623</v>
      </c>
      <c r="M11" s="19">
        <v>486329</v>
      </c>
      <c r="N11" s="19">
        <v>1291224</v>
      </c>
      <c r="O11" s="19"/>
      <c r="P11" s="19"/>
      <c r="Q11" s="19"/>
      <c r="R11" s="19"/>
      <c r="S11" s="19"/>
      <c r="T11" s="19"/>
      <c r="U11" s="19"/>
      <c r="V11" s="19"/>
      <c r="W11" s="19">
        <v>1845608</v>
      </c>
      <c r="X11" s="19">
        <v>1175628</v>
      </c>
      <c r="Y11" s="19">
        <v>669980</v>
      </c>
      <c r="Z11" s="20">
        <v>56.99</v>
      </c>
      <c r="AA11" s="21">
        <v>2271924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-435940008</v>
      </c>
      <c r="F14" s="19">
        <v>-435940008</v>
      </c>
      <c r="G14" s="19"/>
      <c r="H14" s="19">
        <v>-11174127</v>
      </c>
      <c r="I14" s="19">
        <v>-44360785</v>
      </c>
      <c r="J14" s="19">
        <v>-55534912</v>
      </c>
      <c r="K14" s="19">
        <v>-47254102</v>
      </c>
      <c r="L14" s="19">
        <v>-19436940</v>
      </c>
      <c r="M14" s="19">
        <v>-48327379</v>
      </c>
      <c r="N14" s="19">
        <v>-115018421</v>
      </c>
      <c r="O14" s="19"/>
      <c r="P14" s="19"/>
      <c r="Q14" s="19"/>
      <c r="R14" s="19"/>
      <c r="S14" s="19"/>
      <c r="T14" s="19"/>
      <c r="U14" s="19"/>
      <c r="V14" s="19"/>
      <c r="W14" s="19">
        <v>-170553333</v>
      </c>
      <c r="X14" s="19">
        <v>-219220296</v>
      </c>
      <c r="Y14" s="19">
        <v>48666963</v>
      </c>
      <c r="Z14" s="20">
        <v>-22.2</v>
      </c>
      <c r="AA14" s="21">
        <v>-435940008</v>
      </c>
    </row>
    <row r="15" spans="1:27" ht="13.5">
      <c r="A15" s="22" t="s">
        <v>42</v>
      </c>
      <c r="B15" s="16"/>
      <c r="C15" s="17"/>
      <c r="D15" s="17"/>
      <c r="E15" s="18">
        <v>-7850800</v>
      </c>
      <c r="F15" s="19">
        <v>-7850800</v>
      </c>
      <c r="G15" s="19"/>
      <c r="H15" s="19"/>
      <c r="I15" s="19">
        <v>-158121</v>
      </c>
      <c r="J15" s="19">
        <v>-158121</v>
      </c>
      <c r="K15" s="19">
        <v>-69037</v>
      </c>
      <c r="L15" s="19">
        <v>-625703</v>
      </c>
      <c r="M15" s="19"/>
      <c r="N15" s="19">
        <v>-694740</v>
      </c>
      <c r="O15" s="19"/>
      <c r="P15" s="19"/>
      <c r="Q15" s="19"/>
      <c r="R15" s="19"/>
      <c r="S15" s="19"/>
      <c r="T15" s="19"/>
      <c r="U15" s="19"/>
      <c r="V15" s="19"/>
      <c r="W15" s="19">
        <v>-852861</v>
      </c>
      <c r="X15" s="19">
        <v>-3925398</v>
      </c>
      <c r="Y15" s="19">
        <v>3072537</v>
      </c>
      <c r="Z15" s="20">
        <v>-78.27</v>
      </c>
      <c r="AA15" s="21">
        <v>-7850800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60610500</v>
      </c>
      <c r="F17" s="27">
        <f t="shared" si="0"/>
        <v>60610500</v>
      </c>
      <c r="G17" s="27">
        <f t="shared" si="0"/>
        <v>0</v>
      </c>
      <c r="H17" s="27">
        <f t="shared" si="0"/>
        <v>-5107855</v>
      </c>
      <c r="I17" s="27">
        <f t="shared" si="0"/>
        <v>12215782</v>
      </c>
      <c r="J17" s="27">
        <f t="shared" si="0"/>
        <v>7107927</v>
      </c>
      <c r="K17" s="27">
        <f t="shared" si="0"/>
        <v>25987311</v>
      </c>
      <c r="L17" s="27">
        <f t="shared" si="0"/>
        <v>4017513</v>
      </c>
      <c r="M17" s="27">
        <f t="shared" si="0"/>
        <v>12467806</v>
      </c>
      <c r="N17" s="27">
        <f t="shared" si="0"/>
        <v>42472630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49580557</v>
      </c>
      <c r="X17" s="27">
        <f t="shared" si="0"/>
        <v>38923612</v>
      </c>
      <c r="Y17" s="27">
        <f t="shared" si="0"/>
        <v>10656945</v>
      </c>
      <c r="Z17" s="28">
        <f>+IF(X17&lt;&gt;0,+(Y17/X17)*100,0)</f>
        <v>27.379126582599785</v>
      </c>
      <c r="AA17" s="29">
        <f>SUM(AA6:AA16)</f>
        <v>60610500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-87442250</v>
      </c>
      <c r="F26" s="19">
        <v>-87442250</v>
      </c>
      <c r="G26" s="19"/>
      <c r="H26" s="19">
        <v>-135802</v>
      </c>
      <c r="I26" s="19"/>
      <c r="J26" s="19">
        <v>-135802</v>
      </c>
      <c r="K26" s="19">
        <v>-4186486</v>
      </c>
      <c r="L26" s="19">
        <v>-6530457</v>
      </c>
      <c r="M26" s="19">
        <v>-10428052</v>
      </c>
      <c r="N26" s="19">
        <v>-21144995</v>
      </c>
      <c r="O26" s="19"/>
      <c r="P26" s="19"/>
      <c r="Q26" s="19"/>
      <c r="R26" s="19"/>
      <c r="S26" s="19"/>
      <c r="T26" s="19"/>
      <c r="U26" s="19"/>
      <c r="V26" s="19"/>
      <c r="W26" s="19">
        <v>-21280797</v>
      </c>
      <c r="X26" s="19">
        <v>-40627500</v>
      </c>
      <c r="Y26" s="19">
        <v>19346703</v>
      </c>
      <c r="Z26" s="20">
        <v>-47.62</v>
      </c>
      <c r="AA26" s="21">
        <v>-87442250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-87442250</v>
      </c>
      <c r="F27" s="27">
        <f t="shared" si="1"/>
        <v>-87442250</v>
      </c>
      <c r="G27" s="27">
        <f t="shared" si="1"/>
        <v>0</v>
      </c>
      <c r="H27" s="27">
        <f t="shared" si="1"/>
        <v>-135802</v>
      </c>
      <c r="I27" s="27">
        <f t="shared" si="1"/>
        <v>0</v>
      </c>
      <c r="J27" s="27">
        <f t="shared" si="1"/>
        <v>-135802</v>
      </c>
      <c r="K27" s="27">
        <f t="shared" si="1"/>
        <v>-4186486</v>
      </c>
      <c r="L27" s="27">
        <f t="shared" si="1"/>
        <v>-6530457</v>
      </c>
      <c r="M27" s="27">
        <f t="shared" si="1"/>
        <v>-10428052</v>
      </c>
      <c r="N27" s="27">
        <f t="shared" si="1"/>
        <v>-21144995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-21280797</v>
      </c>
      <c r="X27" s="27">
        <f t="shared" si="1"/>
        <v>-40627500</v>
      </c>
      <c r="Y27" s="27">
        <f t="shared" si="1"/>
        <v>19346703</v>
      </c>
      <c r="Z27" s="28">
        <f>+IF(X27&lt;&gt;0,+(Y27/X27)*100,0)</f>
        <v>-47.61972309396345</v>
      </c>
      <c r="AA27" s="29">
        <f>SUM(AA21:AA26)</f>
        <v>-87442250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-5385</v>
      </c>
      <c r="I33" s="36">
        <v>2830</v>
      </c>
      <c r="J33" s="36">
        <v>-2555</v>
      </c>
      <c r="K33" s="19">
        <v>35251</v>
      </c>
      <c r="L33" s="19">
        <v>-5014</v>
      </c>
      <c r="M33" s="19">
        <v>-2218</v>
      </c>
      <c r="N33" s="19">
        <v>28019</v>
      </c>
      <c r="O33" s="36"/>
      <c r="P33" s="36"/>
      <c r="Q33" s="36"/>
      <c r="R33" s="19"/>
      <c r="S33" s="19"/>
      <c r="T33" s="19"/>
      <c r="U33" s="19"/>
      <c r="V33" s="36"/>
      <c r="W33" s="36">
        <v>25464</v>
      </c>
      <c r="X33" s="36"/>
      <c r="Y33" s="19">
        <v>25464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-5385</v>
      </c>
      <c r="I36" s="27">
        <f t="shared" si="2"/>
        <v>2830</v>
      </c>
      <c r="J36" s="27">
        <f t="shared" si="2"/>
        <v>-2555</v>
      </c>
      <c r="K36" s="27">
        <f t="shared" si="2"/>
        <v>35251</v>
      </c>
      <c r="L36" s="27">
        <f t="shared" si="2"/>
        <v>-5014</v>
      </c>
      <c r="M36" s="27">
        <f t="shared" si="2"/>
        <v>-2218</v>
      </c>
      <c r="N36" s="27">
        <f t="shared" si="2"/>
        <v>28019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25464</v>
      </c>
      <c r="X36" s="27">
        <f t="shared" si="2"/>
        <v>0</v>
      </c>
      <c r="Y36" s="27">
        <f t="shared" si="2"/>
        <v>25464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-26831750</v>
      </c>
      <c r="F38" s="33">
        <f t="shared" si="3"/>
        <v>-26831750</v>
      </c>
      <c r="G38" s="33">
        <f t="shared" si="3"/>
        <v>0</v>
      </c>
      <c r="H38" s="33">
        <f t="shared" si="3"/>
        <v>-5249042</v>
      </c>
      <c r="I38" s="33">
        <f t="shared" si="3"/>
        <v>12218612</v>
      </c>
      <c r="J38" s="33">
        <f t="shared" si="3"/>
        <v>6969570</v>
      </c>
      <c r="K38" s="33">
        <f t="shared" si="3"/>
        <v>21836076</v>
      </c>
      <c r="L38" s="33">
        <f t="shared" si="3"/>
        <v>-2517958</v>
      </c>
      <c r="M38" s="33">
        <f t="shared" si="3"/>
        <v>2037536</v>
      </c>
      <c r="N38" s="33">
        <f t="shared" si="3"/>
        <v>21355654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28325224</v>
      </c>
      <c r="X38" s="33">
        <f t="shared" si="3"/>
        <v>-1703888</v>
      </c>
      <c r="Y38" s="33">
        <f t="shared" si="3"/>
        <v>30029112</v>
      </c>
      <c r="Z38" s="34">
        <f>+IF(X38&lt;&gt;0,+(Y38/X38)*100,0)</f>
        <v>-1762.3876686730582</v>
      </c>
      <c r="AA38" s="35">
        <f>+AA17+AA27+AA36</f>
        <v>-26831750</v>
      </c>
    </row>
    <row r="39" spans="1:27" ht="13.5">
      <c r="A39" s="22" t="s">
        <v>59</v>
      </c>
      <c r="B39" s="16"/>
      <c r="C39" s="31"/>
      <c r="D39" s="31"/>
      <c r="E39" s="32">
        <v>824000</v>
      </c>
      <c r="F39" s="33">
        <v>824000</v>
      </c>
      <c r="G39" s="33">
        <v>34933615</v>
      </c>
      <c r="H39" s="33">
        <v>34933615</v>
      </c>
      <c r="I39" s="33">
        <v>29684573</v>
      </c>
      <c r="J39" s="33">
        <v>34933615</v>
      </c>
      <c r="K39" s="33">
        <v>41903185</v>
      </c>
      <c r="L39" s="33">
        <v>63739261</v>
      </c>
      <c r="M39" s="33">
        <v>61221303</v>
      </c>
      <c r="N39" s="33">
        <v>41903185</v>
      </c>
      <c r="O39" s="33"/>
      <c r="P39" s="33"/>
      <c r="Q39" s="33"/>
      <c r="R39" s="33"/>
      <c r="S39" s="33"/>
      <c r="T39" s="33"/>
      <c r="U39" s="33"/>
      <c r="V39" s="33"/>
      <c r="W39" s="33">
        <v>34933615</v>
      </c>
      <c r="X39" s="33">
        <v>824000</v>
      </c>
      <c r="Y39" s="33">
        <v>34109615</v>
      </c>
      <c r="Z39" s="34">
        <v>4139.52</v>
      </c>
      <c r="AA39" s="35">
        <v>824000</v>
      </c>
    </row>
    <row r="40" spans="1:27" ht="13.5">
      <c r="A40" s="41" t="s">
        <v>60</v>
      </c>
      <c r="B40" s="42"/>
      <c r="C40" s="43"/>
      <c r="D40" s="43"/>
      <c r="E40" s="44">
        <v>-26007750</v>
      </c>
      <c r="F40" s="45">
        <v>-26007750</v>
      </c>
      <c r="G40" s="45">
        <v>34933615</v>
      </c>
      <c r="H40" s="45">
        <v>29684573</v>
      </c>
      <c r="I40" s="45">
        <v>41903185</v>
      </c>
      <c r="J40" s="45">
        <v>41903185</v>
      </c>
      <c r="K40" s="45">
        <v>63739261</v>
      </c>
      <c r="L40" s="45">
        <v>61221303</v>
      </c>
      <c r="M40" s="45">
        <v>63258839</v>
      </c>
      <c r="N40" s="45">
        <v>63258839</v>
      </c>
      <c r="O40" s="45"/>
      <c r="P40" s="45"/>
      <c r="Q40" s="45"/>
      <c r="R40" s="45"/>
      <c r="S40" s="45"/>
      <c r="T40" s="45"/>
      <c r="U40" s="45"/>
      <c r="V40" s="45"/>
      <c r="W40" s="45">
        <v>63258839</v>
      </c>
      <c r="X40" s="45">
        <v>-879888</v>
      </c>
      <c r="Y40" s="45">
        <v>64138727</v>
      </c>
      <c r="Z40" s="46">
        <v>-7289.42</v>
      </c>
      <c r="AA40" s="47">
        <v>-26007750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1847796</v>
      </c>
      <c r="F7" s="19">
        <v>1847796</v>
      </c>
      <c r="G7" s="19">
        <v>91068</v>
      </c>
      <c r="H7" s="19">
        <v>92887</v>
      </c>
      <c r="I7" s="19">
        <v>83602</v>
      </c>
      <c r="J7" s="19">
        <v>267557</v>
      </c>
      <c r="K7" s="19">
        <v>342453</v>
      </c>
      <c r="L7" s="19">
        <v>68069</v>
      </c>
      <c r="M7" s="19">
        <v>99358</v>
      </c>
      <c r="N7" s="19">
        <v>509880</v>
      </c>
      <c r="O7" s="19"/>
      <c r="P7" s="19"/>
      <c r="Q7" s="19"/>
      <c r="R7" s="19"/>
      <c r="S7" s="19"/>
      <c r="T7" s="19"/>
      <c r="U7" s="19"/>
      <c r="V7" s="19"/>
      <c r="W7" s="19">
        <v>777437</v>
      </c>
      <c r="X7" s="19">
        <v>923898</v>
      </c>
      <c r="Y7" s="19">
        <v>-146461</v>
      </c>
      <c r="Z7" s="20">
        <v>-15.85</v>
      </c>
      <c r="AA7" s="21">
        <v>1847796</v>
      </c>
    </row>
    <row r="8" spans="1:27" ht="13.5">
      <c r="A8" s="22" t="s">
        <v>35</v>
      </c>
      <c r="B8" s="16"/>
      <c r="C8" s="17"/>
      <c r="D8" s="17"/>
      <c r="E8" s="18">
        <v>30000</v>
      </c>
      <c r="F8" s="19">
        <v>30000</v>
      </c>
      <c r="G8" s="19">
        <v>626</v>
      </c>
      <c r="H8" s="19">
        <v>802</v>
      </c>
      <c r="I8" s="19">
        <v>1215</v>
      </c>
      <c r="J8" s="19">
        <v>2643</v>
      </c>
      <c r="K8" s="19">
        <v>11083</v>
      </c>
      <c r="L8" s="19">
        <v>3147</v>
      </c>
      <c r="M8" s="19">
        <v>23470</v>
      </c>
      <c r="N8" s="19">
        <v>37700</v>
      </c>
      <c r="O8" s="19"/>
      <c r="P8" s="19"/>
      <c r="Q8" s="19"/>
      <c r="R8" s="19"/>
      <c r="S8" s="19"/>
      <c r="T8" s="19"/>
      <c r="U8" s="19"/>
      <c r="V8" s="19"/>
      <c r="W8" s="19">
        <v>40343</v>
      </c>
      <c r="X8" s="19">
        <v>15000</v>
      </c>
      <c r="Y8" s="19">
        <v>25343</v>
      </c>
      <c r="Z8" s="20">
        <v>168.95</v>
      </c>
      <c r="AA8" s="21">
        <v>30000</v>
      </c>
    </row>
    <row r="9" spans="1:27" ht="13.5">
      <c r="A9" s="22" t="s">
        <v>36</v>
      </c>
      <c r="B9" s="16"/>
      <c r="C9" s="17"/>
      <c r="D9" s="17"/>
      <c r="E9" s="18">
        <v>118566000</v>
      </c>
      <c r="F9" s="19">
        <v>118566000</v>
      </c>
      <c r="G9" s="19">
        <v>47199000</v>
      </c>
      <c r="H9" s="19">
        <v>91532</v>
      </c>
      <c r="I9" s="19">
        <v>8532729</v>
      </c>
      <c r="J9" s="19">
        <v>55823261</v>
      </c>
      <c r="K9" s="19">
        <v>6378786</v>
      </c>
      <c r="L9" s="19">
        <v>33003</v>
      </c>
      <c r="M9" s="19">
        <v>37927435</v>
      </c>
      <c r="N9" s="19">
        <v>44339224</v>
      </c>
      <c r="O9" s="19"/>
      <c r="P9" s="19"/>
      <c r="Q9" s="19"/>
      <c r="R9" s="19"/>
      <c r="S9" s="19"/>
      <c r="T9" s="19"/>
      <c r="U9" s="19"/>
      <c r="V9" s="19"/>
      <c r="W9" s="19">
        <v>100162485</v>
      </c>
      <c r="X9" s="19">
        <v>79806000</v>
      </c>
      <c r="Y9" s="19">
        <v>20356485</v>
      </c>
      <c r="Z9" s="20">
        <v>25.51</v>
      </c>
      <c r="AA9" s="21">
        <v>118566000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8677092</v>
      </c>
      <c r="F11" s="19">
        <v>8677092</v>
      </c>
      <c r="G11" s="19">
        <v>829696</v>
      </c>
      <c r="H11" s="19">
        <v>1182015</v>
      </c>
      <c r="I11" s="19">
        <v>715856</v>
      </c>
      <c r="J11" s="19">
        <v>2727567</v>
      </c>
      <c r="K11" s="19">
        <v>992500</v>
      </c>
      <c r="L11" s="19">
        <v>1094598</v>
      </c>
      <c r="M11" s="19">
        <v>1075789</v>
      </c>
      <c r="N11" s="19">
        <v>3162887</v>
      </c>
      <c r="O11" s="19"/>
      <c r="P11" s="19"/>
      <c r="Q11" s="19"/>
      <c r="R11" s="19"/>
      <c r="S11" s="19"/>
      <c r="T11" s="19"/>
      <c r="U11" s="19"/>
      <c r="V11" s="19"/>
      <c r="W11" s="19">
        <v>5890454</v>
      </c>
      <c r="X11" s="19">
        <v>4338546</v>
      </c>
      <c r="Y11" s="19">
        <v>1551908</v>
      </c>
      <c r="Z11" s="20">
        <v>35.77</v>
      </c>
      <c r="AA11" s="21">
        <v>8677092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-142956799</v>
      </c>
      <c r="F14" s="19">
        <v>-142956799</v>
      </c>
      <c r="G14" s="19">
        <v>-563803</v>
      </c>
      <c r="H14" s="19">
        <v>-1525759</v>
      </c>
      <c r="I14" s="19">
        <v>-21269911</v>
      </c>
      <c r="J14" s="19">
        <v>-23359473</v>
      </c>
      <c r="K14" s="19">
        <v>-9713697</v>
      </c>
      <c r="L14" s="19">
        <v>-7663719</v>
      </c>
      <c r="M14" s="19">
        <v>-9929751</v>
      </c>
      <c r="N14" s="19">
        <v>-27307167</v>
      </c>
      <c r="O14" s="19"/>
      <c r="P14" s="19"/>
      <c r="Q14" s="19"/>
      <c r="R14" s="19"/>
      <c r="S14" s="19"/>
      <c r="T14" s="19"/>
      <c r="U14" s="19"/>
      <c r="V14" s="19"/>
      <c r="W14" s="19">
        <v>-50666640</v>
      </c>
      <c r="X14" s="19">
        <v>-72490665</v>
      </c>
      <c r="Y14" s="19">
        <v>21824025</v>
      </c>
      <c r="Z14" s="20">
        <v>-30.11</v>
      </c>
      <c r="AA14" s="21">
        <v>-142956799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-10844000</v>
      </c>
      <c r="F16" s="19">
        <v>-10844000</v>
      </c>
      <c r="G16" s="19"/>
      <c r="H16" s="19"/>
      <c r="I16" s="19">
        <v>-7447674</v>
      </c>
      <c r="J16" s="19">
        <v>-7447674</v>
      </c>
      <c r="K16" s="19">
        <v>-5895230</v>
      </c>
      <c r="L16" s="19">
        <v>-3081264</v>
      </c>
      <c r="M16" s="19">
        <v>-658080</v>
      </c>
      <c r="N16" s="19">
        <v>-9634574</v>
      </c>
      <c r="O16" s="19"/>
      <c r="P16" s="19"/>
      <c r="Q16" s="19"/>
      <c r="R16" s="19"/>
      <c r="S16" s="19"/>
      <c r="T16" s="19"/>
      <c r="U16" s="19"/>
      <c r="V16" s="19"/>
      <c r="W16" s="19">
        <v>-17082248</v>
      </c>
      <c r="X16" s="19">
        <v>-9615750</v>
      </c>
      <c r="Y16" s="19">
        <v>-7466498</v>
      </c>
      <c r="Z16" s="20">
        <v>77.65</v>
      </c>
      <c r="AA16" s="21">
        <v>-10844000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-24679911</v>
      </c>
      <c r="F17" s="27">
        <f t="shared" si="0"/>
        <v>-24679911</v>
      </c>
      <c r="G17" s="27">
        <f t="shared" si="0"/>
        <v>47556587</v>
      </c>
      <c r="H17" s="27">
        <f t="shared" si="0"/>
        <v>-158523</v>
      </c>
      <c r="I17" s="27">
        <f t="shared" si="0"/>
        <v>-19384183</v>
      </c>
      <c r="J17" s="27">
        <f t="shared" si="0"/>
        <v>28013881</v>
      </c>
      <c r="K17" s="27">
        <f t="shared" si="0"/>
        <v>-7884105</v>
      </c>
      <c r="L17" s="27">
        <f t="shared" si="0"/>
        <v>-9546166</v>
      </c>
      <c r="M17" s="27">
        <f t="shared" si="0"/>
        <v>28538221</v>
      </c>
      <c r="N17" s="27">
        <f t="shared" si="0"/>
        <v>11107950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39121831</v>
      </c>
      <c r="X17" s="27">
        <f t="shared" si="0"/>
        <v>2977029</v>
      </c>
      <c r="Y17" s="27">
        <f t="shared" si="0"/>
        <v>36144802</v>
      </c>
      <c r="Z17" s="28">
        <f>+IF(X17&lt;&gt;0,+(Y17/X17)*100,0)</f>
        <v>1214.1232752519375</v>
      </c>
      <c r="AA17" s="29">
        <f>SUM(AA6:AA16)</f>
        <v>-24679911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-24679911</v>
      </c>
      <c r="F38" s="33">
        <f t="shared" si="3"/>
        <v>-24679911</v>
      </c>
      <c r="G38" s="33">
        <f t="shared" si="3"/>
        <v>47556587</v>
      </c>
      <c r="H38" s="33">
        <f t="shared" si="3"/>
        <v>-158523</v>
      </c>
      <c r="I38" s="33">
        <f t="shared" si="3"/>
        <v>-19384183</v>
      </c>
      <c r="J38" s="33">
        <f t="shared" si="3"/>
        <v>28013881</v>
      </c>
      <c r="K38" s="33">
        <f t="shared" si="3"/>
        <v>-7884105</v>
      </c>
      <c r="L38" s="33">
        <f t="shared" si="3"/>
        <v>-9546166</v>
      </c>
      <c r="M38" s="33">
        <f t="shared" si="3"/>
        <v>28538221</v>
      </c>
      <c r="N38" s="33">
        <f t="shared" si="3"/>
        <v>11107950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39121831</v>
      </c>
      <c r="X38" s="33">
        <f t="shared" si="3"/>
        <v>2977029</v>
      </c>
      <c r="Y38" s="33">
        <f t="shared" si="3"/>
        <v>36144802</v>
      </c>
      <c r="Z38" s="34">
        <f>+IF(X38&lt;&gt;0,+(Y38/X38)*100,0)</f>
        <v>1214.1232752519375</v>
      </c>
      <c r="AA38" s="35">
        <f>+AA17+AA27+AA36</f>
        <v>-24679911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115429363</v>
      </c>
      <c r="H39" s="33">
        <v>162985950</v>
      </c>
      <c r="I39" s="33">
        <v>162827427</v>
      </c>
      <c r="J39" s="33">
        <v>115429363</v>
      </c>
      <c r="K39" s="33">
        <v>143443244</v>
      </c>
      <c r="L39" s="33">
        <v>135559139</v>
      </c>
      <c r="M39" s="33">
        <v>126012973</v>
      </c>
      <c r="N39" s="33">
        <v>143443244</v>
      </c>
      <c r="O39" s="33"/>
      <c r="P39" s="33"/>
      <c r="Q39" s="33"/>
      <c r="R39" s="33"/>
      <c r="S39" s="33"/>
      <c r="T39" s="33"/>
      <c r="U39" s="33"/>
      <c r="V39" s="33"/>
      <c r="W39" s="33">
        <v>115429363</v>
      </c>
      <c r="X39" s="33"/>
      <c r="Y39" s="33">
        <v>115429363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-24679910</v>
      </c>
      <c r="F40" s="45">
        <v>-24679910</v>
      </c>
      <c r="G40" s="45">
        <v>162985950</v>
      </c>
      <c r="H40" s="45">
        <v>162827427</v>
      </c>
      <c r="I40" s="45">
        <v>143443244</v>
      </c>
      <c r="J40" s="45">
        <v>143443244</v>
      </c>
      <c r="K40" s="45">
        <v>135559139</v>
      </c>
      <c r="L40" s="45">
        <v>126012973</v>
      </c>
      <c r="M40" s="45">
        <v>154551194</v>
      </c>
      <c r="N40" s="45">
        <v>154551194</v>
      </c>
      <c r="O40" s="45"/>
      <c r="P40" s="45"/>
      <c r="Q40" s="45"/>
      <c r="R40" s="45"/>
      <c r="S40" s="45"/>
      <c r="T40" s="45"/>
      <c r="U40" s="45"/>
      <c r="V40" s="45"/>
      <c r="W40" s="45">
        <v>154551194</v>
      </c>
      <c r="X40" s="45">
        <v>2977030</v>
      </c>
      <c r="Y40" s="45">
        <v>151574164</v>
      </c>
      <c r="Z40" s="46">
        <v>5091.46</v>
      </c>
      <c r="AA40" s="47">
        <v>-24679910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29797752</v>
      </c>
      <c r="D6" s="17"/>
      <c r="E6" s="18">
        <v>24116001</v>
      </c>
      <c r="F6" s="19">
        <v>24116001</v>
      </c>
      <c r="G6" s="19">
        <v>1363278</v>
      </c>
      <c r="H6" s="19">
        <v>1467107</v>
      </c>
      <c r="I6" s="19">
        <v>1458311</v>
      </c>
      <c r="J6" s="19">
        <v>4288696</v>
      </c>
      <c r="K6" s="19">
        <v>1618594</v>
      </c>
      <c r="L6" s="19">
        <v>1829474</v>
      </c>
      <c r="M6" s="19">
        <v>1577589</v>
      </c>
      <c r="N6" s="19">
        <v>5025657</v>
      </c>
      <c r="O6" s="19"/>
      <c r="P6" s="19"/>
      <c r="Q6" s="19"/>
      <c r="R6" s="19"/>
      <c r="S6" s="19"/>
      <c r="T6" s="19"/>
      <c r="U6" s="19"/>
      <c r="V6" s="19"/>
      <c r="W6" s="19">
        <v>9314353</v>
      </c>
      <c r="X6" s="19">
        <v>11802930</v>
      </c>
      <c r="Y6" s="19">
        <v>-2488577</v>
      </c>
      <c r="Z6" s="20">
        <v>-21.08</v>
      </c>
      <c r="AA6" s="21">
        <v>24116001</v>
      </c>
    </row>
    <row r="7" spans="1:27" ht="13.5">
      <c r="A7" s="22" t="s">
        <v>34</v>
      </c>
      <c r="B7" s="16"/>
      <c r="C7" s="17">
        <v>49000161</v>
      </c>
      <c r="D7" s="17"/>
      <c r="E7" s="18">
        <v>49351460</v>
      </c>
      <c r="F7" s="19">
        <v>49351460</v>
      </c>
      <c r="G7" s="19">
        <v>3210857</v>
      </c>
      <c r="H7" s="19">
        <v>3974616</v>
      </c>
      <c r="I7" s="19">
        <v>3974484</v>
      </c>
      <c r="J7" s="19">
        <v>11159957</v>
      </c>
      <c r="K7" s="19">
        <v>4375015</v>
      </c>
      <c r="L7" s="19">
        <v>4775088</v>
      </c>
      <c r="M7" s="19">
        <v>4645602</v>
      </c>
      <c r="N7" s="19">
        <v>13795705</v>
      </c>
      <c r="O7" s="19"/>
      <c r="P7" s="19"/>
      <c r="Q7" s="19"/>
      <c r="R7" s="19"/>
      <c r="S7" s="19"/>
      <c r="T7" s="19"/>
      <c r="U7" s="19"/>
      <c r="V7" s="19"/>
      <c r="W7" s="19">
        <v>24955662</v>
      </c>
      <c r="X7" s="19">
        <v>20346857</v>
      </c>
      <c r="Y7" s="19">
        <v>4608805</v>
      </c>
      <c r="Z7" s="20">
        <v>22.65</v>
      </c>
      <c r="AA7" s="21">
        <v>49351460</v>
      </c>
    </row>
    <row r="8" spans="1:27" ht="13.5">
      <c r="A8" s="22" t="s">
        <v>35</v>
      </c>
      <c r="B8" s="16"/>
      <c r="C8" s="17">
        <v>9056626</v>
      </c>
      <c r="D8" s="17"/>
      <c r="E8" s="18">
        <v>17766785</v>
      </c>
      <c r="F8" s="19">
        <v>17766785</v>
      </c>
      <c r="G8" s="19">
        <v>1331768</v>
      </c>
      <c r="H8" s="19">
        <v>1603840</v>
      </c>
      <c r="I8" s="19">
        <v>1548556</v>
      </c>
      <c r="J8" s="19">
        <v>4484164</v>
      </c>
      <c r="K8" s="19">
        <v>759594</v>
      </c>
      <c r="L8" s="19">
        <v>1118060</v>
      </c>
      <c r="M8" s="19">
        <v>961323</v>
      </c>
      <c r="N8" s="19">
        <v>2838977</v>
      </c>
      <c r="O8" s="19"/>
      <c r="P8" s="19"/>
      <c r="Q8" s="19"/>
      <c r="R8" s="19"/>
      <c r="S8" s="19"/>
      <c r="T8" s="19"/>
      <c r="U8" s="19"/>
      <c r="V8" s="19"/>
      <c r="W8" s="19">
        <v>7323141</v>
      </c>
      <c r="X8" s="19">
        <v>8678811</v>
      </c>
      <c r="Y8" s="19">
        <v>-1355670</v>
      </c>
      <c r="Z8" s="20">
        <v>-15.62</v>
      </c>
      <c r="AA8" s="21">
        <v>17766785</v>
      </c>
    </row>
    <row r="9" spans="1:27" ht="13.5">
      <c r="A9" s="22" t="s">
        <v>36</v>
      </c>
      <c r="B9" s="16"/>
      <c r="C9" s="17">
        <v>121287155</v>
      </c>
      <c r="D9" s="17"/>
      <c r="E9" s="18">
        <v>120624000</v>
      </c>
      <c r="F9" s="19">
        <v>120624000</v>
      </c>
      <c r="G9" s="19">
        <v>49030644</v>
      </c>
      <c r="H9" s="19"/>
      <c r="I9" s="19">
        <v>1810000</v>
      </c>
      <c r="J9" s="19">
        <v>50840644</v>
      </c>
      <c r="K9" s="19"/>
      <c r="L9" s="19"/>
      <c r="M9" s="19">
        <v>39280773</v>
      </c>
      <c r="N9" s="19">
        <v>39280773</v>
      </c>
      <c r="O9" s="19"/>
      <c r="P9" s="19"/>
      <c r="Q9" s="19"/>
      <c r="R9" s="19"/>
      <c r="S9" s="19"/>
      <c r="T9" s="19"/>
      <c r="U9" s="19"/>
      <c r="V9" s="19"/>
      <c r="W9" s="19">
        <v>90121417</v>
      </c>
      <c r="X9" s="19">
        <v>90857600</v>
      </c>
      <c r="Y9" s="19">
        <v>-736183</v>
      </c>
      <c r="Z9" s="20">
        <v>-0.81</v>
      </c>
      <c r="AA9" s="21">
        <v>120624000</v>
      </c>
    </row>
    <row r="10" spans="1:27" ht="13.5">
      <c r="A10" s="22" t="s">
        <v>37</v>
      </c>
      <c r="B10" s="16"/>
      <c r="C10" s="17">
        <v>22916073</v>
      </c>
      <c r="D10" s="17"/>
      <c r="E10" s="18">
        <v>31917000</v>
      </c>
      <c r="F10" s="19">
        <v>31917000</v>
      </c>
      <c r="G10" s="19">
        <v>14706000</v>
      </c>
      <c r="H10" s="19">
        <v>96737</v>
      </c>
      <c r="I10" s="19">
        <v>118684</v>
      </c>
      <c r="J10" s="19">
        <v>14921421</v>
      </c>
      <c r="K10" s="19">
        <v>143849</v>
      </c>
      <c r="L10" s="19">
        <v>172039</v>
      </c>
      <c r="M10" s="19">
        <v>109747</v>
      </c>
      <c r="N10" s="19">
        <v>425635</v>
      </c>
      <c r="O10" s="19"/>
      <c r="P10" s="19"/>
      <c r="Q10" s="19"/>
      <c r="R10" s="19"/>
      <c r="S10" s="19"/>
      <c r="T10" s="19"/>
      <c r="U10" s="19"/>
      <c r="V10" s="19"/>
      <c r="W10" s="19">
        <v>15347056</v>
      </c>
      <c r="X10" s="19">
        <v>22779163</v>
      </c>
      <c r="Y10" s="19">
        <v>-7432107</v>
      </c>
      <c r="Z10" s="20">
        <v>-32.63</v>
      </c>
      <c r="AA10" s="21">
        <v>31917000</v>
      </c>
    </row>
    <row r="11" spans="1:27" ht="13.5">
      <c r="A11" s="22" t="s">
        <v>38</v>
      </c>
      <c r="B11" s="16"/>
      <c r="C11" s="17">
        <v>8179005</v>
      </c>
      <c r="D11" s="17"/>
      <c r="E11" s="18">
        <v>3616566</v>
      </c>
      <c r="F11" s="19">
        <v>3616566</v>
      </c>
      <c r="G11" s="19">
        <v>516706</v>
      </c>
      <c r="H11" s="19">
        <v>512958</v>
      </c>
      <c r="I11" s="19">
        <v>539129</v>
      </c>
      <c r="J11" s="19">
        <v>1568793</v>
      </c>
      <c r="K11" s="19">
        <v>588611</v>
      </c>
      <c r="L11" s="19">
        <v>554047</v>
      </c>
      <c r="M11" s="19">
        <v>562018</v>
      </c>
      <c r="N11" s="19">
        <v>1704676</v>
      </c>
      <c r="O11" s="19"/>
      <c r="P11" s="19"/>
      <c r="Q11" s="19"/>
      <c r="R11" s="19"/>
      <c r="S11" s="19"/>
      <c r="T11" s="19"/>
      <c r="U11" s="19"/>
      <c r="V11" s="19"/>
      <c r="W11" s="19">
        <v>3273469</v>
      </c>
      <c r="X11" s="19">
        <v>1442400</v>
      </c>
      <c r="Y11" s="19">
        <v>1831069</v>
      </c>
      <c r="Z11" s="20">
        <v>126.95</v>
      </c>
      <c r="AA11" s="21">
        <v>3616566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-116166220</v>
      </c>
      <c r="D14" s="17"/>
      <c r="E14" s="18">
        <v>-190847855</v>
      </c>
      <c r="F14" s="19">
        <v>-190847855</v>
      </c>
      <c r="G14" s="19">
        <v>-8247969</v>
      </c>
      <c r="H14" s="19">
        <v>-13988508</v>
      </c>
      <c r="I14" s="19">
        <v>-15159245</v>
      </c>
      <c r="J14" s="19">
        <v>-37395722</v>
      </c>
      <c r="K14" s="19"/>
      <c r="L14" s="19">
        <v>-13618265</v>
      </c>
      <c r="M14" s="19">
        <v>-18886871</v>
      </c>
      <c r="N14" s="19">
        <v>-32505136</v>
      </c>
      <c r="O14" s="19"/>
      <c r="P14" s="19"/>
      <c r="Q14" s="19"/>
      <c r="R14" s="19"/>
      <c r="S14" s="19"/>
      <c r="T14" s="19"/>
      <c r="U14" s="19"/>
      <c r="V14" s="19"/>
      <c r="W14" s="19">
        <v>-69900858</v>
      </c>
      <c r="X14" s="19">
        <v>-91944887</v>
      </c>
      <c r="Y14" s="19">
        <v>22044029</v>
      </c>
      <c r="Z14" s="20">
        <v>-23.98</v>
      </c>
      <c r="AA14" s="21">
        <v>-190847855</v>
      </c>
    </row>
    <row r="15" spans="1:27" ht="13.5">
      <c r="A15" s="22" t="s">
        <v>42</v>
      </c>
      <c r="B15" s="16"/>
      <c r="C15" s="17">
        <v>-2053328</v>
      </c>
      <c r="D15" s="17"/>
      <c r="E15" s="18">
        <v>-797976</v>
      </c>
      <c r="F15" s="19">
        <v>-797976</v>
      </c>
      <c r="G15" s="19"/>
      <c r="H15" s="19">
        <v>-28121</v>
      </c>
      <c r="I15" s="19">
        <v>-27128</v>
      </c>
      <c r="J15" s="19">
        <v>-55249</v>
      </c>
      <c r="K15" s="19"/>
      <c r="L15" s="19">
        <v>-25110</v>
      </c>
      <c r="M15" s="19">
        <v>-23315</v>
      </c>
      <c r="N15" s="19">
        <v>-48425</v>
      </c>
      <c r="O15" s="19"/>
      <c r="P15" s="19"/>
      <c r="Q15" s="19"/>
      <c r="R15" s="19"/>
      <c r="S15" s="19"/>
      <c r="T15" s="19"/>
      <c r="U15" s="19"/>
      <c r="V15" s="19"/>
      <c r="W15" s="19">
        <v>-103674</v>
      </c>
      <c r="X15" s="19">
        <v>-400088</v>
      </c>
      <c r="Y15" s="19">
        <v>296414</v>
      </c>
      <c r="Z15" s="20">
        <v>-74.09</v>
      </c>
      <c r="AA15" s="21">
        <v>-797976</v>
      </c>
    </row>
    <row r="16" spans="1:27" ht="13.5">
      <c r="A16" s="22" t="s">
        <v>43</v>
      </c>
      <c r="B16" s="16"/>
      <c r="C16" s="17">
        <v>-6452758</v>
      </c>
      <c r="D16" s="17"/>
      <c r="E16" s="18">
        <v>-2749891</v>
      </c>
      <c r="F16" s="19">
        <v>-2749891</v>
      </c>
      <c r="G16" s="19"/>
      <c r="H16" s="19">
        <v>-26290</v>
      </c>
      <c r="I16" s="19"/>
      <c r="J16" s="19">
        <v>-26290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-26290</v>
      </c>
      <c r="X16" s="19">
        <v>-1166939</v>
      </c>
      <c r="Y16" s="19">
        <v>1140649</v>
      </c>
      <c r="Z16" s="20">
        <v>-97.75</v>
      </c>
      <c r="AA16" s="21">
        <v>-2749891</v>
      </c>
    </row>
    <row r="17" spans="1:27" ht="13.5">
      <c r="A17" s="23" t="s">
        <v>44</v>
      </c>
      <c r="B17" s="24"/>
      <c r="C17" s="25">
        <f aca="true" t="shared" si="0" ref="C17:Y17">SUM(C6:C16)</f>
        <v>115564466</v>
      </c>
      <c r="D17" s="25">
        <f>SUM(D6:D16)</f>
        <v>0</v>
      </c>
      <c r="E17" s="26">
        <f t="shared" si="0"/>
        <v>52996090</v>
      </c>
      <c r="F17" s="27">
        <f t="shared" si="0"/>
        <v>52996090</v>
      </c>
      <c r="G17" s="27">
        <f t="shared" si="0"/>
        <v>61911284</v>
      </c>
      <c r="H17" s="27">
        <f t="shared" si="0"/>
        <v>-6387661</v>
      </c>
      <c r="I17" s="27">
        <f t="shared" si="0"/>
        <v>-5737209</v>
      </c>
      <c r="J17" s="27">
        <f t="shared" si="0"/>
        <v>49786414</v>
      </c>
      <c r="K17" s="27">
        <f t="shared" si="0"/>
        <v>7485663</v>
      </c>
      <c r="L17" s="27">
        <f t="shared" si="0"/>
        <v>-5194667</v>
      </c>
      <c r="M17" s="27">
        <f t="shared" si="0"/>
        <v>28226866</v>
      </c>
      <c r="N17" s="27">
        <f t="shared" si="0"/>
        <v>30517862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80304276</v>
      </c>
      <c r="X17" s="27">
        <f t="shared" si="0"/>
        <v>62395847</v>
      </c>
      <c r="Y17" s="27">
        <f t="shared" si="0"/>
        <v>17908429</v>
      </c>
      <c r="Z17" s="28">
        <f>+IF(X17&lt;&gt;0,+(Y17/X17)*100,0)</f>
        <v>28.701315650062416</v>
      </c>
      <c r="AA17" s="29">
        <f>SUM(AA6:AA16)</f>
        <v>52996090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1850000</v>
      </c>
      <c r="F24" s="19">
        <v>1850000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1850000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-81337710</v>
      </c>
      <c r="D26" s="17"/>
      <c r="E26" s="18">
        <v>-65507961</v>
      </c>
      <c r="F26" s="19">
        <v>-65507961</v>
      </c>
      <c r="G26" s="19">
        <v>-99617</v>
      </c>
      <c r="H26" s="19">
        <v>-2340083</v>
      </c>
      <c r="I26" s="19">
        <v>-5092348</v>
      </c>
      <c r="J26" s="19">
        <v>-7532048</v>
      </c>
      <c r="K26" s="19"/>
      <c r="L26" s="19">
        <v>-204361</v>
      </c>
      <c r="M26" s="19">
        <v>-109747</v>
      </c>
      <c r="N26" s="19">
        <v>-314108</v>
      </c>
      <c r="O26" s="19"/>
      <c r="P26" s="19"/>
      <c r="Q26" s="19"/>
      <c r="R26" s="19"/>
      <c r="S26" s="19"/>
      <c r="T26" s="19"/>
      <c r="U26" s="19"/>
      <c r="V26" s="19"/>
      <c r="W26" s="19">
        <v>-7846156</v>
      </c>
      <c r="X26" s="19">
        <v>-55536657</v>
      </c>
      <c r="Y26" s="19">
        <v>47690501</v>
      </c>
      <c r="Z26" s="20">
        <v>-85.87</v>
      </c>
      <c r="AA26" s="21">
        <v>-65507961</v>
      </c>
    </row>
    <row r="27" spans="1:27" ht="13.5">
      <c r="A27" s="23" t="s">
        <v>51</v>
      </c>
      <c r="B27" s="24"/>
      <c r="C27" s="25">
        <f aca="true" t="shared" si="1" ref="C27:Y27">SUM(C21:C26)</f>
        <v>-81337710</v>
      </c>
      <c r="D27" s="25">
        <f>SUM(D21:D26)</f>
        <v>0</v>
      </c>
      <c r="E27" s="26">
        <f t="shared" si="1"/>
        <v>-63657961</v>
      </c>
      <c r="F27" s="27">
        <f t="shared" si="1"/>
        <v>-63657961</v>
      </c>
      <c r="G27" s="27">
        <f t="shared" si="1"/>
        <v>-99617</v>
      </c>
      <c r="H27" s="27">
        <f t="shared" si="1"/>
        <v>-2340083</v>
      </c>
      <c r="I27" s="27">
        <f t="shared" si="1"/>
        <v>-5092348</v>
      </c>
      <c r="J27" s="27">
        <f t="shared" si="1"/>
        <v>-7532048</v>
      </c>
      <c r="K27" s="27">
        <f t="shared" si="1"/>
        <v>0</v>
      </c>
      <c r="L27" s="27">
        <f t="shared" si="1"/>
        <v>-204361</v>
      </c>
      <c r="M27" s="27">
        <f t="shared" si="1"/>
        <v>-109747</v>
      </c>
      <c r="N27" s="27">
        <f t="shared" si="1"/>
        <v>-314108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-7846156</v>
      </c>
      <c r="X27" s="27">
        <f t="shared" si="1"/>
        <v>-55536657</v>
      </c>
      <c r="Y27" s="27">
        <f t="shared" si="1"/>
        <v>47690501</v>
      </c>
      <c r="Z27" s="28">
        <f>+IF(X27&lt;&gt;0,+(Y27/X27)*100,0)</f>
        <v>-85.8721132602562</v>
      </c>
      <c r="AA27" s="29">
        <f>SUM(AA21:AA26)</f>
        <v>-63657961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-1782330</v>
      </c>
      <c r="D35" s="17"/>
      <c r="E35" s="18">
        <v>-1865187</v>
      </c>
      <c r="F35" s="19">
        <v>-1865187</v>
      </c>
      <c r="G35" s="19"/>
      <c r="H35" s="19">
        <v>-108001</v>
      </c>
      <c r="I35" s="19">
        <v>-108873</v>
      </c>
      <c r="J35" s="19">
        <v>-216874</v>
      </c>
      <c r="K35" s="19"/>
      <c r="L35" s="19">
        <v>-110643</v>
      </c>
      <c r="M35" s="19"/>
      <c r="N35" s="19">
        <v>-110643</v>
      </c>
      <c r="O35" s="19"/>
      <c r="P35" s="19"/>
      <c r="Q35" s="19"/>
      <c r="R35" s="19"/>
      <c r="S35" s="19"/>
      <c r="T35" s="19"/>
      <c r="U35" s="19"/>
      <c r="V35" s="19"/>
      <c r="W35" s="19">
        <v>-327517</v>
      </c>
      <c r="X35" s="19"/>
      <c r="Y35" s="19">
        <v>-327517</v>
      </c>
      <c r="Z35" s="20"/>
      <c r="AA35" s="21">
        <v>-1865187</v>
      </c>
    </row>
    <row r="36" spans="1:27" ht="13.5">
      <c r="A36" s="23" t="s">
        <v>57</v>
      </c>
      <c r="B36" s="24"/>
      <c r="C36" s="25">
        <f aca="true" t="shared" si="2" ref="C36:Y36">SUM(C31:C35)</f>
        <v>-1782330</v>
      </c>
      <c r="D36" s="25">
        <f>SUM(D31:D35)</f>
        <v>0</v>
      </c>
      <c r="E36" s="26">
        <f t="shared" si="2"/>
        <v>-1865187</v>
      </c>
      <c r="F36" s="27">
        <f t="shared" si="2"/>
        <v>-1865187</v>
      </c>
      <c r="G36" s="27">
        <f t="shared" si="2"/>
        <v>0</v>
      </c>
      <c r="H36" s="27">
        <f t="shared" si="2"/>
        <v>-108001</v>
      </c>
      <c r="I36" s="27">
        <f t="shared" si="2"/>
        <v>-108873</v>
      </c>
      <c r="J36" s="27">
        <f t="shared" si="2"/>
        <v>-216874</v>
      </c>
      <c r="K36" s="27">
        <f t="shared" si="2"/>
        <v>0</v>
      </c>
      <c r="L36" s="27">
        <f t="shared" si="2"/>
        <v>-110643</v>
      </c>
      <c r="M36" s="27">
        <f t="shared" si="2"/>
        <v>0</v>
      </c>
      <c r="N36" s="27">
        <f t="shared" si="2"/>
        <v>-110643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-327517</v>
      </c>
      <c r="X36" s="27">
        <f t="shared" si="2"/>
        <v>0</v>
      </c>
      <c r="Y36" s="27">
        <f t="shared" si="2"/>
        <v>-327517</v>
      </c>
      <c r="Z36" s="28">
        <f>+IF(X36&lt;&gt;0,+(Y36/X36)*100,0)</f>
        <v>0</v>
      </c>
      <c r="AA36" s="29">
        <f>SUM(AA31:AA35)</f>
        <v>-1865187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32444426</v>
      </c>
      <c r="D38" s="31">
        <f>+D17+D27+D36</f>
        <v>0</v>
      </c>
      <c r="E38" s="32">
        <f t="shared" si="3"/>
        <v>-12527058</v>
      </c>
      <c r="F38" s="33">
        <f t="shared" si="3"/>
        <v>-12527058</v>
      </c>
      <c r="G38" s="33">
        <f t="shared" si="3"/>
        <v>61811667</v>
      </c>
      <c r="H38" s="33">
        <f t="shared" si="3"/>
        <v>-8835745</v>
      </c>
      <c r="I38" s="33">
        <f t="shared" si="3"/>
        <v>-10938430</v>
      </c>
      <c r="J38" s="33">
        <f t="shared" si="3"/>
        <v>42037492</v>
      </c>
      <c r="K38" s="33">
        <f t="shared" si="3"/>
        <v>7485663</v>
      </c>
      <c r="L38" s="33">
        <f t="shared" si="3"/>
        <v>-5509671</v>
      </c>
      <c r="M38" s="33">
        <f t="shared" si="3"/>
        <v>28117119</v>
      </c>
      <c r="N38" s="33">
        <f t="shared" si="3"/>
        <v>30093111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72130603</v>
      </c>
      <c r="X38" s="33">
        <f t="shared" si="3"/>
        <v>6859190</v>
      </c>
      <c r="Y38" s="33">
        <f t="shared" si="3"/>
        <v>65271413</v>
      </c>
      <c r="Z38" s="34">
        <f>+IF(X38&lt;&gt;0,+(Y38/X38)*100,0)</f>
        <v>951.5906834480455</v>
      </c>
      <c r="AA38" s="35">
        <f>+AA17+AA27+AA36</f>
        <v>-12527058</v>
      </c>
    </row>
    <row r="39" spans="1:27" ht="13.5">
      <c r="A39" s="22" t="s">
        <v>59</v>
      </c>
      <c r="B39" s="16"/>
      <c r="C39" s="31">
        <v>80804597</v>
      </c>
      <c r="D39" s="31"/>
      <c r="E39" s="32">
        <v>74878877</v>
      </c>
      <c r="F39" s="33">
        <v>74878877</v>
      </c>
      <c r="G39" s="33">
        <v>104459310</v>
      </c>
      <c r="H39" s="33">
        <v>166270977</v>
      </c>
      <c r="I39" s="33">
        <v>157435232</v>
      </c>
      <c r="J39" s="33">
        <v>104459310</v>
      </c>
      <c r="K39" s="33">
        <v>146496802</v>
      </c>
      <c r="L39" s="33">
        <v>153982465</v>
      </c>
      <c r="M39" s="33">
        <v>148472794</v>
      </c>
      <c r="N39" s="33">
        <v>146496802</v>
      </c>
      <c r="O39" s="33"/>
      <c r="P39" s="33"/>
      <c r="Q39" s="33"/>
      <c r="R39" s="33"/>
      <c r="S39" s="33"/>
      <c r="T39" s="33"/>
      <c r="U39" s="33"/>
      <c r="V39" s="33"/>
      <c r="W39" s="33">
        <v>104459310</v>
      </c>
      <c r="X39" s="33">
        <v>74878877</v>
      </c>
      <c r="Y39" s="33">
        <v>29580433</v>
      </c>
      <c r="Z39" s="34">
        <v>39.5</v>
      </c>
      <c r="AA39" s="35">
        <v>74878877</v>
      </c>
    </row>
    <row r="40" spans="1:27" ht="13.5">
      <c r="A40" s="41" t="s">
        <v>60</v>
      </c>
      <c r="B40" s="42"/>
      <c r="C40" s="43">
        <v>113249023</v>
      </c>
      <c r="D40" s="43"/>
      <c r="E40" s="44">
        <v>62351819</v>
      </c>
      <c r="F40" s="45">
        <v>62351819</v>
      </c>
      <c r="G40" s="45">
        <v>166270977</v>
      </c>
      <c r="H40" s="45">
        <v>157435232</v>
      </c>
      <c r="I40" s="45">
        <v>146496802</v>
      </c>
      <c r="J40" s="45">
        <v>146496802</v>
      </c>
      <c r="K40" s="45">
        <v>153982465</v>
      </c>
      <c r="L40" s="45">
        <v>148472794</v>
      </c>
      <c r="M40" s="45">
        <v>176589913</v>
      </c>
      <c r="N40" s="45">
        <v>176589913</v>
      </c>
      <c r="O40" s="45"/>
      <c r="P40" s="45"/>
      <c r="Q40" s="45"/>
      <c r="R40" s="45"/>
      <c r="S40" s="45"/>
      <c r="T40" s="45"/>
      <c r="U40" s="45"/>
      <c r="V40" s="45"/>
      <c r="W40" s="45">
        <v>176589913</v>
      </c>
      <c r="X40" s="45">
        <v>81738067</v>
      </c>
      <c r="Y40" s="45">
        <v>94851846</v>
      </c>
      <c r="Z40" s="46">
        <v>116.04</v>
      </c>
      <c r="AA40" s="47">
        <v>62351819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22395062</v>
      </c>
      <c r="D6" s="17"/>
      <c r="E6" s="18">
        <v>22302468</v>
      </c>
      <c r="F6" s="19">
        <v>22302468</v>
      </c>
      <c r="G6" s="19">
        <v>1263116</v>
      </c>
      <c r="H6" s="19">
        <v>1471265</v>
      </c>
      <c r="I6" s="19">
        <v>1340291</v>
      </c>
      <c r="J6" s="19">
        <v>4074672</v>
      </c>
      <c r="K6" s="19">
        <v>1940052</v>
      </c>
      <c r="L6" s="19">
        <v>1407493</v>
      </c>
      <c r="M6" s="19">
        <v>1136982</v>
      </c>
      <c r="N6" s="19">
        <v>4484527</v>
      </c>
      <c r="O6" s="19"/>
      <c r="P6" s="19"/>
      <c r="Q6" s="19"/>
      <c r="R6" s="19"/>
      <c r="S6" s="19"/>
      <c r="T6" s="19"/>
      <c r="U6" s="19"/>
      <c r="V6" s="19"/>
      <c r="W6" s="19">
        <v>8559199</v>
      </c>
      <c r="X6" s="19">
        <v>11151234</v>
      </c>
      <c r="Y6" s="19">
        <v>-2592035</v>
      </c>
      <c r="Z6" s="20">
        <v>-23.24</v>
      </c>
      <c r="AA6" s="21">
        <v>22302468</v>
      </c>
    </row>
    <row r="7" spans="1:27" ht="13.5">
      <c r="A7" s="22" t="s">
        <v>34</v>
      </c>
      <c r="B7" s="16"/>
      <c r="C7" s="17">
        <v>66258486</v>
      </c>
      <c r="D7" s="17"/>
      <c r="E7" s="18">
        <v>74802627</v>
      </c>
      <c r="F7" s="19">
        <v>74802627</v>
      </c>
      <c r="G7" s="19">
        <v>7060500</v>
      </c>
      <c r="H7" s="19">
        <v>4601388</v>
      </c>
      <c r="I7" s="19">
        <v>6016927</v>
      </c>
      <c r="J7" s="19">
        <v>17678815</v>
      </c>
      <c r="K7" s="19">
        <v>6434067</v>
      </c>
      <c r="L7" s="19">
        <v>5744637</v>
      </c>
      <c r="M7" s="19">
        <v>4662936</v>
      </c>
      <c r="N7" s="19">
        <v>16841640</v>
      </c>
      <c r="O7" s="19"/>
      <c r="P7" s="19"/>
      <c r="Q7" s="19"/>
      <c r="R7" s="19"/>
      <c r="S7" s="19"/>
      <c r="T7" s="19"/>
      <c r="U7" s="19"/>
      <c r="V7" s="19"/>
      <c r="W7" s="19">
        <v>34520455</v>
      </c>
      <c r="X7" s="19">
        <v>32473818</v>
      </c>
      <c r="Y7" s="19">
        <v>2046637</v>
      </c>
      <c r="Z7" s="20">
        <v>6.3</v>
      </c>
      <c r="AA7" s="21">
        <v>74802627</v>
      </c>
    </row>
    <row r="8" spans="1:27" ht="13.5">
      <c r="A8" s="22" t="s">
        <v>35</v>
      </c>
      <c r="B8" s="16"/>
      <c r="C8" s="17">
        <v>8136114</v>
      </c>
      <c r="D8" s="17"/>
      <c r="E8" s="18">
        <v>8462522</v>
      </c>
      <c r="F8" s="19">
        <v>8462522</v>
      </c>
      <c r="G8" s="19">
        <v>1425025</v>
      </c>
      <c r="H8" s="19">
        <v>1153426</v>
      </c>
      <c r="I8" s="19">
        <v>458397</v>
      </c>
      <c r="J8" s="19">
        <v>3036848</v>
      </c>
      <c r="K8" s="19">
        <v>3743385</v>
      </c>
      <c r="L8" s="19">
        <v>537888</v>
      </c>
      <c r="M8" s="19">
        <v>1853750</v>
      </c>
      <c r="N8" s="19">
        <v>6135023</v>
      </c>
      <c r="O8" s="19"/>
      <c r="P8" s="19"/>
      <c r="Q8" s="19"/>
      <c r="R8" s="19"/>
      <c r="S8" s="19"/>
      <c r="T8" s="19"/>
      <c r="U8" s="19"/>
      <c r="V8" s="19"/>
      <c r="W8" s="19">
        <v>9171871</v>
      </c>
      <c r="X8" s="19">
        <v>4548778</v>
      </c>
      <c r="Y8" s="19">
        <v>4623093</v>
      </c>
      <c r="Z8" s="20">
        <v>101.63</v>
      </c>
      <c r="AA8" s="21">
        <v>8462522</v>
      </c>
    </row>
    <row r="9" spans="1:27" ht="13.5">
      <c r="A9" s="22" t="s">
        <v>36</v>
      </c>
      <c r="B9" s="16"/>
      <c r="C9" s="17">
        <v>216133227</v>
      </c>
      <c r="D9" s="17"/>
      <c r="E9" s="18">
        <v>213105000</v>
      </c>
      <c r="F9" s="19">
        <v>213105000</v>
      </c>
      <c r="G9" s="19">
        <v>87660000</v>
      </c>
      <c r="H9" s="19">
        <v>1899000</v>
      </c>
      <c r="I9" s="19"/>
      <c r="J9" s="19">
        <v>89559000</v>
      </c>
      <c r="K9" s="19"/>
      <c r="L9" s="19">
        <v>69285837</v>
      </c>
      <c r="M9" s="19"/>
      <c r="N9" s="19">
        <v>69285837</v>
      </c>
      <c r="O9" s="19"/>
      <c r="P9" s="19"/>
      <c r="Q9" s="19"/>
      <c r="R9" s="19"/>
      <c r="S9" s="19"/>
      <c r="T9" s="19"/>
      <c r="U9" s="19"/>
      <c r="V9" s="19"/>
      <c r="W9" s="19">
        <v>158844837</v>
      </c>
      <c r="X9" s="19">
        <v>160179909</v>
      </c>
      <c r="Y9" s="19">
        <v>-1335072</v>
      </c>
      <c r="Z9" s="20">
        <v>-0.83</v>
      </c>
      <c r="AA9" s="21">
        <v>213105000</v>
      </c>
    </row>
    <row r="10" spans="1:27" ht="13.5">
      <c r="A10" s="22" t="s">
        <v>37</v>
      </c>
      <c r="B10" s="16"/>
      <c r="C10" s="17">
        <v>77188422</v>
      </c>
      <c r="D10" s="17"/>
      <c r="E10" s="18">
        <v>75418999</v>
      </c>
      <c r="F10" s="19">
        <v>75418999</v>
      </c>
      <c r="G10" s="19">
        <v>22000000</v>
      </c>
      <c r="H10" s="19"/>
      <c r="I10" s="19">
        <v>4693156</v>
      </c>
      <c r="J10" s="19">
        <v>26693156</v>
      </c>
      <c r="K10" s="19">
        <v>5200000</v>
      </c>
      <c r="L10" s="19">
        <v>28400000</v>
      </c>
      <c r="M10" s="19">
        <v>20256517</v>
      </c>
      <c r="N10" s="19">
        <v>53856517</v>
      </c>
      <c r="O10" s="19"/>
      <c r="P10" s="19"/>
      <c r="Q10" s="19"/>
      <c r="R10" s="19"/>
      <c r="S10" s="19"/>
      <c r="T10" s="19"/>
      <c r="U10" s="19"/>
      <c r="V10" s="19"/>
      <c r="W10" s="19">
        <v>80549673</v>
      </c>
      <c r="X10" s="19">
        <v>48991140</v>
      </c>
      <c r="Y10" s="19">
        <v>31558533</v>
      </c>
      <c r="Z10" s="20">
        <v>64.42</v>
      </c>
      <c r="AA10" s="21">
        <v>75418999</v>
      </c>
    </row>
    <row r="11" spans="1:27" ht="13.5">
      <c r="A11" s="22" t="s">
        <v>38</v>
      </c>
      <c r="B11" s="16"/>
      <c r="C11" s="17">
        <v>10162645</v>
      </c>
      <c r="D11" s="17"/>
      <c r="E11" s="18">
        <v>5665797</v>
      </c>
      <c r="F11" s="19">
        <v>5665797</v>
      </c>
      <c r="G11" s="19">
        <v>580338</v>
      </c>
      <c r="H11" s="19">
        <v>457214</v>
      </c>
      <c r="I11" s="19">
        <v>372377</v>
      </c>
      <c r="J11" s="19">
        <v>1409929</v>
      </c>
      <c r="K11" s="19">
        <v>217986</v>
      </c>
      <c r="L11" s="19">
        <v>101722</v>
      </c>
      <c r="M11" s="19">
        <v>309309</v>
      </c>
      <c r="N11" s="19">
        <v>629017</v>
      </c>
      <c r="O11" s="19"/>
      <c r="P11" s="19"/>
      <c r="Q11" s="19"/>
      <c r="R11" s="19"/>
      <c r="S11" s="19"/>
      <c r="T11" s="19"/>
      <c r="U11" s="19"/>
      <c r="V11" s="19"/>
      <c r="W11" s="19">
        <v>2038946</v>
      </c>
      <c r="X11" s="19">
        <v>2543789</v>
      </c>
      <c r="Y11" s="19">
        <v>-504843</v>
      </c>
      <c r="Z11" s="20">
        <v>-19.85</v>
      </c>
      <c r="AA11" s="21">
        <v>5665797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-301918439</v>
      </c>
      <c r="D14" s="17"/>
      <c r="E14" s="18">
        <v>-278242971</v>
      </c>
      <c r="F14" s="19">
        <v>-278242971</v>
      </c>
      <c r="G14" s="19">
        <v>-42626063</v>
      </c>
      <c r="H14" s="19">
        <v>-40973056</v>
      </c>
      <c r="I14" s="19">
        <v>-29320042</v>
      </c>
      <c r="J14" s="19">
        <v>-112919161</v>
      </c>
      <c r="K14" s="19">
        <v>-17644149</v>
      </c>
      <c r="L14" s="19">
        <v>-43700339</v>
      </c>
      <c r="M14" s="19">
        <v>-34503476</v>
      </c>
      <c r="N14" s="19">
        <v>-95847964</v>
      </c>
      <c r="O14" s="19"/>
      <c r="P14" s="19"/>
      <c r="Q14" s="19"/>
      <c r="R14" s="19"/>
      <c r="S14" s="19"/>
      <c r="T14" s="19"/>
      <c r="U14" s="19"/>
      <c r="V14" s="19"/>
      <c r="W14" s="19">
        <v>-208767125</v>
      </c>
      <c r="X14" s="19">
        <v>-143654191</v>
      </c>
      <c r="Y14" s="19">
        <v>-65112934</v>
      </c>
      <c r="Z14" s="20">
        <v>45.33</v>
      </c>
      <c r="AA14" s="21">
        <v>-278242971</v>
      </c>
    </row>
    <row r="15" spans="1:27" ht="13.5">
      <c r="A15" s="22" t="s">
        <v>42</v>
      </c>
      <c r="B15" s="16"/>
      <c r="C15" s="17">
        <v>-2268424</v>
      </c>
      <c r="D15" s="17"/>
      <c r="E15" s="18">
        <v>-60000</v>
      </c>
      <c r="F15" s="19">
        <v>-60000</v>
      </c>
      <c r="G15" s="19">
        <v>-219225</v>
      </c>
      <c r="H15" s="19"/>
      <c r="I15" s="19">
        <v>-335179</v>
      </c>
      <c r="J15" s="19">
        <v>-554404</v>
      </c>
      <c r="K15" s="19"/>
      <c r="L15" s="19"/>
      <c r="M15" s="19">
        <v>-799655</v>
      </c>
      <c r="N15" s="19">
        <v>-799655</v>
      </c>
      <c r="O15" s="19"/>
      <c r="P15" s="19"/>
      <c r="Q15" s="19"/>
      <c r="R15" s="19"/>
      <c r="S15" s="19"/>
      <c r="T15" s="19"/>
      <c r="U15" s="19"/>
      <c r="V15" s="19"/>
      <c r="W15" s="19">
        <v>-1354059</v>
      </c>
      <c r="X15" s="19"/>
      <c r="Y15" s="19">
        <v>-1354059</v>
      </c>
      <c r="Z15" s="20"/>
      <c r="AA15" s="21">
        <v>-60000</v>
      </c>
    </row>
    <row r="16" spans="1:27" ht="13.5">
      <c r="A16" s="22" t="s">
        <v>43</v>
      </c>
      <c r="B16" s="16"/>
      <c r="C16" s="17">
        <v>-2173072</v>
      </c>
      <c r="D16" s="17"/>
      <c r="E16" s="18">
        <v>-2127996</v>
      </c>
      <c r="F16" s="19">
        <v>-2127996</v>
      </c>
      <c r="G16" s="19">
        <v>-95604</v>
      </c>
      <c r="H16" s="19">
        <v>-195793</v>
      </c>
      <c r="I16" s="19">
        <v>-167476</v>
      </c>
      <c r="J16" s="19">
        <v>-458873</v>
      </c>
      <c r="K16" s="19">
        <v>-179797</v>
      </c>
      <c r="L16" s="19">
        <v>-101036</v>
      </c>
      <c r="M16" s="19">
        <v>-282127</v>
      </c>
      <c r="N16" s="19">
        <v>-562960</v>
      </c>
      <c r="O16" s="19"/>
      <c r="P16" s="19"/>
      <c r="Q16" s="19"/>
      <c r="R16" s="19"/>
      <c r="S16" s="19"/>
      <c r="T16" s="19"/>
      <c r="U16" s="19"/>
      <c r="V16" s="19"/>
      <c r="W16" s="19">
        <v>-1021833</v>
      </c>
      <c r="X16" s="19">
        <v>-1038998</v>
      </c>
      <c r="Y16" s="19">
        <v>17165</v>
      </c>
      <c r="Z16" s="20">
        <v>-1.65</v>
      </c>
      <c r="AA16" s="21">
        <v>-2127996</v>
      </c>
    </row>
    <row r="17" spans="1:27" ht="13.5">
      <c r="A17" s="23" t="s">
        <v>44</v>
      </c>
      <c r="B17" s="24"/>
      <c r="C17" s="25">
        <f aca="true" t="shared" si="0" ref="C17:Y17">SUM(C6:C16)</f>
        <v>93914021</v>
      </c>
      <c r="D17" s="25">
        <f>SUM(D6:D16)</f>
        <v>0</v>
      </c>
      <c r="E17" s="26">
        <f t="shared" si="0"/>
        <v>119326446</v>
      </c>
      <c r="F17" s="27">
        <f t="shared" si="0"/>
        <v>119326446</v>
      </c>
      <c r="G17" s="27">
        <f t="shared" si="0"/>
        <v>77048087</v>
      </c>
      <c r="H17" s="27">
        <f t="shared" si="0"/>
        <v>-31586556</v>
      </c>
      <c r="I17" s="27">
        <f t="shared" si="0"/>
        <v>-16941549</v>
      </c>
      <c r="J17" s="27">
        <f t="shared" si="0"/>
        <v>28519982</v>
      </c>
      <c r="K17" s="27">
        <f t="shared" si="0"/>
        <v>-288456</v>
      </c>
      <c r="L17" s="27">
        <f t="shared" si="0"/>
        <v>61676202</v>
      </c>
      <c r="M17" s="27">
        <f t="shared" si="0"/>
        <v>-7365764</v>
      </c>
      <c r="N17" s="27">
        <f t="shared" si="0"/>
        <v>54021982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82541964</v>
      </c>
      <c r="X17" s="27">
        <f t="shared" si="0"/>
        <v>115195479</v>
      </c>
      <c r="Y17" s="27">
        <f t="shared" si="0"/>
        <v>-32653515</v>
      </c>
      <c r="Z17" s="28">
        <f>+IF(X17&lt;&gt;0,+(Y17/X17)*100,0)</f>
        <v>-28.34617754399893</v>
      </c>
      <c r="AA17" s="29">
        <f>SUM(AA6:AA16)</f>
        <v>119326446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5000000</v>
      </c>
      <c r="F21" s="19">
        <v>5000000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126165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-108384650</v>
      </c>
      <c r="D26" s="17"/>
      <c r="E26" s="18">
        <v>-94449000</v>
      </c>
      <c r="F26" s="19">
        <v>-94449000</v>
      </c>
      <c r="G26" s="19">
        <v>-5226251</v>
      </c>
      <c r="H26" s="19">
        <v>-5110893</v>
      </c>
      <c r="I26" s="19">
        <v>-8405622</v>
      </c>
      <c r="J26" s="19">
        <v>-18742766</v>
      </c>
      <c r="K26" s="19">
        <v>-17022499</v>
      </c>
      <c r="L26" s="19">
        <v>-10577435</v>
      </c>
      <c r="M26" s="19">
        <v>-3098971</v>
      </c>
      <c r="N26" s="19">
        <v>-30698905</v>
      </c>
      <c r="O26" s="19"/>
      <c r="P26" s="19"/>
      <c r="Q26" s="19"/>
      <c r="R26" s="19"/>
      <c r="S26" s="19"/>
      <c r="T26" s="19"/>
      <c r="U26" s="19"/>
      <c r="V26" s="19"/>
      <c r="W26" s="19">
        <v>-49441671</v>
      </c>
      <c r="X26" s="19">
        <v>-80455582</v>
      </c>
      <c r="Y26" s="19">
        <v>31013911</v>
      </c>
      <c r="Z26" s="20">
        <v>-38.55</v>
      </c>
      <c r="AA26" s="21">
        <v>-94449000</v>
      </c>
    </row>
    <row r="27" spans="1:27" ht="13.5">
      <c r="A27" s="23" t="s">
        <v>51</v>
      </c>
      <c r="B27" s="24"/>
      <c r="C27" s="25">
        <f aca="true" t="shared" si="1" ref="C27:Y27">SUM(C21:C26)</f>
        <v>-108258485</v>
      </c>
      <c r="D27" s="25">
        <f>SUM(D21:D26)</f>
        <v>0</v>
      </c>
      <c r="E27" s="26">
        <f t="shared" si="1"/>
        <v>-89449000</v>
      </c>
      <c r="F27" s="27">
        <f t="shared" si="1"/>
        <v>-89449000</v>
      </c>
      <c r="G27" s="27">
        <f t="shared" si="1"/>
        <v>-5226251</v>
      </c>
      <c r="H27" s="27">
        <f t="shared" si="1"/>
        <v>-5110893</v>
      </c>
      <c r="I27" s="27">
        <f t="shared" si="1"/>
        <v>-8405622</v>
      </c>
      <c r="J27" s="27">
        <f t="shared" si="1"/>
        <v>-18742766</v>
      </c>
      <c r="K27" s="27">
        <f t="shared" si="1"/>
        <v>-17022499</v>
      </c>
      <c r="L27" s="27">
        <f t="shared" si="1"/>
        <v>-10577435</v>
      </c>
      <c r="M27" s="27">
        <f t="shared" si="1"/>
        <v>-3098971</v>
      </c>
      <c r="N27" s="27">
        <f t="shared" si="1"/>
        <v>-30698905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-49441671</v>
      </c>
      <c r="X27" s="27">
        <f t="shared" si="1"/>
        <v>-80455582</v>
      </c>
      <c r="Y27" s="27">
        <f t="shared" si="1"/>
        <v>31013911</v>
      </c>
      <c r="Z27" s="28">
        <f>+IF(X27&lt;&gt;0,+(Y27/X27)*100,0)</f>
        <v>-38.547867318889075</v>
      </c>
      <c r="AA27" s="29">
        <f>SUM(AA21:AA26)</f>
        <v>-89449000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1342602</v>
      </c>
      <c r="D33" s="17"/>
      <c r="E33" s="18">
        <v>500000</v>
      </c>
      <c r="F33" s="19">
        <v>500000</v>
      </c>
      <c r="G33" s="19">
        <v>21704</v>
      </c>
      <c r="H33" s="36">
        <v>36075</v>
      </c>
      <c r="I33" s="36">
        <v>1825</v>
      </c>
      <c r="J33" s="36">
        <v>59604</v>
      </c>
      <c r="K33" s="19">
        <v>4600</v>
      </c>
      <c r="L33" s="19">
        <v>3</v>
      </c>
      <c r="M33" s="19">
        <v>-47099</v>
      </c>
      <c r="N33" s="19">
        <v>-42496</v>
      </c>
      <c r="O33" s="36"/>
      <c r="P33" s="36"/>
      <c r="Q33" s="36"/>
      <c r="R33" s="19"/>
      <c r="S33" s="19"/>
      <c r="T33" s="19"/>
      <c r="U33" s="19"/>
      <c r="V33" s="36"/>
      <c r="W33" s="36">
        <v>17108</v>
      </c>
      <c r="X33" s="36">
        <v>371000</v>
      </c>
      <c r="Y33" s="19">
        <v>-353892</v>
      </c>
      <c r="Z33" s="20">
        <v>-95.39</v>
      </c>
      <c r="AA33" s="21">
        <v>500000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-9357000</v>
      </c>
      <c r="F35" s="19">
        <v>-9357000</v>
      </c>
      <c r="G35" s="19">
        <v>-799655</v>
      </c>
      <c r="H35" s="19">
        <v>-995468</v>
      </c>
      <c r="I35" s="19">
        <v>-701451</v>
      </c>
      <c r="J35" s="19">
        <v>-2496574</v>
      </c>
      <c r="K35" s="19"/>
      <c r="L35" s="19"/>
      <c r="M35" s="19">
        <v>-578090</v>
      </c>
      <c r="N35" s="19">
        <v>-578090</v>
      </c>
      <c r="O35" s="19"/>
      <c r="P35" s="19"/>
      <c r="Q35" s="19"/>
      <c r="R35" s="19"/>
      <c r="S35" s="19"/>
      <c r="T35" s="19"/>
      <c r="U35" s="19"/>
      <c r="V35" s="19"/>
      <c r="W35" s="19">
        <v>-3074664</v>
      </c>
      <c r="X35" s="19">
        <v>-4678500</v>
      </c>
      <c r="Y35" s="19">
        <v>1603836</v>
      </c>
      <c r="Z35" s="20">
        <v>-34.28</v>
      </c>
      <c r="AA35" s="21">
        <v>-9357000</v>
      </c>
    </row>
    <row r="36" spans="1:27" ht="13.5">
      <c r="A36" s="23" t="s">
        <v>57</v>
      </c>
      <c r="B36" s="24"/>
      <c r="C36" s="25">
        <f aca="true" t="shared" si="2" ref="C36:Y36">SUM(C31:C35)</f>
        <v>1342602</v>
      </c>
      <c r="D36" s="25">
        <f>SUM(D31:D35)</f>
        <v>0</v>
      </c>
      <c r="E36" s="26">
        <f t="shared" si="2"/>
        <v>-8857000</v>
      </c>
      <c r="F36" s="27">
        <f t="shared" si="2"/>
        <v>-8857000</v>
      </c>
      <c r="G36" s="27">
        <f t="shared" si="2"/>
        <v>-777951</v>
      </c>
      <c r="H36" s="27">
        <f t="shared" si="2"/>
        <v>-959393</v>
      </c>
      <c r="I36" s="27">
        <f t="shared" si="2"/>
        <v>-699626</v>
      </c>
      <c r="J36" s="27">
        <f t="shared" si="2"/>
        <v>-2436970</v>
      </c>
      <c r="K36" s="27">
        <f t="shared" si="2"/>
        <v>4600</v>
      </c>
      <c r="L36" s="27">
        <f t="shared" si="2"/>
        <v>3</v>
      </c>
      <c r="M36" s="27">
        <f t="shared" si="2"/>
        <v>-625189</v>
      </c>
      <c r="N36" s="27">
        <f t="shared" si="2"/>
        <v>-620586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-3057556</v>
      </c>
      <c r="X36" s="27">
        <f t="shared" si="2"/>
        <v>-4307500</v>
      </c>
      <c r="Y36" s="27">
        <f t="shared" si="2"/>
        <v>1249944</v>
      </c>
      <c r="Z36" s="28">
        <f>+IF(X36&lt;&gt;0,+(Y36/X36)*100,0)</f>
        <v>-29.017852582704585</v>
      </c>
      <c r="AA36" s="29">
        <f>SUM(AA31:AA35)</f>
        <v>-8857000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-13001862</v>
      </c>
      <c r="D38" s="31">
        <f>+D17+D27+D36</f>
        <v>0</v>
      </c>
      <c r="E38" s="32">
        <f t="shared" si="3"/>
        <v>21020446</v>
      </c>
      <c r="F38" s="33">
        <f t="shared" si="3"/>
        <v>21020446</v>
      </c>
      <c r="G38" s="33">
        <f t="shared" si="3"/>
        <v>71043885</v>
      </c>
      <c r="H38" s="33">
        <f t="shared" si="3"/>
        <v>-37656842</v>
      </c>
      <c r="I38" s="33">
        <f t="shared" si="3"/>
        <v>-26046797</v>
      </c>
      <c r="J38" s="33">
        <f t="shared" si="3"/>
        <v>7340246</v>
      </c>
      <c r="K38" s="33">
        <f t="shared" si="3"/>
        <v>-17306355</v>
      </c>
      <c r="L38" s="33">
        <f t="shared" si="3"/>
        <v>51098770</v>
      </c>
      <c r="M38" s="33">
        <f t="shared" si="3"/>
        <v>-11089924</v>
      </c>
      <c r="N38" s="33">
        <f t="shared" si="3"/>
        <v>22702491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30042737</v>
      </c>
      <c r="X38" s="33">
        <f t="shared" si="3"/>
        <v>30432397</v>
      </c>
      <c r="Y38" s="33">
        <f t="shared" si="3"/>
        <v>-389660</v>
      </c>
      <c r="Z38" s="34">
        <f>+IF(X38&lt;&gt;0,+(Y38/X38)*100,0)</f>
        <v>-1.2804117927352223</v>
      </c>
      <c r="AA38" s="35">
        <f>+AA17+AA27+AA36</f>
        <v>21020446</v>
      </c>
    </row>
    <row r="39" spans="1:27" ht="13.5">
      <c r="A39" s="22" t="s">
        <v>59</v>
      </c>
      <c r="B39" s="16"/>
      <c r="C39" s="31">
        <v>25157720</v>
      </c>
      <c r="D39" s="31"/>
      <c r="E39" s="32">
        <v>6238319</v>
      </c>
      <c r="F39" s="33">
        <v>6238319</v>
      </c>
      <c r="G39" s="33">
        <v>11695145</v>
      </c>
      <c r="H39" s="33">
        <v>82739030</v>
      </c>
      <c r="I39" s="33">
        <v>45082188</v>
      </c>
      <c r="J39" s="33">
        <v>11695145</v>
      </c>
      <c r="K39" s="33">
        <v>19035391</v>
      </c>
      <c r="L39" s="33">
        <v>1729036</v>
      </c>
      <c r="M39" s="33">
        <v>52827806</v>
      </c>
      <c r="N39" s="33">
        <v>19035391</v>
      </c>
      <c r="O39" s="33"/>
      <c r="P39" s="33"/>
      <c r="Q39" s="33"/>
      <c r="R39" s="33"/>
      <c r="S39" s="33"/>
      <c r="T39" s="33"/>
      <c r="U39" s="33"/>
      <c r="V39" s="33"/>
      <c r="W39" s="33">
        <v>11695145</v>
      </c>
      <c r="X39" s="33">
        <v>6238319</v>
      </c>
      <c r="Y39" s="33">
        <v>5456826</v>
      </c>
      <c r="Z39" s="34">
        <v>87.47</v>
      </c>
      <c r="AA39" s="35">
        <v>6238319</v>
      </c>
    </row>
    <row r="40" spans="1:27" ht="13.5">
      <c r="A40" s="41" t="s">
        <v>60</v>
      </c>
      <c r="B40" s="42"/>
      <c r="C40" s="43">
        <v>12155857</v>
      </c>
      <c r="D40" s="43"/>
      <c r="E40" s="44">
        <v>27258765</v>
      </c>
      <c r="F40" s="45">
        <v>27258765</v>
      </c>
      <c r="G40" s="45">
        <v>82739030</v>
      </c>
      <c r="H40" s="45">
        <v>45082188</v>
      </c>
      <c r="I40" s="45">
        <v>19035391</v>
      </c>
      <c r="J40" s="45">
        <v>19035391</v>
      </c>
      <c r="K40" s="45">
        <v>1729036</v>
      </c>
      <c r="L40" s="45">
        <v>52827806</v>
      </c>
      <c r="M40" s="45">
        <v>41737882</v>
      </c>
      <c r="N40" s="45">
        <v>41737882</v>
      </c>
      <c r="O40" s="45"/>
      <c r="P40" s="45"/>
      <c r="Q40" s="45"/>
      <c r="R40" s="45"/>
      <c r="S40" s="45"/>
      <c r="T40" s="45"/>
      <c r="U40" s="45"/>
      <c r="V40" s="45"/>
      <c r="W40" s="45">
        <v>41737882</v>
      </c>
      <c r="X40" s="45">
        <v>36670716</v>
      </c>
      <c r="Y40" s="45">
        <v>5067166</v>
      </c>
      <c r="Z40" s="46">
        <v>13.82</v>
      </c>
      <c r="AA40" s="47">
        <v>27258765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8668847</v>
      </c>
      <c r="D6" s="17"/>
      <c r="E6" s="18">
        <v>23505397</v>
      </c>
      <c r="F6" s="19">
        <v>23505397</v>
      </c>
      <c r="G6" s="19">
        <v>407941</v>
      </c>
      <c r="H6" s="19">
        <v>102441</v>
      </c>
      <c r="I6" s="19">
        <v>738572</v>
      </c>
      <c r="J6" s="19">
        <v>1248954</v>
      </c>
      <c r="K6" s="19">
        <v>570316</v>
      </c>
      <c r="L6" s="19">
        <v>485179</v>
      </c>
      <c r="M6" s="19">
        <v>472290</v>
      </c>
      <c r="N6" s="19">
        <v>1527785</v>
      </c>
      <c r="O6" s="19"/>
      <c r="P6" s="19"/>
      <c r="Q6" s="19"/>
      <c r="R6" s="19"/>
      <c r="S6" s="19"/>
      <c r="T6" s="19"/>
      <c r="U6" s="19"/>
      <c r="V6" s="19"/>
      <c r="W6" s="19">
        <v>2776739</v>
      </c>
      <c r="X6" s="19">
        <v>12805002</v>
      </c>
      <c r="Y6" s="19">
        <v>-10028263</v>
      </c>
      <c r="Z6" s="20">
        <v>-78.32</v>
      </c>
      <c r="AA6" s="21">
        <v>23505397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5214768</v>
      </c>
      <c r="D8" s="17"/>
      <c r="E8" s="18">
        <v>30786668</v>
      </c>
      <c r="F8" s="19">
        <v>30786668</v>
      </c>
      <c r="G8" s="19">
        <v>366043</v>
      </c>
      <c r="H8" s="19">
        <v>877743</v>
      </c>
      <c r="I8" s="19">
        <v>612421</v>
      </c>
      <c r="J8" s="19">
        <v>1856207</v>
      </c>
      <c r="K8" s="19">
        <v>5387419</v>
      </c>
      <c r="L8" s="19">
        <v>807668</v>
      </c>
      <c r="M8" s="19">
        <v>1190546</v>
      </c>
      <c r="N8" s="19">
        <v>7385633</v>
      </c>
      <c r="O8" s="19"/>
      <c r="P8" s="19"/>
      <c r="Q8" s="19"/>
      <c r="R8" s="19"/>
      <c r="S8" s="19"/>
      <c r="T8" s="19"/>
      <c r="U8" s="19"/>
      <c r="V8" s="19"/>
      <c r="W8" s="19">
        <v>9241840</v>
      </c>
      <c r="X8" s="19">
        <v>18025426</v>
      </c>
      <c r="Y8" s="19">
        <v>-8783586</v>
      </c>
      <c r="Z8" s="20">
        <v>-48.73</v>
      </c>
      <c r="AA8" s="21">
        <v>30786668</v>
      </c>
    </row>
    <row r="9" spans="1:27" ht="13.5">
      <c r="A9" s="22" t="s">
        <v>36</v>
      </c>
      <c r="B9" s="16"/>
      <c r="C9" s="17">
        <v>229954000</v>
      </c>
      <c r="D9" s="17"/>
      <c r="E9" s="18">
        <v>228253000</v>
      </c>
      <c r="F9" s="19">
        <v>228253000</v>
      </c>
      <c r="G9" s="19">
        <v>93801000</v>
      </c>
      <c r="H9" s="19">
        <v>2001000</v>
      </c>
      <c r="I9" s="19"/>
      <c r="J9" s="19">
        <v>95802000</v>
      </c>
      <c r="K9" s="19"/>
      <c r="L9" s="19">
        <v>677000</v>
      </c>
      <c r="M9" s="19">
        <v>62761000</v>
      </c>
      <c r="N9" s="19">
        <v>63438000</v>
      </c>
      <c r="O9" s="19"/>
      <c r="P9" s="19"/>
      <c r="Q9" s="19"/>
      <c r="R9" s="19"/>
      <c r="S9" s="19"/>
      <c r="T9" s="19"/>
      <c r="U9" s="19"/>
      <c r="V9" s="19"/>
      <c r="W9" s="19">
        <v>159240000</v>
      </c>
      <c r="X9" s="19">
        <v>171520500</v>
      </c>
      <c r="Y9" s="19">
        <v>-12280500</v>
      </c>
      <c r="Z9" s="20">
        <v>-7.16</v>
      </c>
      <c r="AA9" s="21">
        <v>228253000</v>
      </c>
    </row>
    <row r="10" spans="1:27" ht="13.5">
      <c r="A10" s="22" t="s">
        <v>37</v>
      </c>
      <c r="B10" s="16"/>
      <c r="C10" s="17">
        <v>74950000</v>
      </c>
      <c r="D10" s="17"/>
      <c r="E10" s="18">
        <v>66210000</v>
      </c>
      <c r="F10" s="19">
        <v>66210000</v>
      </c>
      <c r="G10" s="19">
        <v>22898000</v>
      </c>
      <c r="H10" s="19"/>
      <c r="I10" s="19">
        <v>1750000</v>
      </c>
      <c r="J10" s="19">
        <v>24648000</v>
      </c>
      <c r="K10" s="19"/>
      <c r="L10" s="19">
        <v>1750000</v>
      </c>
      <c r="M10" s="19">
        <v>24117000</v>
      </c>
      <c r="N10" s="19">
        <v>25867000</v>
      </c>
      <c r="O10" s="19"/>
      <c r="P10" s="19"/>
      <c r="Q10" s="19"/>
      <c r="R10" s="19"/>
      <c r="S10" s="19"/>
      <c r="T10" s="19"/>
      <c r="U10" s="19"/>
      <c r="V10" s="19"/>
      <c r="W10" s="19">
        <v>50515000</v>
      </c>
      <c r="X10" s="19">
        <v>42374400</v>
      </c>
      <c r="Y10" s="19">
        <v>8140600</v>
      </c>
      <c r="Z10" s="20">
        <v>19.21</v>
      </c>
      <c r="AA10" s="21">
        <v>66210000</v>
      </c>
    </row>
    <row r="11" spans="1:27" ht="13.5">
      <c r="A11" s="22" t="s">
        <v>38</v>
      </c>
      <c r="B11" s="16"/>
      <c r="C11" s="17">
        <v>8940172</v>
      </c>
      <c r="D11" s="17"/>
      <c r="E11" s="18">
        <v>12224532</v>
      </c>
      <c r="F11" s="19">
        <v>12224532</v>
      </c>
      <c r="G11" s="19">
        <v>494715</v>
      </c>
      <c r="H11" s="19">
        <v>426471</v>
      </c>
      <c r="I11" s="19">
        <v>426471</v>
      </c>
      <c r="J11" s="19">
        <v>1347657</v>
      </c>
      <c r="K11" s="19">
        <v>497987</v>
      </c>
      <c r="L11" s="19">
        <v>370130</v>
      </c>
      <c r="M11" s="19">
        <v>945671</v>
      </c>
      <c r="N11" s="19">
        <v>1813788</v>
      </c>
      <c r="O11" s="19"/>
      <c r="P11" s="19"/>
      <c r="Q11" s="19"/>
      <c r="R11" s="19"/>
      <c r="S11" s="19"/>
      <c r="T11" s="19"/>
      <c r="U11" s="19"/>
      <c r="V11" s="19"/>
      <c r="W11" s="19">
        <v>3161445</v>
      </c>
      <c r="X11" s="19">
        <v>6112266</v>
      </c>
      <c r="Y11" s="19">
        <v>-2950821</v>
      </c>
      <c r="Z11" s="20">
        <v>-48.28</v>
      </c>
      <c r="AA11" s="21">
        <v>12224532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-194023816</v>
      </c>
      <c r="D14" s="17"/>
      <c r="E14" s="18">
        <v>-200195990</v>
      </c>
      <c r="F14" s="19">
        <v>-200195990</v>
      </c>
      <c r="G14" s="19">
        <v>-12012194</v>
      </c>
      <c r="H14" s="19">
        <v>-8868176</v>
      </c>
      <c r="I14" s="19">
        <v>-23553944</v>
      </c>
      <c r="J14" s="19">
        <v>-44434314</v>
      </c>
      <c r="K14" s="19">
        <v>-14750851</v>
      </c>
      <c r="L14" s="19">
        <v>-20266281</v>
      </c>
      <c r="M14" s="19">
        <v>-13273850</v>
      </c>
      <c r="N14" s="19">
        <v>-48290982</v>
      </c>
      <c r="O14" s="19"/>
      <c r="P14" s="19"/>
      <c r="Q14" s="19"/>
      <c r="R14" s="19"/>
      <c r="S14" s="19"/>
      <c r="T14" s="19"/>
      <c r="U14" s="19"/>
      <c r="V14" s="19"/>
      <c r="W14" s="19">
        <v>-92725296</v>
      </c>
      <c r="X14" s="19">
        <v>-101881875</v>
      </c>
      <c r="Y14" s="19">
        <v>9156579</v>
      </c>
      <c r="Z14" s="20">
        <v>-8.99</v>
      </c>
      <c r="AA14" s="21">
        <v>-200195990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133703971</v>
      </c>
      <c r="D17" s="25">
        <f>SUM(D6:D16)</f>
        <v>0</v>
      </c>
      <c r="E17" s="26">
        <f t="shared" si="0"/>
        <v>160783607</v>
      </c>
      <c r="F17" s="27">
        <f t="shared" si="0"/>
        <v>160783607</v>
      </c>
      <c r="G17" s="27">
        <f t="shared" si="0"/>
        <v>105955505</v>
      </c>
      <c r="H17" s="27">
        <f t="shared" si="0"/>
        <v>-5460521</v>
      </c>
      <c r="I17" s="27">
        <f t="shared" si="0"/>
        <v>-20026480</v>
      </c>
      <c r="J17" s="27">
        <f t="shared" si="0"/>
        <v>80468504</v>
      </c>
      <c r="K17" s="27">
        <f t="shared" si="0"/>
        <v>-8295129</v>
      </c>
      <c r="L17" s="27">
        <f t="shared" si="0"/>
        <v>-16176304</v>
      </c>
      <c r="M17" s="27">
        <f t="shared" si="0"/>
        <v>76212657</v>
      </c>
      <c r="N17" s="27">
        <f t="shared" si="0"/>
        <v>51741224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132209728</v>
      </c>
      <c r="X17" s="27">
        <f t="shared" si="0"/>
        <v>148955719</v>
      </c>
      <c r="Y17" s="27">
        <f t="shared" si="0"/>
        <v>-16745991</v>
      </c>
      <c r="Z17" s="28">
        <f>+IF(X17&lt;&gt;0,+(Y17/X17)*100,0)</f>
        <v>-11.242261198443813</v>
      </c>
      <c r="AA17" s="29">
        <f>SUM(AA6:AA16)</f>
        <v>160783607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86805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-149496272</v>
      </c>
      <c r="D26" s="17"/>
      <c r="E26" s="18">
        <v>-154909999</v>
      </c>
      <c r="F26" s="19">
        <v>-154909999</v>
      </c>
      <c r="G26" s="19">
        <v>-11401197</v>
      </c>
      <c r="H26" s="19">
        <v>-11595907</v>
      </c>
      <c r="I26" s="19">
        <v>-16298766</v>
      </c>
      <c r="J26" s="19">
        <v>-39295870</v>
      </c>
      <c r="K26" s="19">
        <v>-3632992</v>
      </c>
      <c r="L26" s="19">
        <v>-18987226</v>
      </c>
      <c r="M26" s="19">
        <v>-17507100</v>
      </c>
      <c r="N26" s="19">
        <v>-40127318</v>
      </c>
      <c r="O26" s="19"/>
      <c r="P26" s="19"/>
      <c r="Q26" s="19"/>
      <c r="R26" s="19"/>
      <c r="S26" s="19"/>
      <c r="T26" s="19"/>
      <c r="U26" s="19"/>
      <c r="V26" s="19"/>
      <c r="W26" s="19">
        <v>-79423188</v>
      </c>
      <c r="X26" s="19">
        <v>-94909028</v>
      </c>
      <c r="Y26" s="19">
        <v>15485840</v>
      </c>
      <c r="Z26" s="20">
        <v>-16.32</v>
      </c>
      <c r="AA26" s="21">
        <v>-154909999</v>
      </c>
    </row>
    <row r="27" spans="1:27" ht="13.5">
      <c r="A27" s="23" t="s">
        <v>51</v>
      </c>
      <c r="B27" s="24"/>
      <c r="C27" s="25">
        <f aca="true" t="shared" si="1" ref="C27:Y27">SUM(C21:C26)</f>
        <v>-149409467</v>
      </c>
      <c r="D27" s="25">
        <f>SUM(D21:D26)</f>
        <v>0</v>
      </c>
      <c r="E27" s="26">
        <f t="shared" si="1"/>
        <v>-154909999</v>
      </c>
      <c r="F27" s="27">
        <f t="shared" si="1"/>
        <v>-154909999</v>
      </c>
      <c r="G27" s="27">
        <f t="shared" si="1"/>
        <v>-11401197</v>
      </c>
      <c r="H27" s="27">
        <f t="shared" si="1"/>
        <v>-11595907</v>
      </c>
      <c r="I27" s="27">
        <f t="shared" si="1"/>
        <v>-16298766</v>
      </c>
      <c r="J27" s="27">
        <f t="shared" si="1"/>
        <v>-39295870</v>
      </c>
      <c r="K27" s="27">
        <f t="shared" si="1"/>
        <v>-3632992</v>
      </c>
      <c r="L27" s="27">
        <f t="shared" si="1"/>
        <v>-18987226</v>
      </c>
      <c r="M27" s="27">
        <f t="shared" si="1"/>
        <v>-17507100</v>
      </c>
      <c r="N27" s="27">
        <f t="shared" si="1"/>
        <v>-40127318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-79423188</v>
      </c>
      <c r="X27" s="27">
        <f t="shared" si="1"/>
        <v>-94909028</v>
      </c>
      <c r="Y27" s="27">
        <f t="shared" si="1"/>
        <v>15485840</v>
      </c>
      <c r="Z27" s="28">
        <f>+IF(X27&lt;&gt;0,+(Y27/X27)*100,0)</f>
        <v>-16.31650889944843</v>
      </c>
      <c r="AA27" s="29">
        <f>SUM(AA21:AA26)</f>
        <v>-154909999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-15705496</v>
      </c>
      <c r="D38" s="31">
        <f>+D17+D27+D36</f>
        <v>0</v>
      </c>
      <c r="E38" s="32">
        <f t="shared" si="3"/>
        <v>5873608</v>
      </c>
      <c r="F38" s="33">
        <f t="shared" si="3"/>
        <v>5873608</v>
      </c>
      <c r="G38" s="33">
        <f t="shared" si="3"/>
        <v>94554308</v>
      </c>
      <c r="H38" s="33">
        <f t="shared" si="3"/>
        <v>-17056428</v>
      </c>
      <c r="I38" s="33">
        <f t="shared" si="3"/>
        <v>-36325246</v>
      </c>
      <c r="J38" s="33">
        <f t="shared" si="3"/>
        <v>41172634</v>
      </c>
      <c r="K38" s="33">
        <f t="shared" si="3"/>
        <v>-11928121</v>
      </c>
      <c r="L38" s="33">
        <f t="shared" si="3"/>
        <v>-35163530</v>
      </c>
      <c r="M38" s="33">
        <f t="shared" si="3"/>
        <v>58705557</v>
      </c>
      <c r="N38" s="33">
        <f t="shared" si="3"/>
        <v>11613906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52786540</v>
      </c>
      <c r="X38" s="33">
        <f t="shared" si="3"/>
        <v>54046691</v>
      </c>
      <c r="Y38" s="33">
        <f t="shared" si="3"/>
        <v>-1260151</v>
      </c>
      <c r="Z38" s="34">
        <f>+IF(X38&lt;&gt;0,+(Y38/X38)*100,0)</f>
        <v>-2.331596951976209</v>
      </c>
      <c r="AA38" s="35">
        <f>+AA17+AA27+AA36</f>
        <v>5873608</v>
      </c>
    </row>
    <row r="39" spans="1:27" ht="13.5">
      <c r="A39" s="22" t="s">
        <v>59</v>
      </c>
      <c r="B39" s="16"/>
      <c r="C39" s="31">
        <v>112117414</v>
      </c>
      <c r="D39" s="31"/>
      <c r="E39" s="32">
        <v>68695825</v>
      </c>
      <c r="F39" s="33">
        <v>68695825</v>
      </c>
      <c r="G39" s="33">
        <v>96411918</v>
      </c>
      <c r="H39" s="33">
        <v>190966226</v>
      </c>
      <c r="I39" s="33">
        <v>173909798</v>
      </c>
      <c r="J39" s="33">
        <v>96411918</v>
      </c>
      <c r="K39" s="33">
        <v>137584552</v>
      </c>
      <c r="L39" s="33">
        <v>125656431</v>
      </c>
      <c r="M39" s="33">
        <v>90492901</v>
      </c>
      <c r="N39" s="33">
        <v>137584552</v>
      </c>
      <c r="O39" s="33"/>
      <c r="P39" s="33"/>
      <c r="Q39" s="33"/>
      <c r="R39" s="33"/>
      <c r="S39" s="33"/>
      <c r="T39" s="33"/>
      <c r="U39" s="33"/>
      <c r="V39" s="33"/>
      <c r="W39" s="33">
        <v>96411918</v>
      </c>
      <c r="X39" s="33">
        <v>68695825</v>
      </c>
      <c r="Y39" s="33">
        <v>27716093</v>
      </c>
      <c r="Z39" s="34">
        <v>40.35</v>
      </c>
      <c r="AA39" s="35">
        <v>68695825</v>
      </c>
    </row>
    <row r="40" spans="1:27" ht="13.5">
      <c r="A40" s="41" t="s">
        <v>60</v>
      </c>
      <c r="B40" s="42"/>
      <c r="C40" s="43">
        <v>96411918</v>
      </c>
      <c r="D40" s="43"/>
      <c r="E40" s="44">
        <v>74569431</v>
      </c>
      <c r="F40" s="45">
        <v>74569431</v>
      </c>
      <c r="G40" s="45">
        <v>190966226</v>
      </c>
      <c r="H40" s="45">
        <v>173909798</v>
      </c>
      <c r="I40" s="45">
        <v>137584552</v>
      </c>
      <c r="J40" s="45">
        <v>137584552</v>
      </c>
      <c r="K40" s="45">
        <v>125656431</v>
      </c>
      <c r="L40" s="45">
        <v>90492901</v>
      </c>
      <c r="M40" s="45">
        <v>149198458</v>
      </c>
      <c r="N40" s="45">
        <v>149198458</v>
      </c>
      <c r="O40" s="45"/>
      <c r="P40" s="45"/>
      <c r="Q40" s="45"/>
      <c r="R40" s="45"/>
      <c r="S40" s="45"/>
      <c r="T40" s="45"/>
      <c r="U40" s="45"/>
      <c r="V40" s="45"/>
      <c r="W40" s="45">
        <v>149198458</v>
      </c>
      <c r="X40" s="45">
        <v>122742514</v>
      </c>
      <c r="Y40" s="45">
        <v>26455944</v>
      </c>
      <c r="Z40" s="46">
        <v>21.55</v>
      </c>
      <c r="AA40" s="47">
        <v>74569431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72057280</v>
      </c>
      <c r="F6" s="19">
        <v>72057280</v>
      </c>
      <c r="G6" s="19"/>
      <c r="H6" s="19"/>
      <c r="I6" s="19">
        <v>3483058</v>
      </c>
      <c r="J6" s="19">
        <v>3483058</v>
      </c>
      <c r="K6" s="19">
        <v>4112075</v>
      </c>
      <c r="L6" s="19">
        <v>1953335</v>
      </c>
      <c r="M6" s="19">
        <v>4146264</v>
      </c>
      <c r="N6" s="19">
        <v>10211674</v>
      </c>
      <c r="O6" s="19"/>
      <c r="P6" s="19"/>
      <c r="Q6" s="19"/>
      <c r="R6" s="19"/>
      <c r="S6" s="19"/>
      <c r="T6" s="19"/>
      <c r="U6" s="19"/>
      <c r="V6" s="19"/>
      <c r="W6" s="19">
        <v>13694732</v>
      </c>
      <c r="X6" s="19">
        <v>38392500</v>
      </c>
      <c r="Y6" s="19">
        <v>-24697768</v>
      </c>
      <c r="Z6" s="20">
        <v>-64.33</v>
      </c>
      <c r="AA6" s="21">
        <v>72057280</v>
      </c>
    </row>
    <row r="7" spans="1:27" ht="13.5">
      <c r="A7" s="22" t="s">
        <v>34</v>
      </c>
      <c r="B7" s="16"/>
      <c r="C7" s="17"/>
      <c r="D7" s="17"/>
      <c r="E7" s="18">
        <v>8616108</v>
      </c>
      <c r="F7" s="19">
        <v>8616108</v>
      </c>
      <c r="G7" s="19"/>
      <c r="H7" s="19"/>
      <c r="I7" s="19">
        <v>409309</v>
      </c>
      <c r="J7" s="19">
        <v>409309</v>
      </c>
      <c r="K7" s="19">
        <v>372198</v>
      </c>
      <c r="L7" s="19">
        <v>299325</v>
      </c>
      <c r="M7" s="19">
        <v>352777</v>
      </c>
      <c r="N7" s="19">
        <v>1024300</v>
      </c>
      <c r="O7" s="19"/>
      <c r="P7" s="19"/>
      <c r="Q7" s="19"/>
      <c r="R7" s="19"/>
      <c r="S7" s="19"/>
      <c r="T7" s="19"/>
      <c r="U7" s="19"/>
      <c r="V7" s="19"/>
      <c r="W7" s="19">
        <v>1433609</v>
      </c>
      <c r="X7" s="19">
        <v>2828022</v>
      </c>
      <c r="Y7" s="19">
        <v>-1394413</v>
      </c>
      <c r="Z7" s="20">
        <v>-49.31</v>
      </c>
      <c r="AA7" s="21">
        <v>8616108</v>
      </c>
    </row>
    <row r="8" spans="1:27" ht="13.5">
      <c r="A8" s="22" t="s">
        <v>35</v>
      </c>
      <c r="B8" s="16"/>
      <c r="C8" s="17"/>
      <c r="D8" s="17"/>
      <c r="E8" s="18">
        <v>14639053</v>
      </c>
      <c r="F8" s="19">
        <v>14639053</v>
      </c>
      <c r="G8" s="19"/>
      <c r="H8" s="19"/>
      <c r="I8" s="19">
        <v>3147014</v>
      </c>
      <c r="J8" s="19">
        <v>3147014</v>
      </c>
      <c r="K8" s="19">
        <v>4609803</v>
      </c>
      <c r="L8" s="19">
        <v>1611646</v>
      </c>
      <c r="M8" s="19">
        <v>324955</v>
      </c>
      <c r="N8" s="19">
        <v>6546404</v>
      </c>
      <c r="O8" s="19"/>
      <c r="P8" s="19"/>
      <c r="Q8" s="19"/>
      <c r="R8" s="19"/>
      <c r="S8" s="19"/>
      <c r="T8" s="19"/>
      <c r="U8" s="19"/>
      <c r="V8" s="19"/>
      <c r="W8" s="19">
        <v>9693418</v>
      </c>
      <c r="X8" s="19">
        <v>7187888</v>
      </c>
      <c r="Y8" s="19">
        <v>2505530</v>
      </c>
      <c r="Z8" s="20">
        <v>34.86</v>
      </c>
      <c r="AA8" s="21">
        <v>14639053</v>
      </c>
    </row>
    <row r="9" spans="1:27" ht="13.5">
      <c r="A9" s="22" t="s">
        <v>36</v>
      </c>
      <c r="B9" s="16"/>
      <c r="C9" s="17"/>
      <c r="D9" s="17"/>
      <c r="E9" s="18">
        <v>309570271</v>
      </c>
      <c r="F9" s="19">
        <v>309570271</v>
      </c>
      <c r="G9" s="19"/>
      <c r="H9" s="19"/>
      <c r="I9" s="19">
        <v>81105000</v>
      </c>
      <c r="J9" s="19">
        <v>81105000</v>
      </c>
      <c r="K9" s="19"/>
      <c r="L9" s="19"/>
      <c r="M9" s="19">
        <v>83743000</v>
      </c>
      <c r="N9" s="19">
        <v>83743000</v>
      </c>
      <c r="O9" s="19"/>
      <c r="P9" s="19"/>
      <c r="Q9" s="19"/>
      <c r="R9" s="19"/>
      <c r="S9" s="19"/>
      <c r="T9" s="19"/>
      <c r="U9" s="19"/>
      <c r="V9" s="19"/>
      <c r="W9" s="19">
        <v>164848000</v>
      </c>
      <c r="X9" s="19">
        <v>234710000</v>
      </c>
      <c r="Y9" s="19">
        <v>-69862000</v>
      </c>
      <c r="Z9" s="20">
        <v>-29.77</v>
      </c>
      <c r="AA9" s="21">
        <v>309570271</v>
      </c>
    </row>
    <row r="10" spans="1:27" ht="13.5">
      <c r="A10" s="22" t="s">
        <v>37</v>
      </c>
      <c r="B10" s="16"/>
      <c r="C10" s="17"/>
      <c r="D10" s="17"/>
      <c r="E10" s="18">
        <v>164046000</v>
      </c>
      <c r="F10" s="19">
        <v>164046000</v>
      </c>
      <c r="G10" s="19"/>
      <c r="H10" s="19"/>
      <c r="I10" s="19">
        <v>50000000</v>
      </c>
      <c r="J10" s="19">
        <v>50000000</v>
      </c>
      <c r="K10" s="19"/>
      <c r="L10" s="19">
        <v>54423000</v>
      </c>
      <c r="M10" s="19">
        <v>57461000</v>
      </c>
      <c r="N10" s="19">
        <v>111884000</v>
      </c>
      <c r="O10" s="19"/>
      <c r="P10" s="19"/>
      <c r="Q10" s="19"/>
      <c r="R10" s="19"/>
      <c r="S10" s="19"/>
      <c r="T10" s="19"/>
      <c r="U10" s="19"/>
      <c r="V10" s="19"/>
      <c r="W10" s="19">
        <v>161884000</v>
      </c>
      <c r="X10" s="19">
        <v>112121000</v>
      </c>
      <c r="Y10" s="19">
        <v>49763000</v>
      </c>
      <c r="Z10" s="20">
        <v>44.38</v>
      </c>
      <c r="AA10" s="21">
        <v>164046000</v>
      </c>
    </row>
    <row r="11" spans="1:27" ht="13.5">
      <c r="A11" s="22" t="s">
        <v>38</v>
      </c>
      <c r="B11" s="16"/>
      <c r="C11" s="17"/>
      <c r="D11" s="17"/>
      <c r="E11" s="18">
        <v>12910629</v>
      </c>
      <c r="F11" s="19">
        <v>12910629</v>
      </c>
      <c r="G11" s="19"/>
      <c r="H11" s="19"/>
      <c r="I11" s="19">
        <v>17669</v>
      </c>
      <c r="J11" s="19">
        <v>17669</v>
      </c>
      <c r="K11" s="19">
        <v>18724</v>
      </c>
      <c r="L11" s="19">
        <v>7003</v>
      </c>
      <c r="M11" s="19">
        <v>8457</v>
      </c>
      <c r="N11" s="19">
        <v>34184</v>
      </c>
      <c r="O11" s="19"/>
      <c r="P11" s="19"/>
      <c r="Q11" s="19"/>
      <c r="R11" s="19"/>
      <c r="S11" s="19"/>
      <c r="T11" s="19"/>
      <c r="U11" s="19"/>
      <c r="V11" s="19"/>
      <c r="W11" s="19">
        <v>51853</v>
      </c>
      <c r="X11" s="19">
        <v>6455496</v>
      </c>
      <c r="Y11" s="19">
        <v>-6403643</v>
      </c>
      <c r="Z11" s="20">
        <v>-99.2</v>
      </c>
      <c r="AA11" s="21">
        <v>12910629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-408700028</v>
      </c>
      <c r="F14" s="19">
        <v>-408700028</v>
      </c>
      <c r="G14" s="19"/>
      <c r="H14" s="19"/>
      <c r="I14" s="19">
        <v>-21098294</v>
      </c>
      <c r="J14" s="19">
        <v>-21098294</v>
      </c>
      <c r="K14" s="19">
        <v>-44232000</v>
      </c>
      <c r="L14" s="19">
        <v>-27841000</v>
      </c>
      <c r="M14" s="19">
        <v>-25992253</v>
      </c>
      <c r="N14" s="19">
        <v>-98065253</v>
      </c>
      <c r="O14" s="19"/>
      <c r="P14" s="19"/>
      <c r="Q14" s="19"/>
      <c r="R14" s="19"/>
      <c r="S14" s="19"/>
      <c r="T14" s="19"/>
      <c r="U14" s="19"/>
      <c r="V14" s="19"/>
      <c r="W14" s="19">
        <v>-119163547</v>
      </c>
      <c r="X14" s="19">
        <v>-204349500</v>
      </c>
      <c r="Y14" s="19">
        <v>85185953</v>
      </c>
      <c r="Z14" s="20">
        <v>-41.69</v>
      </c>
      <c r="AA14" s="21">
        <v>-408700028</v>
      </c>
    </row>
    <row r="15" spans="1:27" ht="13.5">
      <c r="A15" s="22" t="s">
        <v>42</v>
      </c>
      <c r="B15" s="16"/>
      <c r="C15" s="17"/>
      <c r="D15" s="17"/>
      <c r="E15" s="18">
        <v>-1653000</v>
      </c>
      <c r="F15" s="19">
        <v>-1653000</v>
      </c>
      <c r="G15" s="19"/>
      <c r="H15" s="19"/>
      <c r="I15" s="19">
        <v>-559196</v>
      </c>
      <c r="J15" s="19">
        <v>-559196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-559196</v>
      </c>
      <c r="X15" s="19"/>
      <c r="Y15" s="19">
        <v>-559196</v>
      </c>
      <c r="Z15" s="20"/>
      <c r="AA15" s="21">
        <v>-1653000</v>
      </c>
    </row>
    <row r="16" spans="1:27" ht="13.5">
      <c r="A16" s="22" t="s">
        <v>43</v>
      </c>
      <c r="B16" s="16"/>
      <c r="C16" s="17"/>
      <c r="D16" s="17"/>
      <c r="E16" s="18">
        <v>-5424996</v>
      </c>
      <c r="F16" s="19">
        <v>-5424996</v>
      </c>
      <c r="G16" s="19"/>
      <c r="H16" s="19"/>
      <c r="I16" s="19"/>
      <c r="J16" s="19"/>
      <c r="K16" s="19">
        <v>-416000</v>
      </c>
      <c r="L16" s="19">
        <v>-281000</v>
      </c>
      <c r="M16" s="19">
        <v>-571566</v>
      </c>
      <c r="N16" s="19">
        <v>-1268566</v>
      </c>
      <c r="O16" s="19"/>
      <c r="P16" s="19"/>
      <c r="Q16" s="19"/>
      <c r="R16" s="19"/>
      <c r="S16" s="19"/>
      <c r="T16" s="19"/>
      <c r="U16" s="19"/>
      <c r="V16" s="19"/>
      <c r="W16" s="19">
        <v>-1268566</v>
      </c>
      <c r="X16" s="19">
        <v>-2712498</v>
      </c>
      <c r="Y16" s="19">
        <v>1443932</v>
      </c>
      <c r="Z16" s="20">
        <v>-53.23</v>
      </c>
      <c r="AA16" s="21">
        <v>-5424996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166061317</v>
      </c>
      <c r="F17" s="27">
        <f t="shared" si="0"/>
        <v>166061317</v>
      </c>
      <c r="G17" s="27">
        <f t="shared" si="0"/>
        <v>0</v>
      </c>
      <c r="H17" s="27">
        <f t="shared" si="0"/>
        <v>0</v>
      </c>
      <c r="I17" s="27">
        <f t="shared" si="0"/>
        <v>116504560</v>
      </c>
      <c r="J17" s="27">
        <f t="shared" si="0"/>
        <v>116504560</v>
      </c>
      <c r="K17" s="27">
        <f t="shared" si="0"/>
        <v>-35535200</v>
      </c>
      <c r="L17" s="27">
        <f t="shared" si="0"/>
        <v>30172309</v>
      </c>
      <c r="M17" s="27">
        <f t="shared" si="0"/>
        <v>119472634</v>
      </c>
      <c r="N17" s="27">
        <f t="shared" si="0"/>
        <v>114109743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230614303</v>
      </c>
      <c r="X17" s="27">
        <f t="shared" si="0"/>
        <v>194632908</v>
      </c>
      <c r="Y17" s="27">
        <f t="shared" si="0"/>
        <v>35981395</v>
      </c>
      <c r="Z17" s="28">
        <f>+IF(X17&lt;&gt;0,+(Y17/X17)*100,0)</f>
        <v>18.486799262126834</v>
      </c>
      <c r="AA17" s="29">
        <f>SUM(AA6:AA16)</f>
        <v>166061317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-241013599</v>
      </c>
      <c r="F26" s="19">
        <v>-241013599</v>
      </c>
      <c r="G26" s="19"/>
      <c r="H26" s="19"/>
      <c r="I26" s="19">
        <v>-8118485</v>
      </c>
      <c r="J26" s="19">
        <v>-8118485</v>
      </c>
      <c r="K26" s="19">
        <v>-11948000</v>
      </c>
      <c r="L26" s="19">
        <v>-7650000</v>
      </c>
      <c r="M26" s="19">
        <v>-12191000</v>
      </c>
      <c r="N26" s="19">
        <v>-31789000</v>
      </c>
      <c r="O26" s="19"/>
      <c r="P26" s="19"/>
      <c r="Q26" s="19"/>
      <c r="R26" s="19"/>
      <c r="S26" s="19"/>
      <c r="T26" s="19"/>
      <c r="U26" s="19"/>
      <c r="V26" s="19"/>
      <c r="W26" s="19">
        <v>-39907485</v>
      </c>
      <c r="X26" s="19">
        <v>-120507000</v>
      </c>
      <c r="Y26" s="19">
        <v>80599515</v>
      </c>
      <c r="Z26" s="20">
        <v>-66.88</v>
      </c>
      <c r="AA26" s="21">
        <v>-241013599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-241013599</v>
      </c>
      <c r="F27" s="27">
        <f t="shared" si="1"/>
        <v>-241013599</v>
      </c>
      <c r="G27" s="27">
        <f t="shared" si="1"/>
        <v>0</v>
      </c>
      <c r="H27" s="27">
        <f t="shared" si="1"/>
        <v>0</v>
      </c>
      <c r="I27" s="27">
        <f t="shared" si="1"/>
        <v>-8118485</v>
      </c>
      <c r="J27" s="27">
        <f t="shared" si="1"/>
        <v>-8118485</v>
      </c>
      <c r="K27" s="27">
        <f t="shared" si="1"/>
        <v>-11948000</v>
      </c>
      <c r="L27" s="27">
        <f t="shared" si="1"/>
        <v>-7650000</v>
      </c>
      <c r="M27" s="27">
        <f t="shared" si="1"/>
        <v>-12191000</v>
      </c>
      <c r="N27" s="27">
        <f t="shared" si="1"/>
        <v>-31789000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-39907485</v>
      </c>
      <c r="X27" s="27">
        <f t="shared" si="1"/>
        <v>-120507000</v>
      </c>
      <c r="Y27" s="27">
        <f t="shared" si="1"/>
        <v>80599515</v>
      </c>
      <c r="Z27" s="28">
        <f>+IF(X27&lt;&gt;0,+(Y27/X27)*100,0)</f>
        <v>-66.88367895640917</v>
      </c>
      <c r="AA27" s="29">
        <f>SUM(AA21:AA26)</f>
        <v>-241013599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-900812</v>
      </c>
      <c r="F35" s="19">
        <v>-900812</v>
      </c>
      <c r="G35" s="19"/>
      <c r="H35" s="19"/>
      <c r="I35" s="19">
        <v>-1003728</v>
      </c>
      <c r="J35" s="19">
        <v>-1003728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-1003728</v>
      </c>
      <c r="X35" s="19"/>
      <c r="Y35" s="19">
        <v>-1003728</v>
      </c>
      <c r="Z35" s="20"/>
      <c r="AA35" s="21">
        <v>-900812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-900812</v>
      </c>
      <c r="F36" s="27">
        <f t="shared" si="2"/>
        <v>-900812</v>
      </c>
      <c r="G36" s="27">
        <f t="shared" si="2"/>
        <v>0</v>
      </c>
      <c r="H36" s="27">
        <f t="shared" si="2"/>
        <v>0</v>
      </c>
      <c r="I36" s="27">
        <f t="shared" si="2"/>
        <v>-1003728</v>
      </c>
      <c r="J36" s="27">
        <f t="shared" si="2"/>
        <v>-1003728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-1003728</v>
      </c>
      <c r="X36" s="27">
        <f t="shared" si="2"/>
        <v>0</v>
      </c>
      <c r="Y36" s="27">
        <f t="shared" si="2"/>
        <v>-1003728</v>
      </c>
      <c r="Z36" s="28">
        <f>+IF(X36&lt;&gt;0,+(Y36/X36)*100,0)</f>
        <v>0</v>
      </c>
      <c r="AA36" s="29">
        <f>SUM(AA31:AA35)</f>
        <v>-900812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-75853094</v>
      </c>
      <c r="F38" s="33">
        <f t="shared" si="3"/>
        <v>-75853094</v>
      </c>
      <c r="G38" s="33">
        <f t="shared" si="3"/>
        <v>0</v>
      </c>
      <c r="H38" s="33">
        <f t="shared" si="3"/>
        <v>0</v>
      </c>
      <c r="I38" s="33">
        <f t="shared" si="3"/>
        <v>107382347</v>
      </c>
      <c r="J38" s="33">
        <f t="shared" si="3"/>
        <v>107382347</v>
      </c>
      <c r="K38" s="33">
        <f t="shared" si="3"/>
        <v>-47483200</v>
      </c>
      <c r="L38" s="33">
        <f t="shared" si="3"/>
        <v>22522309</v>
      </c>
      <c r="M38" s="33">
        <f t="shared" si="3"/>
        <v>107281634</v>
      </c>
      <c r="N38" s="33">
        <f t="shared" si="3"/>
        <v>82320743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189703090</v>
      </c>
      <c r="X38" s="33">
        <f t="shared" si="3"/>
        <v>74125908</v>
      </c>
      <c r="Y38" s="33">
        <f t="shared" si="3"/>
        <v>115577182</v>
      </c>
      <c r="Z38" s="34">
        <f>+IF(X38&lt;&gt;0,+(Y38/X38)*100,0)</f>
        <v>155.92008937010254</v>
      </c>
      <c r="AA38" s="35">
        <f>+AA17+AA27+AA36</f>
        <v>-75853094</v>
      </c>
    </row>
    <row r="39" spans="1:27" ht="13.5">
      <c r="A39" s="22" t="s">
        <v>59</v>
      </c>
      <c r="B39" s="16"/>
      <c r="C39" s="31"/>
      <c r="D39" s="31"/>
      <c r="E39" s="32">
        <v>230288659</v>
      </c>
      <c r="F39" s="33">
        <v>230288659</v>
      </c>
      <c r="G39" s="33"/>
      <c r="H39" s="33"/>
      <c r="I39" s="33"/>
      <c r="J39" s="33"/>
      <c r="K39" s="33">
        <v>107382347</v>
      </c>
      <c r="L39" s="33">
        <v>59899147</v>
      </c>
      <c r="M39" s="33">
        <v>82421456</v>
      </c>
      <c r="N39" s="33">
        <v>107382347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230288659</v>
      </c>
      <c r="Y39" s="33">
        <v>-230288659</v>
      </c>
      <c r="Z39" s="34">
        <v>-100</v>
      </c>
      <c r="AA39" s="35">
        <v>230288659</v>
      </c>
    </row>
    <row r="40" spans="1:27" ht="13.5">
      <c r="A40" s="41" t="s">
        <v>60</v>
      </c>
      <c r="B40" s="42"/>
      <c r="C40" s="43"/>
      <c r="D40" s="43"/>
      <c r="E40" s="44">
        <v>154435565</v>
      </c>
      <c r="F40" s="45">
        <v>154435565</v>
      </c>
      <c r="G40" s="45"/>
      <c r="H40" s="45"/>
      <c r="I40" s="45">
        <v>107382347</v>
      </c>
      <c r="J40" s="45">
        <v>107382347</v>
      </c>
      <c r="K40" s="45">
        <v>59899147</v>
      </c>
      <c r="L40" s="45">
        <v>82421456</v>
      </c>
      <c r="M40" s="45">
        <v>189703090</v>
      </c>
      <c r="N40" s="45">
        <v>189703090</v>
      </c>
      <c r="O40" s="45"/>
      <c r="P40" s="45"/>
      <c r="Q40" s="45"/>
      <c r="R40" s="45"/>
      <c r="S40" s="45"/>
      <c r="T40" s="45"/>
      <c r="U40" s="45"/>
      <c r="V40" s="45"/>
      <c r="W40" s="45">
        <v>189703090</v>
      </c>
      <c r="X40" s="45">
        <v>304414567</v>
      </c>
      <c r="Y40" s="45">
        <v>-114711477</v>
      </c>
      <c r="Z40" s="46">
        <v>-37.68</v>
      </c>
      <c r="AA40" s="47">
        <v>154435565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37141600</v>
      </c>
      <c r="F7" s="19">
        <v>37141600</v>
      </c>
      <c r="G7" s="19">
        <v>1553155</v>
      </c>
      <c r="H7" s="19">
        <v>5310305</v>
      </c>
      <c r="I7" s="19">
        <v>3452639</v>
      </c>
      <c r="J7" s="19">
        <v>10316099</v>
      </c>
      <c r="K7" s="19">
        <v>3338544</v>
      </c>
      <c r="L7" s="19">
        <v>47376489</v>
      </c>
      <c r="M7" s="19">
        <v>4506082</v>
      </c>
      <c r="N7" s="19">
        <v>55221115</v>
      </c>
      <c r="O7" s="19"/>
      <c r="P7" s="19"/>
      <c r="Q7" s="19"/>
      <c r="R7" s="19"/>
      <c r="S7" s="19"/>
      <c r="T7" s="19"/>
      <c r="U7" s="19"/>
      <c r="V7" s="19"/>
      <c r="W7" s="19">
        <v>65537214</v>
      </c>
      <c r="X7" s="19">
        <v>16789000</v>
      </c>
      <c r="Y7" s="19">
        <v>48748214</v>
      </c>
      <c r="Z7" s="20">
        <v>290.36</v>
      </c>
      <c r="AA7" s="21">
        <v>37141600</v>
      </c>
    </row>
    <row r="8" spans="1:27" ht="13.5">
      <c r="A8" s="22" t="s">
        <v>35</v>
      </c>
      <c r="B8" s="16"/>
      <c r="C8" s="17"/>
      <c r="D8" s="17"/>
      <c r="E8" s="18">
        <v>15346220</v>
      </c>
      <c r="F8" s="19">
        <v>15346220</v>
      </c>
      <c r="G8" s="19">
        <v>490867</v>
      </c>
      <c r="H8" s="19"/>
      <c r="I8" s="19">
        <v>269427</v>
      </c>
      <c r="J8" s="19">
        <v>760294</v>
      </c>
      <c r="K8" s="19">
        <v>112174</v>
      </c>
      <c r="L8" s="19">
        <v>440865</v>
      </c>
      <c r="M8" s="19">
        <v>3149</v>
      </c>
      <c r="N8" s="19">
        <v>556188</v>
      </c>
      <c r="O8" s="19"/>
      <c r="P8" s="19"/>
      <c r="Q8" s="19"/>
      <c r="R8" s="19"/>
      <c r="S8" s="19"/>
      <c r="T8" s="19"/>
      <c r="U8" s="19"/>
      <c r="V8" s="19"/>
      <c r="W8" s="19">
        <v>1316482</v>
      </c>
      <c r="X8" s="19">
        <v>7150000</v>
      </c>
      <c r="Y8" s="19">
        <v>-5833518</v>
      </c>
      <c r="Z8" s="20">
        <v>-81.59</v>
      </c>
      <c r="AA8" s="21">
        <v>15346220</v>
      </c>
    </row>
    <row r="9" spans="1:27" ht="13.5">
      <c r="A9" s="22" t="s">
        <v>36</v>
      </c>
      <c r="B9" s="16"/>
      <c r="C9" s="17"/>
      <c r="D9" s="17"/>
      <c r="E9" s="18">
        <v>815817000</v>
      </c>
      <c r="F9" s="19">
        <v>815817000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543878000</v>
      </c>
      <c r="Y9" s="19">
        <v>-543878000</v>
      </c>
      <c r="Z9" s="20">
        <v>-100</v>
      </c>
      <c r="AA9" s="21">
        <v>815817000</v>
      </c>
    </row>
    <row r="10" spans="1:27" ht="13.5">
      <c r="A10" s="22" t="s">
        <v>37</v>
      </c>
      <c r="B10" s="16"/>
      <c r="C10" s="17"/>
      <c r="D10" s="17"/>
      <c r="E10" s="18">
        <v>690166000</v>
      </c>
      <c r="F10" s="19">
        <v>690166000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460111000</v>
      </c>
      <c r="Y10" s="19">
        <v>-460111000</v>
      </c>
      <c r="Z10" s="20">
        <v>-100</v>
      </c>
      <c r="AA10" s="21">
        <v>690166000</v>
      </c>
    </row>
    <row r="11" spans="1:27" ht="13.5">
      <c r="A11" s="22" t="s">
        <v>38</v>
      </c>
      <c r="B11" s="16"/>
      <c r="C11" s="17"/>
      <c r="D11" s="17"/>
      <c r="E11" s="18">
        <v>14800000</v>
      </c>
      <c r="F11" s="19">
        <v>14800000</v>
      </c>
      <c r="G11" s="19">
        <v>1497598</v>
      </c>
      <c r="H11" s="19">
        <v>1322373</v>
      </c>
      <c r="I11" s="19">
        <v>1491599</v>
      </c>
      <c r="J11" s="19">
        <v>4311570</v>
      </c>
      <c r="K11" s="19">
        <v>2629244</v>
      </c>
      <c r="L11" s="19">
        <v>1166838</v>
      </c>
      <c r="M11" s="19">
        <v>1578045</v>
      </c>
      <c r="N11" s="19">
        <v>5374127</v>
      </c>
      <c r="O11" s="19"/>
      <c r="P11" s="19"/>
      <c r="Q11" s="19"/>
      <c r="R11" s="19"/>
      <c r="S11" s="19"/>
      <c r="T11" s="19"/>
      <c r="U11" s="19"/>
      <c r="V11" s="19"/>
      <c r="W11" s="19">
        <v>9685697</v>
      </c>
      <c r="X11" s="19">
        <v>7200000</v>
      </c>
      <c r="Y11" s="19">
        <v>2485697</v>
      </c>
      <c r="Z11" s="20">
        <v>34.52</v>
      </c>
      <c r="AA11" s="21">
        <v>14800000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-877531004</v>
      </c>
      <c r="F14" s="19">
        <v>-877531004</v>
      </c>
      <c r="G14" s="19">
        <v>-387501057</v>
      </c>
      <c r="H14" s="19">
        <v>-57869213</v>
      </c>
      <c r="I14" s="19">
        <v>-78928643</v>
      </c>
      <c r="J14" s="19">
        <v>-524298913</v>
      </c>
      <c r="K14" s="19">
        <v>-76706844</v>
      </c>
      <c r="L14" s="19">
        <v>-77356626</v>
      </c>
      <c r="M14" s="19">
        <v>-75873556</v>
      </c>
      <c r="N14" s="19">
        <v>-229937026</v>
      </c>
      <c r="O14" s="19"/>
      <c r="P14" s="19"/>
      <c r="Q14" s="19"/>
      <c r="R14" s="19"/>
      <c r="S14" s="19"/>
      <c r="T14" s="19"/>
      <c r="U14" s="19"/>
      <c r="V14" s="19"/>
      <c r="W14" s="19">
        <v>-754235939</v>
      </c>
      <c r="X14" s="19">
        <v>-430421502</v>
      </c>
      <c r="Y14" s="19">
        <v>-323814437</v>
      </c>
      <c r="Z14" s="20">
        <v>75.23</v>
      </c>
      <c r="AA14" s="21">
        <v>-877531004</v>
      </c>
    </row>
    <row r="15" spans="1:27" ht="13.5">
      <c r="A15" s="22" t="s">
        <v>42</v>
      </c>
      <c r="B15" s="16"/>
      <c r="C15" s="17"/>
      <c r="D15" s="17"/>
      <c r="E15" s="18">
        <v>-1100000</v>
      </c>
      <c r="F15" s="19">
        <v>-1100000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-600000</v>
      </c>
      <c r="Y15" s="19">
        <v>600000</v>
      </c>
      <c r="Z15" s="20">
        <v>-100</v>
      </c>
      <c r="AA15" s="21">
        <v>-1100000</v>
      </c>
    </row>
    <row r="16" spans="1:27" ht="13.5">
      <c r="A16" s="22" t="s">
        <v>43</v>
      </c>
      <c r="B16" s="16"/>
      <c r="C16" s="17"/>
      <c r="D16" s="17"/>
      <c r="E16" s="18">
        <v>-3000000</v>
      </c>
      <c r="F16" s="19">
        <v>-3000000</v>
      </c>
      <c r="G16" s="19">
        <v>-354079</v>
      </c>
      <c r="H16" s="19">
        <v>-293222</v>
      </c>
      <c r="I16" s="19">
        <v>-540150</v>
      </c>
      <c r="J16" s="19">
        <v>-1187451</v>
      </c>
      <c r="K16" s="19">
        <v>-522388</v>
      </c>
      <c r="L16" s="19">
        <v>-402134</v>
      </c>
      <c r="M16" s="19">
        <v>-270241</v>
      </c>
      <c r="N16" s="19">
        <v>-1194763</v>
      </c>
      <c r="O16" s="19"/>
      <c r="P16" s="19"/>
      <c r="Q16" s="19"/>
      <c r="R16" s="19"/>
      <c r="S16" s="19"/>
      <c r="T16" s="19"/>
      <c r="U16" s="19"/>
      <c r="V16" s="19"/>
      <c r="W16" s="19">
        <v>-2382214</v>
      </c>
      <c r="X16" s="19">
        <v>-3000000</v>
      </c>
      <c r="Y16" s="19">
        <v>617786</v>
      </c>
      <c r="Z16" s="20">
        <v>-20.59</v>
      </c>
      <c r="AA16" s="21">
        <v>-3000000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691639816</v>
      </c>
      <c r="F17" s="27">
        <f t="shared" si="0"/>
        <v>691639816</v>
      </c>
      <c r="G17" s="27">
        <f t="shared" si="0"/>
        <v>-384313516</v>
      </c>
      <c r="H17" s="27">
        <f t="shared" si="0"/>
        <v>-51529757</v>
      </c>
      <c r="I17" s="27">
        <f t="shared" si="0"/>
        <v>-74255128</v>
      </c>
      <c r="J17" s="27">
        <f t="shared" si="0"/>
        <v>-510098401</v>
      </c>
      <c r="K17" s="27">
        <f t="shared" si="0"/>
        <v>-71149270</v>
      </c>
      <c r="L17" s="27">
        <f t="shared" si="0"/>
        <v>-28774568</v>
      </c>
      <c r="M17" s="27">
        <f t="shared" si="0"/>
        <v>-70056521</v>
      </c>
      <c r="N17" s="27">
        <f t="shared" si="0"/>
        <v>-169980359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-680078760</v>
      </c>
      <c r="X17" s="27">
        <f t="shared" si="0"/>
        <v>601106498</v>
      </c>
      <c r="Y17" s="27">
        <f t="shared" si="0"/>
        <v>-1281185258</v>
      </c>
      <c r="Z17" s="28">
        <f>+IF(X17&lt;&gt;0,+(Y17/X17)*100,0)</f>
        <v>-213.13781538924573</v>
      </c>
      <c r="AA17" s="29">
        <f>SUM(AA6:AA16)</f>
        <v>691639816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-650166000</v>
      </c>
      <c r="F26" s="19">
        <v>-650166000</v>
      </c>
      <c r="G26" s="19">
        <v>-19653949</v>
      </c>
      <c r="H26" s="19">
        <v>-19222118</v>
      </c>
      <c r="I26" s="19">
        <v>-30371465</v>
      </c>
      <c r="J26" s="19">
        <v>-69247532</v>
      </c>
      <c r="K26" s="19">
        <v>-14776174</v>
      </c>
      <c r="L26" s="19">
        <v>-25639326</v>
      </c>
      <c r="M26" s="19">
        <v>-28304517</v>
      </c>
      <c r="N26" s="19">
        <v>-68720017</v>
      </c>
      <c r="O26" s="19"/>
      <c r="P26" s="19"/>
      <c r="Q26" s="19"/>
      <c r="R26" s="19"/>
      <c r="S26" s="19"/>
      <c r="T26" s="19"/>
      <c r="U26" s="19"/>
      <c r="V26" s="19"/>
      <c r="W26" s="19">
        <v>-137967549</v>
      </c>
      <c r="X26" s="19">
        <v>-304420000</v>
      </c>
      <c r="Y26" s="19">
        <v>166452451</v>
      </c>
      <c r="Z26" s="20">
        <v>-54.68</v>
      </c>
      <c r="AA26" s="21">
        <v>-650166000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-650166000</v>
      </c>
      <c r="F27" s="27">
        <f t="shared" si="1"/>
        <v>-650166000</v>
      </c>
      <c r="G27" s="27">
        <f t="shared" si="1"/>
        <v>-19653949</v>
      </c>
      <c r="H27" s="27">
        <f t="shared" si="1"/>
        <v>-19222118</v>
      </c>
      <c r="I27" s="27">
        <f t="shared" si="1"/>
        <v>-30371465</v>
      </c>
      <c r="J27" s="27">
        <f t="shared" si="1"/>
        <v>-69247532</v>
      </c>
      <c r="K27" s="27">
        <f t="shared" si="1"/>
        <v>-14776174</v>
      </c>
      <c r="L27" s="27">
        <f t="shared" si="1"/>
        <v>-25639326</v>
      </c>
      <c r="M27" s="27">
        <f t="shared" si="1"/>
        <v>-28304517</v>
      </c>
      <c r="N27" s="27">
        <f t="shared" si="1"/>
        <v>-68720017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-137967549</v>
      </c>
      <c r="X27" s="27">
        <f t="shared" si="1"/>
        <v>-304420000</v>
      </c>
      <c r="Y27" s="27">
        <f t="shared" si="1"/>
        <v>166452451</v>
      </c>
      <c r="Z27" s="28">
        <f>+IF(X27&lt;&gt;0,+(Y27/X27)*100,0)</f>
        <v>-54.67855298600618</v>
      </c>
      <c r="AA27" s="29">
        <f>SUM(AA21:AA26)</f>
        <v>-650166000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-1100000</v>
      </c>
      <c r="F35" s="19">
        <v>-1100000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-550000</v>
      </c>
      <c r="Y35" s="19">
        <v>550000</v>
      </c>
      <c r="Z35" s="20">
        <v>-100</v>
      </c>
      <c r="AA35" s="21">
        <v>-1100000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-1100000</v>
      </c>
      <c r="F36" s="27">
        <f t="shared" si="2"/>
        <v>-1100000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-550000</v>
      </c>
      <c r="Y36" s="27">
        <f t="shared" si="2"/>
        <v>550000</v>
      </c>
      <c r="Z36" s="28">
        <f>+IF(X36&lt;&gt;0,+(Y36/X36)*100,0)</f>
        <v>-100</v>
      </c>
      <c r="AA36" s="29">
        <f>SUM(AA31:AA35)</f>
        <v>-1100000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40373816</v>
      </c>
      <c r="F38" s="33">
        <f t="shared" si="3"/>
        <v>40373816</v>
      </c>
      <c r="G38" s="33">
        <f t="shared" si="3"/>
        <v>-403967465</v>
      </c>
      <c r="H38" s="33">
        <f t="shared" si="3"/>
        <v>-70751875</v>
      </c>
      <c r="I38" s="33">
        <f t="shared" si="3"/>
        <v>-104626593</v>
      </c>
      <c r="J38" s="33">
        <f t="shared" si="3"/>
        <v>-579345933</v>
      </c>
      <c r="K38" s="33">
        <f t="shared" si="3"/>
        <v>-85925444</v>
      </c>
      <c r="L38" s="33">
        <f t="shared" si="3"/>
        <v>-54413894</v>
      </c>
      <c r="M38" s="33">
        <f t="shared" si="3"/>
        <v>-98361038</v>
      </c>
      <c r="N38" s="33">
        <f t="shared" si="3"/>
        <v>-238700376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-818046309</v>
      </c>
      <c r="X38" s="33">
        <f t="shared" si="3"/>
        <v>296136498</v>
      </c>
      <c r="Y38" s="33">
        <f t="shared" si="3"/>
        <v>-1114182807</v>
      </c>
      <c r="Z38" s="34">
        <f>+IF(X38&lt;&gt;0,+(Y38/X38)*100,0)</f>
        <v>-376.2396106271237</v>
      </c>
      <c r="AA38" s="35">
        <f>+AA17+AA27+AA36</f>
        <v>40373816</v>
      </c>
    </row>
    <row r="39" spans="1:27" ht="13.5">
      <c r="A39" s="22" t="s">
        <v>59</v>
      </c>
      <c r="B39" s="16"/>
      <c r="C39" s="31"/>
      <c r="D39" s="31"/>
      <c r="E39" s="32">
        <v>127881000</v>
      </c>
      <c r="F39" s="33">
        <v>127881000</v>
      </c>
      <c r="G39" s="33">
        <v>913606</v>
      </c>
      <c r="H39" s="33">
        <v>-403053859</v>
      </c>
      <c r="I39" s="33">
        <v>-473805734</v>
      </c>
      <c r="J39" s="33">
        <v>913606</v>
      </c>
      <c r="K39" s="33">
        <v>-578432327</v>
      </c>
      <c r="L39" s="33">
        <v>-664357771</v>
      </c>
      <c r="M39" s="33">
        <v>-718771665</v>
      </c>
      <c r="N39" s="33">
        <v>-578432327</v>
      </c>
      <c r="O39" s="33"/>
      <c r="P39" s="33"/>
      <c r="Q39" s="33"/>
      <c r="R39" s="33"/>
      <c r="S39" s="33"/>
      <c r="T39" s="33"/>
      <c r="U39" s="33"/>
      <c r="V39" s="33"/>
      <c r="W39" s="33">
        <v>913606</v>
      </c>
      <c r="X39" s="33">
        <v>127881000</v>
      </c>
      <c r="Y39" s="33">
        <v>-126967394</v>
      </c>
      <c r="Z39" s="34">
        <v>-99.29</v>
      </c>
      <c r="AA39" s="35">
        <v>127881000</v>
      </c>
    </row>
    <row r="40" spans="1:27" ht="13.5">
      <c r="A40" s="41" t="s">
        <v>60</v>
      </c>
      <c r="B40" s="42"/>
      <c r="C40" s="43"/>
      <c r="D40" s="43"/>
      <c r="E40" s="44">
        <v>168254816</v>
      </c>
      <c r="F40" s="45">
        <v>168254816</v>
      </c>
      <c r="G40" s="45">
        <v>-403053859</v>
      </c>
      <c r="H40" s="45">
        <v>-473805734</v>
      </c>
      <c r="I40" s="45">
        <v>-578432327</v>
      </c>
      <c r="J40" s="45">
        <v>-578432327</v>
      </c>
      <c r="K40" s="45">
        <v>-664357771</v>
      </c>
      <c r="L40" s="45">
        <v>-718771665</v>
      </c>
      <c r="M40" s="45">
        <v>-817132703</v>
      </c>
      <c r="N40" s="45">
        <v>-817132703</v>
      </c>
      <c r="O40" s="45"/>
      <c r="P40" s="45"/>
      <c r="Q40" s="45"/>
      <c r="R40" s="45"/>
      <c r="S40" s="45"/>
      <c r="T40" s="45"/>
      <c r="U40" s="45"/>
      <c r="V40" s="45"/>
      <c r="W40" s="45">
        <v>-817132703</v>
      </c>
      <c r="X40" s="45">
        <v>424017498</v>
      </c>
      <c r="Y40" s="45">
        <v>-1241150201</v>
      </c>
      <c r="Z40" s="46">
        <v>-292.71</v>
      </c>
      <c r="AA40" s="47">
        <v>168254816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9192805</v>
      </c>
      <c r="D6" s="17"/>
      <c r="E6" s="18">
        <v>8217267</v>
      </c>
      <c r="F6" s="19">
        <v>8217267</v>
      </c>
      <c r="G6" s="19">
        <v>344369</v>
      </c>
      <c r="H6" s="19">
        <v>219367</v>
      </c>
      <c r="I6" s="19">
        <v>99107</v>
      </c>
      <c r="J6" s="19">
        <v>662843</v>
      </c>
      <c r="K6" s="19">
        <v>310851</v>
      </c>
      <c r="L6" s="19">
        <v>375486</v>
      </c>
      <c r="M6" s="19">
        <v>295121</v>
      </c>
      <c r="N6" s="19">
        <v>981458</v>
      </c>
      <c r="O6" s="19"/>
      <c r="P6" s="19"/>
      <c r="Q6" s="19"/>
      <c r="R6" s="19"/>
      <c r="S6" s="19"/>
      <c r="T6" s="19"/>
      <c r="U6" s="19"/>
      <c r="V6" s="19"/>
      <c r="W6" s="19">
        <v>1644301</v>
      </c>
      <c r="X6" s="19">
        <v>4491600</v>
      </c>
      <c r="Y6" s="19">
        <v>-2847299</v>
      </c>
      <c r="Z6" s="20">
        <v>-63.39</v>
      </c>
      <c r="AA6" s="21">
        <v>8217267</v>
      </c>
    </row>
    <row r="7" spans="1:27" ht="13.5">
      <c r="A7" s="22" t="s">
        <v>34</v>
      </c>
      <c r="B7" s="16"/>
      <c r="C7" s="17"/>
      <c r="D7" s="17"/>
      <c r="E7" s="18">
        <v>22242322</v>
      </c>
      <c r="F7" s="19">
        <v>22242322</v>
      </c>
      <c r="G7" s="19">
        <v>906481</v>
      </c>
      <c r="H7" s="19">
        <v>825590</v>
      </c>
      <c r="I7" s="19">
        <v>643780</v>
      </c>
      <c r="J7" s="19">
        <v>2375851</v>
      </c>
      <c r="K7" s="19">
        <v>686538</v>
      </c>
      <c r="L7" s="19">
        <v>1006944</v>
      </c>
      <c r="M7" s="19">
        <v>541449</v>
      </c>
      <c r="N7" s="19">
        <v>2234931</v>
      </c>
      <c r="O7" s="19"/>
      <c r="P7" s="19"/>
      <c r="Q7" s="19"/>
      <c r="R7" s="19"/>
      <c r="S7" s="19"/>
      <c r="T7" s="19"/>
      <c r="U7" s="19"/>
      <c r="V7" s="19"/>
      <c r="W7" s="19">
        <v>4610782</v>
      </c>
      <c r="X7" s="19">
        <v>11865000</v>
      </c>
      <c r="Y7" s="19">
        <v>-7254218</v>
      </c>
      <c r="Z7" s="20">
        <v>-61.14</v>
      </c>
      <c r="AA7" s="21">
        <v>22242322</v>
      </c>
    </row>
    <row r="8" spans="1:27" ht="13.5">
      <c r="A8" s="22" t="s">
        <v>35</v>
      </c>
      <c r="B8" s="16"/>
      <c r="C8" s="17">
        <v>4969496</v>
      </c>
      <c r="D8" s="17"/>
      <c r="E8" s="18">
        <v>12949332</v>
      </c>
      <c r="F8" s="19">
        <v>12949332</v>
      </c>
      <c r="G8" s="19">
        <v>801449</v>
      </c>
      <c r="H8" s="19">
        <v>704776</v>
      </c>
      <c r="I8" s="19">
        <v>772628</v>
      </c>
      <c r="J8" s="19">
        <v>2278853</v>
      </c>
      <c r="K8" s="19">
        <v>1946514</v>
      </c>
      <c r="L8" s="19">
        <v>484613</v>
      </c>
      <c r="M8" s="19">
        <v>719224</v>
      </c>
      <c r="N8" s="19">
        <v>3150351</v>
      </c>
      <c r="O8" s="19"/>
      <c r="P8" s="19"/>
      <c r="Q8" s="19"/>
      <c r="R8" s="19"/>
      <c r="S8" s="19"/>
      <c r="T8" s="19"/>
      <c r="U8" s="19"/>
      <c r="V8" s="19"/>
      <c r="W8" s="19">
        <v>5429204</v>
      </c>
      <c r="X8" s="19">
        <v>5981266</v>
      </c>
      <c r="Y8" s="19">
        <v>-552062</v>
      </c>
      <c r="Z8" s="20">
        <v>-9.23</v>
      </c>
      <c r="AA8" s="21">
        <v>12949332</v>
      </c>
    </row>
    <row r="9" spans="1:27" ht="13.5">
      <c r="A9" s="22" t="s">
        <v>36</v>
      </c>
      <c r="B9" s="16"/>
      <c r="C9" s="17">
        <v>277830000</v>
      </c>
      <c r="D9" s="17"/>
      <c r="E9" s="18">
        <v>216514000</v>
      </c>
      <c r="F9" s="19">
        <v>216514000</v>
      </c>
      <c r="G9" s="19">
        <v>88048000</v>
      </c>
      <c r="H9" s="19">
        <v>1062000</v>
      </c>
      <c r="I9" s="19">
        <v>1176000</v>
      </c>
      <c r="J9" s="19">
        <v>90286000</v>
      </c>
      <c r="K9" s="19"/>
      <c r="L9" s="19">
        <v>1514000</v>
      </c>
      <c r="M9" s="19">
        <v>68766000</v>
      </c>
      <c r="N9" s="19">
        <v>70280000</v>
      </c>
      <c r="O9" s="19"/>
      <c r="P9" s="19"/>
      <c r="Q9" s="19"/>
      <c r="R9" s="19"/>
      <c r="S9" s="19"/>
      <c r="T9" s="19"/>
      <c r="U9" s="19"/>
      <c r="V9" s="19"/>
      <c r="W9" s="19">
        <v>160566000</v>
      </c>
      <c r="X9" s="19">
        <v>147938302</v>
      </c>
      <c r="Y9" s="19">
        <v>12627698</v>
      </c>
      <c r="Z9" s="20">
        <v>8.54</v>
      </c>
      <c r="AA9" s="21">
        <v>216514000</v>
      </c>
    </row>
    <row r="10" spans="1:27" ht="13.5">
      <c r="A10" s="22" t="s">
        <v>37</v>
      </c>
      <c r="B10" s="16"/>
      <c r="C10" s="17"/>
      <c r="D10" s="17"/>
      <c r="E10" s="18">
        <v>54976000</v>
      </c>
      <c r="F10" s="19">
        <v>54976000</v>
      </c>
      <c r="G10" s="19">
        <v>20000000</v>
      </c>
      <c r="H10" s="19"/>
      <c r="I10" s="19"/>
      <c r="J10" s="19">
        <v>20000000</v>
      </c>
      <c r="K10" s="19"/>
      <c r="L10" s="19"/>
      <c r="M10" s="19">
        <v>20000000</v>
      </c>
      <c r="N10" s="19">
        <v>20000000</v>
      </c>
      <c r="O10" s="19"/>
      <c r="P10" s="19"/>
      <c r="Q10" s="19"/>
      <c r="R10" s="19"/>
      <c r="S10" s="19"/>
      <c r="T10" s="19"/>
      <c r="U10" s="19"/>
      <c r="V10" s="19"/>
      <c r="W10" s="19">
        <v>40000000</v>
      </c>
      <c r="X10" s="19">
        <v>26968722</v>
      </c>
      <c r="Y10" s="19">
        <v>13031278</v>
      </c>
      <c r="Z10" s="20">
        <v>48.32</v>
      </c>
      <c r="AA10" s="21">
        <v>54976000</v>
      </c>
    </row>
    <row r="11" spans="1:27" ht="13.5">
      <c r="A11" s="22" t="s">
        <v>38</v>
      </c>
      <c r="B11" s="16"/>
      <c r="C11" s="17">
        <v>13671276</v>
      </c>
      <c r="D11" s="17"/>
      <c r="E11" s="18">
        <v>11811953</v>
      </c>
      <c r="F11" s="19">
        <v>11811953</v>
      </c>
      <c r="G11" s="19">
        <v>947968</v>
      </c>
      <c r="H11" s="19">
        <v>1053616</v>
      </c>
      <c r="I11" s="19">
        <v>1166114</v>
      </c>
      <c r="J11" s="19">
        <v>3167698</v>
      </c>
      <c r="K11" s="19">
        <v>1020443</v>
      </c>
      <c r="L11" s="19">
        <v>1167807</v>
      </c>
      <c r="M11" s="19">
        <v>1110549</v>
      </c>
      <c r="N11" s="19">
        <v>3298799</v>
      </c>
      <c r="O11" s="19"/>
      <c r="P11" s="19"/>
      <c r="Q11" s="19"/>
      <c r="R11" s="19"/>
      <c r="S11" s="19"/>
      <c r="T11" s="19"/>
      <c r="U11" s="19"/>
      <c r="V11" s="19"/>
      <c r="W11" s="19">
        <v>6466497</v>
      </c>
      <c r="X11" s="19">
        <v>5674245</v>
      </c>
      <c r="Y11" s="19">
        <v>792252</v>
      </c>
      <c r="Z11" s="20">
        <v>13.96</v>
      </c>
      <c r="AA11" s="21">
        <v>11811953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-164938499</v>
      </c>
      <c r="D14" s="17"/>
      <c r="E14" s="18">
        <v>-188504752</v>
      </c>
      <c r="F14" s="19">
        <v>-188504752</v>
      </c>
      <c r="G14" s="19">
        <v>-11187567</v>
      </c>
      <c r="H14" s="19">
        <v>-13384190</v>
      </c>
      <c r="I14" s="19">
        <v>-13745752</v>
      </c>
      <c r="J14" s="19">
        <v>-38317509</v>
      </c>
      <c r="K14" s="19">
        <v>-27333261</v>
      </c>
      <c r="L14" s="19">
        <v>-11063329</v>
      </c>
      <c r="M14" s="19">
        <v>-15659818</v>
      </c>
      <c r="N14" s="19">
        <v>-54056408</v>
      </c>
      <c r="O14" s="19"/>
      <c r="P14" s="19"/>
      <c r="Q14" s="19"/>
      <c r="R14" s="19"/>
      <c r="S14" s="19"/>
      <c r="T14" s="19"/>
      <c r="U14" s="19"/>
      <c r="V14" s="19"/>
      <c r="W14" s="19">
        <v>-92373917</v>
      </c>
      <c r="X14" s="19">
        <v>-95206919</v>
      </c>
      <c r="Y14" s="19">
        <v>2833002</v>
      </c>
      <c r="Z14" s="20">
        <v>-2.98</v>
      </c>
      <c r="AA14" s="21">
        <v>-188504752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140725078</v>
      </c>
      <c r="D17" s="25">
        <f>SUM(D6:D16)</f>
        <v>0</v>
      </c>
      <c r="E17" s="26">
        <f t="shared" si="0"/>
        <v>138206122</v>
      </c>
      <c r="F17" s="27">
        <f t="shared" si="0"/>
        <v>138206122</v>
      </c>
      <c r="G17" s="27">
        <f t="shared" si="0"/>
        <v>99860700</v>
      </c>
      <c r="H17" s="27">
        <f t="shared" si="0"/>
        <v>-9518841</v>
      </c>
      <c r="I17" s="27">
        <f t="shared" si="0"/>
        <v>-9888123</v>
      </c>
      <c r="J17" s="27">
        <f t="shared" si="0"/>
        <v>80453736</v>
      </c>
      <c r="K17" s="27">
        <f t="shared" si="0"/>
        <v>-23368915</v>
      </c>
      <c r="L17" s="27">
        <f t="shared" si="0"/>
        <v>-6514479</v>
      </c>
      <c r="M17" s="27">
        <f t="shared" si="0"/>
        <v>75772525</v>
      </c>
      <c r="N17" s="27">
        <f t="shared" si="0"/>
        <v>45889131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126342867</v>
      </c>
      <c r="X17" s="27">
        <f t="shared" si="0"/>
        <v>107712216</v>
      </c>
      <c r="Y17" s="27">
        <f t="shared" si="0"/>
        <v>18630651</v>
      </c>
      <c r="Z17" s="28">
        <f>+IF(X17&lt;&gt;0,+(Y17/X17)*100,0)</f>
        <v>17.296692698254393</v>
      </c>
      <c r="AA17" s="29">
        <f>SUM(AA6:AA16)</f>
        <v>138206122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106200</v>
      </c>
      <c r="F21" s="19">
        <v>106200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106200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17488656</v>
      </c>
      <c r="F24" s="19">
        <v>17488656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9140000</v>
      </c>
      <c r="Y24" s="19">
        <v>-9140000</v>
      </c>
      <c r="Z24" s="20">
        <v>-100</v>
      </c>
      <c r="AA24" s="21">
        <v>17488656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-174535735</v>
      </c>
      <c r="D26" s="17"/>
      <c r="E26" s="18">
        <v>-141810121</v>
      </c>
      <c r="F26" s="19">
        <v>-141810121</v>
      </c>
      <c r="G26" s="19">
        <v>-10903603</v>
      </c>
      <c r="H26" s="19">
        <v>-12388665</v>
      </c>
      <c r="I26" s="19">
        <v>-13526262</v>
      </c>
      <c r="J26" s="19">
        <v>-36818530</v>
      </c>
      <c r="K26" s="19">
        <v>-10894836</v>
      </c>
      <c r="L26" s="19">
        <v>-1084275</v>
      </c>
      <c r="M26" s="19">
        <v>-19464168</v>
      </c>
      <c r="N26" s="19">
        <v>-31443279</v>
      </c>
      <c r="O26" s="19"/>
      <c r="P26" s="19"/>
      <c r="Q26" s="19"/>
      <c r="R26" s="19"/>
      <c r="S26" s="19"/>
      <c r="T26" s="19"/>
      <c r="U26" s="19"/>
      <c r="V26" s="19"/>
      <c r="W26" s="19">
        <v>-68261809</v>
      </c>
      <c r="X26" s="19">
        <v>-63870000</v>
      </c>
      <c r="Y26" s="19">
        <v>-4391809</v>
      </c>
      <c r="Z26" s="20">
        <v>6.88</v>
      </c>
      <c r="AA26" s="21">
        <v>-141810121</v>
      </c>
    </row>
    <row r="27" spans="1:27" ht="13.5">
      <c r="A27" s="23" t="s">
        <v>51</v>
      </c>
      <c r="B27" s="24"/>
      <c r="C27" s="25">
        <f aca="true" t="shared" si="1" ref="C27:Y27">SUM(C21:C26)</f>
        <v>-174535735</v>
      </c>
      <c r="D27" s="25">
        <f>SUM(D21:D26)</f>
        <v>0</v>
      </c>
      <c r="E27" s="26">
        <f t="shared" si="1"/>
        <v>-124215265</v>
      </c>
      <c r="F27" s="27">
        <f t="shared" si="1"/>
        <v>-124215265</v>
      </c>
      <c r="G27" s="27">
        <f t="shared" si="1"/>
        <v>-10903603</v>
      </c>
      <c r="H27" s="27">
        <f t="shared" si="1"/>
        <v>-12388665</v>
      </c>
      <c r="I27" s="27">
        <f t="shared" si="1"/>
        <v>-13526262</v>
      </c>
      <c r="J27" s="27">
        <f t="shared" si="1"/>
        <v>-36818530</v>
      </c>
      <c r="K27" s="27">
        <f t="shared" si="1"/>
        <v>-10894836</v>
      </c>
      <c r="L27" s="27">
        <f t="shared" si="1"/>
        <v>-1084275</v>
      </c>
      <c r="M27" s="27">
        <f t="shared" si="1"/>
        <v>-19464168</v>
      </c>
      <c r="N27" s="27">
        <f t="shared" si="1"/>
        <v>-31443279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-68261809</v>
      </c>
      <c r="X27" s="27">
        <f t="shared" si="1"/>
        <v>-54730000</v>
      </c>
      <c r="Y27" s="27">
        <f t="shared" si="1"/>
        <v>-13531809</v>
      </c>
      <c r="Z27" s="28">
        <f>+IF(X27&lt;&gt;0,+(Y27/X27)*100,0)</f>
        <v>24.724664717705096</v>
      </c>
      <c r="AA27" s="29">
        <f>SUM(AA21:AA26)</f>
        <v>-124215265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-33810657</v>
      </c>
      <c r="D38" s="31">
        <f>+D17+D27+D36</f>
        <v>0</v>
      </c>
      <c r="E38" s="32">
        <f t="shared" si="3"/>
        <v>13990857</v>
      </c>
      <c r="F38" s="33">
        <f t="shared" si="3"/>
        <v>13990857</v>
      </c>
      <c r="G38" s="33">
        <f t="shared" si="3"/>
        <v>88957097</v>
      </c>
      <c r="H38" s="33">
        <f t="shared" si="3"/>
        <v>-21907506</v>
      </c>
      <c r="I38" s="33">
        <f t="shared" si="3"/>
        <v>-23414385</v>
      </c>
      <c r="J38" s="33">
        <f t="shared" si="3"/>
        <v>43635206</v>
      </c>
      <c r="K38" s="33">
        <f t="shared" si="3"/>
        <v>-34263751</v>
      </c>
      <c r="L38" s="33">
        <f t="shared" si="3"/>
        <v>-7598754</v>
      </c>
      <c r="M38" s="33">
        <f t="shared" si="3"/>
        <v>56308357</v>
      </c>
      <c r="N38" s="33">
        <f t="shared" si="3"/>
        <v>14445852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58081058</v>
      </c>
      <c r="X38" s="33">
        <f t="shared" si="3"/>
        <v>52982216</v>
      </c>
      <c r="Y38" s="33">
        <f t="shared" si="3"/>
        <v>5098842</v>
      </c>
      <c r="Z38" s="34">
        <f>+IF(X38&lt;&gt;0,+(Y38/X38)*100,0)</f>
        <v>9.623685804308375</v>
      </c>
      <c r="AA38" s="35">
        <f>+AA17+AA27+AA36</f>
        <v>13990857</v>
      </c>
    </row>
    <row r="39" spans="1:27" ht="13.5">
      <c r="A39" s="22" t="s">
        <v>59</v>
      </c>
      <c r="B39" s="16"/>
      <c r="C39" s="31">
        <v>94525018</v>
      </c>
      <c r="D39" s="31"/>
      <c r="E39" s="32">
        <v>9445000</v>
      </c>
      <c r="F39" s="33">
        <v>9445000</v>
      </c>
      <c r="G39" s="33">
        <v>1234015</v>
      </c>
      <c r="H39" s="33">
        <v>90191112</v>
      </c>
      <c r="I39" s="33">
        <v>68283606</v>
      </c>
      <c r="J39" s="33">
        <v>1234015</v>
      </c>
      <c r="K39" s="33">
        <v>44869221</v>
      </c>
      <c r="L39" s="33">
        <v>10605470</v>
      </c>
      <c r="M39" s="33">
        <v>3006716</v>
      </c>
      <c r="N39" s="33">
        <v>44869221</v>
      </c>
      <c r="O39" s="33"/>
      <c r="P39" s="33"/>
      <c r="Q39" s="33"/>
      <c r="R39" s="33"/>
      <c r="S39" s="33"/>
      <c r="T39" s="33"/>
      <c r="U39" s="33"/>
      <c r="V39" s="33"/>
      <c r="W39" s="33">
        <v>1234015</v>
      </c>
      <c r="X39" s="33">
        <v>9445000</v>
      </c>
      <c r="Y39" s="33">
        <v>-8210985</v>
      </c>
      <c r="Z39" s="34">
        <v>-86.93</v>
      </c>
      <c r="AA39" s="35">
        <v>9445000</v>
      </c>
    </row>
    <row r="40" spans="1:27" ht="13.5">
      <c r="A40" s="41" t="s">
        <v>60</v>
      </c>
      <c r="B40" s="42"/>
      <c r="C40" s="43">
        <v>60714361</v>
      </c>
      <c r="D40" s="43"/>
      <c r="E40" s="44">
        <v>23435857</v>
      </c>
      <c r="F40" s="45">
        <v>23435857</v>
      </c>
      <c r="G40" s="45">
        <v>90191112</v>
      </c>
      <c r="H40" s="45">
        <v>68283606</v>
      </c>
      <c r="I40" s="45">
        <v>44869221</v>
      </c>
      <c r="J40" s="45">
        <v>44869221</v>
      </c>
      <c r="K40" s="45">
        <v>10605470</v>
      </c>
      <c r="L40" s="45">
        <v>3006716</v>
      </c>
      <c r="M40" s="45">
        <v>59315073</v>
      </c>
      <c r="N40" s="45">
        <v>59315073</v>
      </c>
      <c r="O40" s="45"/>
      <c r="P40" s="45"/>
      <c r="Q40" s="45"/>
      <c r="R40" s="45"/>
      <c r="S40" s="45"/>
      <c r="T40" s="45"/>
      <c r="U40" s="45"/>
      <c r="V40" s="45"/>
      <c r="W40" s="45">
        <v>59315073</v>
      </c>
      <c r="X40" s="45">
        <v>62427216</v>
      </c>
      <c r="Y40" s="45">
        <v>-3112143</v>
      </c>
      <c r="Z40" s="46">
        <v>-4.99</v>
      </c>
      <c r="AA40" s="47">
        <v>23435857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65450000</v>
      </c>
      <c r="F6" s="19">
        <v>65450000</v>
      </c>
      <c r="G6" s="19">
        <v>5899498</v>
      </c>
      <c r="H6" s="19">
        <v>4978525</v>
      </c>
      <c r="I6" s="19">
        <v>5223996</v>
      </c>
      <c r="J6" s="19">
        <v>16102019</v>
      </c>
      <c r="K6" s="19">
        <v>6668326</v>
      </c>
      <c r="L6" s="19">
        <v>5644507</v>
      </c>
      <c r="M6" s="19">
        <v>5456380</v>
      </c>
      <c r="N6" s="19">
        <v>17769213</v>
      </c>
      <c r="O6" s="19"/>
      <c r="P6" s="19"/>
      <c r="Q6" s="19"/>
      <c r="R6" s="19"/>
      <c r="S6" s="19"/>
      <c r="T6" s="19"/>
      <c r="U6" s="19"/>
      <c r="V6" s="19"/>
      <c r="W6" s="19">
        <v>33871232</v>
      </c>
      <c r="X6" s="19">
        <v>30493267</v>
      </c>
      <c r="Y6" s="19">
        <v>3377965</v>
      </c>
      <c r="Z6" s="20">
        <v>11.08</v>
      </c>
      <c r="AA6" s="21">
        <v>65450000</v>
      </c>
    </row>
    <row r="7" spans="1:27" ht="13.5">
      <c r="A7" s="22" t="s">
        <v>34</v>
      </c>
      <c r="B7" s="16"/>
      <c r="C7" s="17"/>
      <c r="D7" s="17"/>
      <c r="E7" s="18">
        <v>441049071</v>
      </c>
      <c r="F7" s="19">
        <v>441049071</v>
      </c>
      <c r="G7" s="19">
        <v>37528325</v>
      </c>
      <c r="H7" s="19">
        <v>50440596</v>
      </c>
      <c r="I7" s="19">
        <v>51515700</v>
      </c>
      <c r="J7" s="19">
        <v>139484621</v>
      </c>
      <c r="K7" s="19">
        <v>44917086</v>
      </c>
      <c r="L7" s="19">
        <v>40373096</v>
      </c>
      <c r="M7" s="19">
        <v>55527678</v>
      </c>
      <c r="N7" s="19">
        <v>140817860</v>
      </c>
      <c r="O7" s="19"/>
      <c r="P7" s="19"/>
      <c r="Q7" s="19"/>
      <c r="R7" s="19"/>
      <c r="S7" s="19"/>
      <c r="T7" s="19"/>
      <c r="U7" s="19"/>
      <c r="V7" s="19"/>
      <c r="W7" s="19">
        <v>280302481</v>
      </c>
      <c r="X7" s="19">
        <v>222143146</v>
      </c>
      <c r="Y7" s="19">
        <v>58159335</v>
      </c>
      <c r="Z7" s="20">
        <v>26.18</v>
      </c>
      <c r="AA7" s="21">
        <v>441049071</v>
      </c>
    </row>
    <row r="8" spans="1:27" ht="13.5">
      <c r="A8" s="22" t="s">
        <v>35</v>
      </c>
      <c r="B8" s="16"/>
      <c r="C8" s="17"/>
      <c r="D8" s="17"/>
      <c r="E8" s="18">
        <v>51273765</v>
      </c>
      <c r="F8" s="19">
        <v>51273765</v>
      </c>
      <c r="G8" s="19">
        <v>10399152</v>
      </c>
      <c r="H8" s="19">
        <v>-1611419</v>
      </c>
      <c r="I8" s="19">
        <v>6667687</v>
      </c>
      <c r="J8" s="19">
        <v>15455420</v>
      </c>
      <c r="K8" s="19">
        <v>7502675</v>
      </c>
      <c r="L8" s="19">
        <v>8138783</v>
      </c>
      <c r="M8" s="19">
        <v>11178505</v>
      </c>
      <c r="N8" s="19">
        <v>26819963</v>
      </c>
      <c r="O8" s="19"/>
      <c r="P8" s="19"/>
      <c r="Q8" s="19"/>
      <c r="R8" s="19"/>
      <c r="S8" s="19"/>
      <c r="T8" s="19"/>
      <c r="U8" s="19"/>
      <c r="V8" s="19"/>
      <c r="W8" s="19">
        <v>42275383</v>
      </c>
      <c r="X8" s="19">
        <v>20454066</v>
      </c>
      <c r="Y8" s="19">
        <v>21821317</v>
      </c>
      <c r="Z8" s="20">
        <v>106.68</v>
      </c>
      <c r="AA8" s="21">
        <v>51273765</v>
      </c>
    </row>
    <row r="9" spans="1:27" ht="13.5">
      <c r="A9" s="22" t="s">
        <v>36</v>
      </c>
      <c r="B9" s="16"/>
      <c r="C9" s="17"/>
      <c r="D9" s="17"/>
      <c r="E9" s="18">
        <v>324389851</v>
      </c>
      <c r="F9" s="19">
        <v>324389851</v>
      </c>
      <c r="G9" s="19">
        <v>146309000</v>
      </c>
      <c r="H9" s="19">
        <v>487000</v>
      </c>
      <c r="I9" s="19"/>
      <c r="J9" s="19">
        <v>146796000</v>
      </c>
      <c r="K9" s="19"/>
      <c r="L9" s="19">
        <v>2687000</v>
      </c>
      <c r="M9" s="19">
        <v>87576000</v>
      </c>
      <c r="N9" s="19">
        <v>90263000</v>
      </c>
      <c r="O9" s="19"/>
      <c r="P9" s="19"/>
      <c r="Q9" s="19"/>
      <c r="R9" s="19"/>
      <c r="S9" s="19"/>
      <c r="T9" s="19"/>
      <c r="U9" s="19"/>
      <c r="V9" s="19"/>
      <c r="W9" s="19">
        <v>237059000</v>
      </c>
      <c r="X9" s="19">
        <v>224780043</v>
      </c>
      <c r="Y9" s="19">
        <v>12278957</v>
      </c>
      <c r="Z9" s="20">
        <v>5.46</v>
      </c>
      <c r="AA9" s="21">
        <v>324389851</v>
      </c>
    </row>
    <row r="10" spans="1:27" ht="13.5">
      <c r="A10" s="22" t="s">
        <v>37</v>
      </c>
      <c r="B10" s="16"/>
      <c r="C10" s="17"/>
      <c r="D10" s="17"/>
      <c r="E10" s="18">
        <v>92307150</v>
      </c>
      <c r="F10" s="19">
        <v>92307150</v>
      </c>
      <c r="G10" s="19">
        <v>45678000</v>
      </c>
      <c r="H10" s="19"/>
      <c r="I10" s="19"/>
      <c r="J10" s="19">
        <v>45678000</v>
      </c>
      <c r="K10" s="19">
        <v>2000000</v>
      </c>
      <c r="L10" s="19"/>
      <c r="M10" s="19">
        <v>29485000</v>
      </c>
      <c r="N10" s="19">
        <v>31485000</v>
      </c>
      <c r="O10" s="19"/>
      <c r="P10" s="19"/>
      <c r="Q10" s="19"/>
      <c r="R10" s="19"/>
      <c r="S10" s="19"/>
      <c r="T10" s="19"/>
      <c r="U10" s="19"/>
      <c r="V10" s="19"/>
      <c r="W10" s="19">
        <v>77163000</v>
      </c>
      <c r="X10" s="19">
        <v>71396652</v>
      </c>
      <c r="Y10" s="19">
        <v>5766348</v>
      </c>
      <c r="Z10" s="20">
        <v>8.08</v>
      </c>
      <c r="AA10" s="21">
        <v>92307150</v>
      </c>
    </row>
    <row r="11" spans="1:27" ht="13.5">
      <c r="A11" s="22" t="s">
        <v>38</v>
      </c>
      <c r="B11" s="16"/>
      <c r="C11" s="17"/>
      <c r="D11" s="17"/>
      <c r="E11" s="18">
        <v>10501000</v>
      </c>
      <c r="F11" s="19">
        <v>10501000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4734089</v>
      </c>
      <c r="Y11" s="19">
        <v>-4734089</v>
      </c>
      <c r="Z11" s="20">
        <v>-100</v>
      </c>
      <c r="AA11" s="21">
        <v>10501000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-814596373</v>
      </c>
      <c r="F14" s="19">
        <v>-814596373</v>
      </c>
      <c r="G14" s="19">
        <v>-101938228</v>
      </c>
      <c r="H14" s="19">
        <v>-95427628</v>
      </c>
      <c r="I14" s="19">
        <v>-98250059</v>
      </c>
      <c r="J14" s="19">
        <v>-295615915</v>
      </c>
      <c r="K14" s="19">
        <v>-76255454</v>
      </c>
      <c r="L14" s="19">
        <v>-51407800</v>
      </c>
      <c r="M14" s="19">
        <v>-117506817</v>
      </c>
      <c r="N14" s="19">
        <v>-245170071</v>
      </c>
      <c r="O14" s="19"/>
      <c r="P14" s="19"/>
      <c r="Q14" s="19"/>
      <c r="R14" s="19"/>
      <c r="S14" s="19"/>
      <c r="T14" s="19"/>
      <c r="U14" s="19"/>
      <c r="V14" s="19"/>
      <c r="W14" s="19">
        <v>-540785986</v>
      </c>
      <c r="X14" s="19">
        <v>-441105014</v>
      </c>
      <c r="Y14" s="19">
        <v>-99680972</v>
      </c>
      <c r="Z14" s="20">
        <v>22.6</v>
      </c>
      <c r="AA14" s="21">
        <v>-814596373</v>
      </c>
    </row>
    <row r="15" spans="1:27" ht="13.5">
      <c r="A15" s="22" t="s">
        <v>42</v>
      </c>
      <c r="B15" s="16"/>
      <c r="C15" s="17"/>
      <c r="D15" s="17"/>
      <c r="E15" s="18">
        <v>-14876686</v>
      </c>
      <c r="F15" s="19">
        <v>-14876686</v>
      </c>
      <c r="G15" s="19">
        <v>-201586</v>
      </c>
      <c r="H15" s="19">
        <v>-200968</v>
      </c>
      <c r="I15" s="19"/>
      <c r="J15" s="19">
        <v>-402554</v>
      </c>
      <c r="K15" s="19">
        <v>-1307230</v>
      </c>
      <c r="L15" s="19">
        <v>-2633950</v>
      </c>
      <c r="M15" s="19">
        <v>-1599690</v>
      </c>
      <c r="N15" s="19">
        <v>-5540870</v>
      </c>
      <c r="O15" s="19"/>
      <c r="P15" s="19"/>
      <c r="Q15" s="19"/>
      <c r="R15" s="19"/>
      <c r="S15" s="19"/>
      <c r="T15" s="19"/>
      <c r="U15" s="19"/>
      <c r="V15" s="19"/>
      <c r="W15" s="19">
        <v>-5943424</v>
      </c>
      <c r="X15" s="19">
        <v>-8207902</v>
      </c>
      <c r="Y15" s="19">
        <v>2264478</v>
      </c>
      <c r="Z15" s="20">
        <v>-27.59</v>
      </c>
      <c r="AA15" s="21">
        <v>-14876686</v>
      </c>
    </row>
    <row r="16" spans="1:27" ht="13.5">
      <c r="A16" s="22" t="s">
        <v>43</v>
      </c>
      <c r="B16" s="16"/>
      <c r="C16" s="17"/>
      <c r="D16" s="17"/>
      <c r="E16" s="18">
        <v>-35673500</v>
      </c>
      <c r="F16" s="19">
        <v>-35673500</v>
      </c>
      <c r="G16" s="19">
        <v>-864589</v>
      </c>
      <c r="H16" s="19">
        <v>-4720741</v>
      </c>
      <c r="I16" s="19">
        <v>-8060713</v>
      </c>
      <c r="J16" s="19">
        <v>-13646043</v>
      </c>
      <c r="K16" s="19">
        <v>-1283631</v>
      </c>
      <c r="L16" s="19">
        <v>-1602415</v>
      </c>
      <c r="M16" s="19">
        <v>-2390390</v>
      </c>
      <c r="N16" s="19">
        <v>-5276436</v>
      </c>
      <c r="O16" s="19"/>
      <c r="P16" s="19"/>
      <c r="Q16" s="19"/>
      <c r="R16" s="19"/>
      <c r="S16" s="19"/>
      <c r="T16" s="19"/>
      <c r="U16" s="19"/>
      <c r="V16" s="19"/>
      <c r="W16" s="19">
        <v>-18922479</v>
      </c>
      <c r="X16" s="19">
        <v>-14670179</v>
      </c>
      <c r="Y16" s="19">
        <v>-4252300</v>
      </c>
      <c r="Z16" s="20">
        <v>28.99</v>
      </c>
      <c r="AA16" s="21">
        <v>-35673500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119824278</v>
      </c>
      <c r="F17" s="27">
        <f t="shared" si="0"/>
        <v>119824278</v>
      </c>
      <c r="G17" s="27">
        <f t="shared" si="0"/>
        <v>142809572</v>
      </c>
      <c r="H17" s="27">
        <f t="shared" si="0"/>
        <v>-46054635</v>
      </c>
      <c r="I17" s="27">
        <f t="shared" si="0"/>
        <v>-42903389</v>
      </c>
      <c r="J17" s="27">
        <f t="shared" si="0"/>
        <v>53851548</v>
      </c>
      <c r="K17" s="27">
        <f t="shared" si="0"/>
        <v>-17758228</v>
      </c>
      <c r="L17" s="27">
        <f t="shared" si="0"/>
        <v>1199221</v>
      </c>
      <c r="M17" s="27">
        <f t="shared" si="0"/>
        <v>67726666</v>
      </c>
      <c r="N17" s="27">
        <f t="shared" si="0"/>
        <v>51167659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105019207</v>
      </c>
      <c r="X17" s="27">
        <f t="shared" si="0"/>
        <v>110018168</v>
      </c>
      <c r="Y17" s="27">
        <f t="shared" si="0"/>
        <v>-4998961</v>
      </c>
      <c r="Z17" s="28">
        <f>+IF(X17&lt;&gt;0,+(Y17/X17)*100,0)</f>
        <v>-4.543759536152247</v>
      </c>
      <c r="AA17" s="29">
        <f>SUM(AA6:AA16)</f>
        <v>119824278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2005888</v>
      </c>
      <c r="F21" s="19">
        <v>2005888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2005888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-6920000</v>
      </c>
      <c r="F24" s="19">
        <v>-6920000</v>
      </c>
      <c r="G24" s="19">
        <v>-855619</v>
      </c>
      <c r="H24" s="19"/>
      <c r="I24" s="19"/>
      <c r="J24" s="19">
        <v>-855619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-855619</v>
      </c>
      <c r="X24" s="19"/>
      <c r="Y24" s="19">
        <v>-855619</v>
      </c>
      <c r="Z24" s="20"/>
      <c r="AA24" s="21">
        <v>-6920000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-133688000</v>
      </c>
      <c r="F26" s="19">
        <v>-133688000</v>
      </c>
      <c r="G26" s="19">
        <v>-11818264</v>
      </c>
      <c r="H26" s="19">
        <v>-14333774</v>
      </c>
      <c r="I26" s="19">
        <v>-13963266</v>
      </c>
      <c r="J26" s="19">
        <v>-40115304</v>
      </c>
      <c r="K26" s="19">
        <v>-16149111</v>
      </c>
      <c r="L26" s="19">
        <v>-12863787</v>
      </c>
      <c r="M26" s="19">
        <v>-13071703</v>
      </c>
      <c r="N26" s="19">
        <v>-42084601</v>
      </c>
      <c r="O26" s="19"/>
      <c r="P26" s="19"/>
      <c r="Q26" s="19"/>
      <c r="R26" s="19"/>
      <c r="S26" s="19"/>
      <c r="T26" s="19"/>
      <c r="U26" s="19"/>
      <c r="V26" s="19"/>
      <c r="W26" s="19">
        <v>-82199905</v>
      </c>
      <c r="X26" s="19">
        <v>-29367898</v>
      </c>
      <c r="Y26" s="19">
        <v>-52832007</v>
      </c>
      <c r="Z26" s="20">
        <v>179.9</v>
      </c>
      <c r="AA26" s="21">
        <v>-133688000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-138602112</v>
      </c>
      <c r="F27" s="27">
        <f t="shared" si="1"/>
        <v>-138602112</v>
      </c>
      <c r="G27" s="27">
        <f t="shared" si="1"/>
        <v>-12673883</v>
      </c>
      <c r="H27" s="27">
        <f t="shared" si="1"/>
        <v>-14333774</v>
      </c>
      <c r="I27" s="27">
        <f t="shared" si="1"/>
        <v>-13963266</v>
      </c>
      <c r="J27" s="27">
        <f t="shared" si="1"/>
        <v>-40970923</v>
      </c>
      <c r="K27" s="27">
        <f t="shared" si="1"/>
        <v>-16149111</v>
      </c>
      <c r="L27" s="27">
        <f t="shared" si="1"/>
        <v>-12863787</v>
      </c>
      <c r="M27" s="27">
        <f t="shared" si="1"/>
        <v>-13071703</v>
      </c>
      <c r="N27" s="27">
        <f t="shared" si="1"/>
        <v>-42084601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-83055524</v>
      </c>
      <c r="X27" s="27">
        <f t="shared" si="1"/>
        <v>-29367898</v>
      </c>
      <c r="Y27" s="27">
        <f t="shared" si="1"/>
        <v>-53687626</v>
      </c>
      <c r="Z27" s="28">
        <f>+IF(X27&lt;&gt;0,+(Y27/X27)*100,0)</f>
        <v>182.81058453689806</v>
      </c>
      <c r="AA27" s="29">
        <f>SUM(AA21:AA26)</f>
        <v>-138602112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20000000</v>
      </c>
      <c r="F32" s="19">
        <v>20000000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20000000</v>
      </c>
    </row>
    <row r="33" spans="1:27" ht="13.5">
      <c r="A33" s="22" t="s">
        <v>55</v>
      </c>
      <c r="B33" s="16"/>
      <c r="C33" s="17"/>
      <c r="D33" s="17"/>
      <c r="E33" s="18">
        <v>3000001</v>
      </c>
      <c r="F33" s="19">
        <v>3000001</v>
      </c>
      <c r="G33" s="19">
        <v>73845</v>
      </c>
      <c r="H33" s="36">
        <v>113945</v>
      </c>
      <c r="I33" s="36">
        <v>33698</v>
      </c>
      <c r="J33" s="36">
        <v>221488</v>
      </c>
      <c r="K33" s="19">
        <v>22405</v>
      </c>
      <c r="L33" s="19">
        <v>42425</v>
      </c>
      <c r="M33" s="19">
        <v>22515</v>
      </c>
      <c r="N33" s="19">
        <v>87345</v>
      </c>
      <c r="O33" s="36"/>
      <c r="P33" s="36"/>
      <c r="Q33" s="36"/>
      <c r="R33" s="19"/>
      <c r="S33" s="19"/>
      <c r="T33" s="19"/>
      <c r="U33" s="19"/>
      <c r="V33" s="36"/>
      <c r="W33" s="36">
        <v>308833</v>
      </c>
      <c r="X33" s="36">
        <v>1341863</v>
      </c>
      <c r="Y33" s="19">
        <v>-1033030</v>
      </c>
      <c r="Z33" s="20">
        <v>-76.98</v>
      </c>
      <c r="AA33" s="21">
        <v>3000001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-14878839</v>
      </c>
      <c r="F35" s="19">
        <v>-14878839</v>
      </c>
      <c r="G35" s="19">
        <v>-118121</v>
      </c>
      <c r="H35" s="19">
        <v>-118739</v>
      </c>
      <c r="I35" s="19"/>
      <c r="J35" s="19">
        <v>-236860</v>
      </c>
      <c r="K35" s="19">
        <v>-19399936</v>
      </c>
      <c r="L35" s="19">
        <v>-702062</v>
      </c>
      <c r="M35" s="19">
        <v>-4778498</v>
      </c>
      <c r="N35" s="19">
        <v>-24880496</v>
      </c>
      <c r="O35" s="19"/>
      <c r="P35" s="19"/>
      <c r="Q35" s="19"/>
      <c r="R35" s="19"/>
      <c r="S35" s="19"/>
      <c r="T35" s="19"/>
      <c r="U35" s="19"/>
      <c r="V35" s="19"/>
      <c r="W35" s="19">
        <v>-25117356</v>
      </c>
      <c r="X35" s="19">
        <v>-6569728</v>
      </c>
      <c r="Y35" s="19">
        <v>-18547628</v>
      </c>
      <c r="Z35" s="20">
        <v>282.32</v>
      </c>
      <c r="AA35" s="21">
        <v>-14878839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8121162</v>
      </c>
      <c r="F36" s="27">
        <f t="shared" si="2"/>
        <v>8121162</v>
      </c>
      <c r="G36" s="27">
        <f t="shared" si="2"/>
        <v>-44276</v>
      </c>
      <c r="H36" s="27">
        <f t="shared" si="2"/>
        <v>-4794</v>
      </c>
      <c r="I36" s="27">
        <f t="shared" si="2"/>
        <v>33698</v>
      </c>
      <c r="J36" s="27">
        <f t="shared" si="2"/>
        <v>-15372</v>
      </c>
      <c r="K36" s="27">
        <f t="shared" si="2"/>
        <v>-19377531</v>
      </c>
      <c r="L36" s="27">
        <f t="shared" si="2"/>
        <v>-659637</v>
      </c>
      <c r="M36" s="27">
        <f t="shared" si="2"/>
        <v>-4755983</v>
      </c>
      <c r="N36" s="27">
        <f t="shared" si="2"/>
        <v>-24793151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-24808523</v>
      </c>
      <c r="X36" s="27">
        <f t="shared" si="2"/>
        <v>-5227865</v>
      </c>
      <c r="Y36" s="27">
        <f t="shared" si="2"/>
        <v>-19580658</v>
      </c>
      <c r="Z36" s="28">
        <f>+IF(X36&lt;&gt;0,+(Y36/X36)*100,0)</f>
        <v>374.5440633987297</v>
      </c>
      <c r="AA36" s="29">
        <f>SUM(AA31:AA35)</f>
        <v>8121162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-10656672</v>
      </c>
      <c r="F38" s="33">
        <f t="shared" si="3"/>
        <v>-10656672</v>
      </c>
      <c r="G38" s="33">
        <f t="shared" si="3"/>
        <v>130091413</v>
      </c>
      <c r="H38" s="33">
        <f t="shared" si="3"/>
        <v>-60393203</v>
      </c>
      <c r="I38" s="33">
        <f t="shared" si="3"/>
        <v>-56832957</v>
      </c>
      <c r="J38" s="33">
        <f t="shared" si="3"/>
        <v>12865253</v>
      </c>
      <c r="K38" s="33">
        <f t="shared" si="3"/>
        <v>-53284870</v>
      </c>
      <c r="L38" s="33">
        <f t="shared" si="3"/>
        <v>-12324203</v>
      </c>
      <c r="M38" s="33">
        <f t="shared" si="3"/>
        <v>49898980</v>
      </c>
      <c r="N38" s="33">
        <f t="shared" si="3"/>
        <v>-15710093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-2844840</v>
      </c>
      <c r="X38" s="33">
        <f t="shared" si="3"/>
        <v>75422405</v>
      </c>
      <c r="Y38" s="33">
        <f t="shared" si="3"/>
        <v>-78267245</v>
      </c>
      <c r="Z38" s="34">
        <f>+IF(X38&lt;&gt;0,+(Y38/X38)*100,0)</f>
        <v>-103.77187653986901</v>
      </c>
      <c r="AA38" s="35">
        <f>+AA17+AA27+AA36</f>
        <v>-10656672</v>
      </c>
    </row>
    <row r="39" spans="1:27" ht="13.5">
      <c r="A39" s="22" t="s">
        <v>59</v>
      </c>
      <c r="B39" s="16"/>
      <c r="C39" s="31"/>
      <c r="D39" s="31"/>
      <c r="E39" s="32">
        <v>23000000</v>
      </c>
      <c r="F39" s="33">
        <v>23000000</v>
      </c>
      <c r="G39" s="33">
        <v>54369420</v>
      </c>
      <c r="H39" s="33">
        <v>184460833</v>
      </c>
      <c r="I39" s="33">
        <v>124067630</v>
      </c>
      <c r="J39" s="33">
        <v>54369420</v>
      </c>
      <c r="K39" s="33">
        <v>67234673</v>
      </c>
      <c r="L39" s="33">
        <v>13949803</v>
      </c>
      <c r="M39" s="33">
        <v>1625600</v>
      </c>
      <c r="N39" s="33">
        <v>67234673</v>
      </c>
      <c r="O39" s="33"/>
      <c r="P39" s="33"/>
      <c r="Q39" s="33"/>
      <c r="R39" s="33"/>
      <c r="S39" s="33"/>
      <c r="T39" s="33"/>
      <c r="U39" s="33"/>
      <c r="V39" s="33"/>
      <c r="W39" s="33">
        <v>54369420</v>
      </c>
      <c r="X39" s="33">
        <v>23000000</v>
      </c>
      <c r="Y39" s="33">
        <v>31369420</v>
      </c>
      <c r="Z39" s="34">
        <v>136.39</v>
      </c>
      <c r="AA39" s="35">
        <v>23000000</v>
      </c>
    </row>
    <row r="40" spans="1:27" ht="13.5">
      <c r="A40" s="41" t="s">
        <v>60</v>
      </c>
      <c r="B40" s="42"/>
      <c r="C40" s="43"/>
      <c r="D40" s="43"/>
      <c r="E40" s="44">
        <v>12343327</v>
      </c>
      <c r="F40" s="45">
        <v>12343327</v>
      </c>
      <c r="G40" s="45">
        <v>184460833</v>
      </c>
      <c r="H40" s="45">
        <v>124067630</v>
      </c>
      <c r="I40" s="45">
        <v>67234673</v>
      </c>
      <c r="J40" s="45">
        <v>67234673</v>
      </c>
      <c r="K40" s="45">
        <v>13949803</v>
      </c>
      <c r="L40" s="45">
        <v>1625600</v>
      </c>
      <c r="M40" s="45">
        <v>51524580</v>
      </c>
      <c r="N40" s="45">
        <v>51524580</v>
      </c>
      <c r="O40" s="45"/>
      <c r="P40" s="45"/>
      <c r="Q40" s="45"/>
      <c r="R40" s="45"/>
      <c r="S40" s="45"/>
      <c r="T40" s="45"/>
      <c r="U40" s="45"/>
      <c r="V40" s="45"/>
      <c r="W40" s="45">
        <v>51524580</v>
      </c>
      <c r="X40" s="45">
        <v>98422404</v>
      </c>
      <c r="Y40" s="45">
        <v>-46897824</v>
      </c>
      <c r="Z40" s="46">
        <v>-47.65</v>
      </c>
      <c r="AA40" s="47">
        <v>12343327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68105690</v>
      </c>
      <c r="D6" s="17"/>
      <c r="E6" s="18">
        <v>69404088</v>
      </c>
      <c r="F6" s="19">
        <v>69404088</v>
      </c>
      <c r="G6" s="19">
        <v>2198589</v>
      </c>
      <c r="H6" s="19">
        <v>2909973</v>
      </c>
      <c r="I6" s="19">
        <v>2845858</v>
      </c>
      <c r="J6" s="19">
        <v>7954420</v>
      </c>
      <c r="K6" s="19">
        <v>2898512</v>
      </c>
      <c r="L6" s="19">
        <v>3326221</v>
      </c>
      <c r="M6" s="19">
        <v>5142767</v>
      </c>
      <c r="N6" s="19">
        <v>11367500</v>
      </c>
      <c r="O6" s="19"/>
      <c r="P6" s="19"/>
      <c r="Q6" s="19"/>
      <c r="R6" s="19"/>
      <c r="S6" s="19"/>
      <c r="T6" s="19"/>
      <c r="U6" s="19"/>
      <c r="V6" s="19"/>
      <c r="W6" s="19">
        <v>19321920</v>
      </c>
      <c r="X6" s="19">
        <v>34702044</v>
      </c>
      <c r="Y6" s="19">
        <v>-15380124</v>
      </c>
      <c r="Z6" s="20">
        <v>-44.32</v>
      </c>
      <c r="AA6" s="21">
        <v>69404088</v>
      </c>
    </row>
    <row r="7" spans="1:27" ht="13.5">
      <c r="A7" s="22" t="s">
        <v>34</v>
      </c>
      <c r="B7" s="16"/>
      <c r="C7" s="17">
        <v>108147928</v>
      </c>
      <c r="D7" s="17"/>
      <c r="E7" s="18">
        <v>86894244</v>
      </c>
      <c r="F7" s="19">
        <v>86894244</v>
      </c>
      <c r="G7" s="19">
        <v>11157702</v>
      </c>
      <c r="H7" s="19">
        <v>12419628</v>
      </c>
      <c r="I7" s="19">
        <v>12648215</v>
      </c>
      <c r="J7" s="19">
        <v>36225545</v>
      </c>
      <c r="K7" s="19">
        <v>9465203</v>
      </c>
      <c r="L7" s="19">
        <v>14552543</v>
      </c>
      <c r="M7" s="19">
        <v>11528303</v>
      </c>
      <c r="N7" s="19">
        <v>35546049</v>
      </c>
      <c r="O7" s="19"/>
      <c r="P7" s="19"/>
      <c r="Q7" s="19"/>
      <c r="R7" s="19"/>
      <c r="S7" s="19"/>
      <c r="T7" s="19"/>
      <c r="U7" s="19"/>
      <c r="V7" s="19"/>
      <c r="W7" s="19">
        <v>71771594</v>
      </c>
      <c r="X7" s="19">
        <v>43447122</v>
      </c>
      <c r="Y7" s="19">
        <v>28324472</v>
      </c>
      <c r="Z7" s="20">
        <v>65.19</v>
      </c>
      <c r="AA7" s="21">
        <v>86894244</v>
      </c>
    </row>
    <row r="8" spans="1:27" ht="13.5">
      <c r="A8" s="22" t="s">
        <v>35</v>
      </c>
      <c r="B8" s="16"/>
      <c r="C8" s="17">
        <v>27806271</v>
      </c>
      <c r="D8" s="17"/>
      <c r="E8" s="18">
        <v>10572192</v>
      </c>
      <c r="F8" s="19">
        <v>10572192</v>
      </c>
      <c r="G8" s="19">
        <v>2042636</v>
      </c>
      <c r="H8" s="19">
        <v>2079499</v>
      </c>
      <c r="I8" s="19">
        <v>1095358</v>
      </c>
      <c r="J8" s="19">
        <v>5217493</v>
      </c>
      <c r="K8" s="19">
        <v>1241367</v>
      </c>
      <c r="L8" s="19">
        <v>943539</v>
      </c>
      <c r="M8" s="19">
        <v>1913544</v>
      </c>
      <c r="N8" s="19">
        <v>4098450</v>
      </c>
      <c r="O8" s="19"/>
      <c r="P8" s="19"/>
      <c r="Q8" s="19"/>
      <c r="R8" s="19"/>
      <c r="S8" s="19"/>
      <c r="T8" s="19"/>
      <c r="U8" s="19"/>
      <c r="V8" s="19"/>
      <c r="W8" s="19">
        <v>9315943</v>
      </c>
      <c r="X8" s="19">
        <v>5286096</v>
      </c>
      <c r="Y8" s="19">
        <v>4029847</v>
      </c>
      <c r="Z8" s="20">
        <v>76.23</v>
      </c>
      <c r="AA8" s="21">
        <v>10572192</v>
      </c>
    </row>
    <row r="9" spans="1:27" ht="13.5">
      <c r="A9" s="22" t="s">
        <v>36</v>
      </c>
      <c r="B9" s="16"/>
      <c r="C9" s="17">
        <v>112920038</v>
      </c>
      <c r="D9" s="17"/>
      <c r="E9" s="18">
        <v>114153000</v>
      </c>
      <c r="F9" s="19">
        <v>114153000</v>
      </c>
      <c r="G9" s="19">
        <v>46352000</v>
      </c>
      <c r="H9" s="19">
        <v>2060000</v>
      </c>
      <c r="I9" s="19"/>
      <c r="J9" s="19">
        <v>48412000</v>
      </c>
      <c r="K9" s="19"/>
      <c r="L9" s="19">
        <v>450000</v>
      </c>
      <c r="M9" s="19">
        <v>36745000</v>
      </c>
      <c r="N9" s="19">
        <v>37195000</v>
      </c>
      <c r="O9" s="19"/>
      <c r="P9" s="19"/>
      <c r="Q9" s="19"/>
      <c r="R9" s="19"/>
      <c r="S9" s="19"/>
      <c r="T9" s="19"/>
      <c r="U9" s="19"/>
      <c r="V9" s="19"/>
      <c r="W9" s="19">
        <v>85607000</v>
      </c>
      <c r="X9" s="19">
        <v>76102000</v>
      </c>
      <c r="Y9" s="19">
        <v>9505000</v>
      </c>
      <c r="Z9" s="20">
        <v>12.49</v>
      </c>
      <c r="AA9" s="21">
        <v>114153000</v>
      </c>
    </row>
    <row r="10" spans="1:27" ht="13.5">
      <c r="A10" s="22" t="s">
        <v>37</v>
      </c>
      <c r="B10" s="16"/>
      <c r="C10" s="17">
        <v>56992000</v>
      </c>
      <c r="D10" s="17"/>
      <c r="E10" s="18">
        <v>29460000</v>
      </c>
      <c r="F10" s="19">
        <v>29460000</v>
      </c>
      <c r="G10" s="19">
        <v>11181000</v>
      </c>
      <c r="H10" s="19"/>
      <c r="I10" s="19"/>
      <c r="J10" s="19">
        <v>11181000</v>
      </c>
      <c r="K10" s="19"/>
      <c r="L10" s="19"/>
      <c r="M10" s="19">
        <v>9238000</v>
      </c>
      <c r="N10" s="19">
        <v>9238000</v>
      </c>
      <c r="O10" s="19"/>
      <c r="P10" s="19"/>
      <c r="Q10" s="19"/>
      <c r="R10" s="19"/>
      <c r="S10" s="19"/>
      <c r="T10" s="19"/>
      <c r="U10" s="19"/>
      <c r="V10" s="19"/>
      <c r="W10" s="19">
        <v>20419000</v>
      </c>
      <c r="X10" s="19">
        <v>19640000</v>
      </c>
      <c r="Y10" s="19">
        <v>779000</v>
      </c>
      <c r="Z10" s="20">
        <v>3.97</v>
      </c>
      <c r="AA10" s="21">
        <v>29460000</v>
      </c>
    </row>
    <row r="11" spans="1:27" ht="13.5">
      <c r="A11" s="22" t="s">
        <v>38</v>
      </c>
      <c r="B11" s="16"/>
      <c r="C11" s="17">
        <v>4111105</v>
      </c>
      <c r="D11" s="17"/>
      <c r="E11" s="18">
        <v>49756260</v>
      </c>
      <c r="F11" s="19">
        <v>49756260</v>
      </c>
      <c r="G11" s="19">
        <v>190767</v>
      </c>
      <c r="H11" s="19">
        <v>274504</v>
      </c>
      <c r="I11" s="19">
        <v>318646</v>
      </c>
      <c r="J11" s="19">
        <v>783917</v>
      </c>
      <c r="K11" s="19">
        <v>222226</v>
      </c>
      <c r="L11" s="19">
        <v>417436</v>
      </c>
      <c r="M11" s="19">
        <v>134621</v>
      </c>
      <c r="N11" s="19">
        <v>774283</v>
      </c>
      <c r="O11" s="19"/>
      <c r="P11" s="19"/>
      <c r="Q11" s="19"/>
      <c r="R11" s="19"/>
      <c r="S11" s="19"/>
      <c r="T11" s="19"/>
      <c r="U11" s="19"/>
      <c r="V11" s="19"/>
      <c r="W11" s="19">
        <v>1558200</v>
      </c>
      <c r="X11" s="19">
        <v>24878130</v>
      </c>
      <c r="Y11" s="19">
        <v>-23319930</v>
      </c>
      <c r="Z11" s="20">
        <v>-93.74</v>
      </c>
      <c r="AA11" s="21">
        <v>49756260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-308662061</v>
      </c>
      <c r="D14" s="17"/>
      <c r="E14" s="18">
        <v>-318411540</v>
      </c>
      <c r="F14" s="19">
        <v>-318411540</v>
      </c>
      <c r="G14" s="19">
        <v>-36154175</v>
      </c>
      <c r="H14" s="19">
        <v>-46162011</v>
      </c>
      <c r="I14" s="19">
        <v>-14165552</v>
      </c>
      <c r="J14" s="19">
        <v>-96481738</v>
      </c>
      <c r="K14" s="19">
        <v>-14830067</v>
      </c>
      <c r="L14" s="19">
        <v>-18227326</v>
      </c>
      <c r="M14" s="19">
        <v>-58645980</v>
      </c>
      <c r="N14" s="19">
        <v>-91703373</v>
      </c>
      <c r="O14" s="19"/>
      <c r="P14" s="19"/>
      <c r="Q14" s="19"/>
      <c r="R14" s="19"/>
      <c r="S14" s="19"/>
      <c r="T14" s="19"/>
      <c r="U14" s="19"/>
      <c r="V14" s="19"/>
      <c r="W14" s="19">
        <v>-188185111</v>
      </c>
      <c r="X14" s="19">
        <v>-159205770</v>
      </c>
      <c r="Y14" s="19">
        <v>-28979341</v>
      </c>
      <c r="Z14" s="20">
        <v>18.2</v>
      </c>
      <c r="AA14" s="21">
        <v>-318411540</v>
      </c>
    </row>
    <row r="15" spans="1:27" ht="13.5">
      <c r="A15" s="22" t="s">
        <v>42</v>
      </c>
      <c r="B15" s="16"/>
      <c r="C15" s="17">
        <v>-1214925</v>
      </c>
      <c r="D15" s="17"/>
      <c r="E15" s="18">
        <v>-1519032</v>
      </c>
      <c r="F15" s="19">
        <v>-1519032</v>
      </c>
      <c r="G15" s="19">
        <v>-51202</v>
      </c>
      <c r="H15" s="19">
        <v>-49677</v>
      </c>
      <c r="I15" s="19">
        <v>-54104</v>
      </c>
      <c r="J15" s="19">
        <v>-154983</v>
      </c>
      <c r="K15" s="19">
        <v>-51228</v>
      </c>
      <c r="L15" s="19">
        <v>-46498</v>
      </c>
      <c r="M15" s="19">
        <v>-17472</v>
      </c>
      <c r="N15" s="19">
        <v>-115198</v>
      </c>
      <c r="O15" s="19"/>
      <c r="P15" s="19"/>
      <c r="Q15" s="19"/>
      <c r="R15" s="19"/>
      <c r="S15" s="19"/>
      <c r="T15" s="19"/>
      <c r="U15" s="19"/>
      <c r="V15" s="19"/>
      <c r="W15" s="19">
        <v>-270181</v>
      </c>
      <c r="X15" s="19">
        <v>-759516</v>
      </c>
      <c r="Y15" s="19">
        <v>489335</v>
      </c>
      <c r="Z15" s="20">
        <v>-64.43</v>
      </c>
      <c r="AA15" s="21">
        <v>-1519032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68206046</v>
      </c>
      <c r="D17" s="25">
        <f>SUM(D6:D16)</f>
        <v>0</v>
      </c>
      <c r="E17" s="26">
        <f t="shared" si="0"/>
        <v>40309212</v>
      </c>
      <c r="F17" s="27">
        <f t="shared" si="0"/>
        <v>40309212</v>
      </c>
      <c r="G17" s="27">
        <f t="shared" si="0"/>
        <v>36917317</v>
      </c>
      <c r="H17" s="27">
        <f t="shared" si="0"/>
        <v>-26468084</v>
      </c>
      <c r="I17" s="27">
        <f t="shared" si="0"/>
        <v>2688421</v>
      </c>
      <c r="J17" s="27">
        <f t="shared" si="0"/>
        <v>13137654</v>
      </c>
      <c r="K17" s="27">
        <f t="shared" si="0"/>
        <v>-1053987</v>
      </c>
      <c r="L17" s="27">
        <f t="shared" si="0"/>
        <v>1415915</v>
      </c>
      <c r="M17" s="27">
        <f t="shared" si="0"/>
        <v>6038783</v>
      </c>
      <c r="N17" s="27">
        <f t="shared" si="0"/>
        <v>6400711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19538365</v>
      </c>
      <c r="X17" s="27">
        <f t="shared" si="0"/>
        <v>44090106</v>
      </c>
      <c r="Y17" s="27">
        <f t="shared" si="0"/>
        <v>-24551741</v>
      </c>
      <c r="Z17" s="28">
        <f>+IF(X17&lt;&gt;0,+(Y17/X17)*100,0)</f>
        <v>-55.6853753084649</v>
      </c>
      <c r="AA17" s="29">
        <f>SUM(AA6:AA16)</f>
        <v>40309212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-52367881</v>
      </c>
      <c r="D26" s="17"/>
      <c r="E26" s="18">
        <v>-40160004</v>
      </c>
      <c r="F26" s="19">
        <v>-40160004</v>
      </c>
      <c r="G26" s="19">
        <v>-4148758</v>
      </c>
      <c r="H26" s="19">
        <v>-6667685</v>
      </c>
      <c r="I26" s="19">
        <v>-1546622</v>
      </c>
      <c r="J26" s="19">
        <v>-12363065</v>
      </c>
      <c r="K26" s="19"/>
      <c r="L26" s="19">
        <v>-1746072</v>
      </c>
      <c r="M26" s="19">
        <v>-6815054</v>
      </c>
      <c r="N26" s="19">
        <v>-8561126</v>
      </c>
      <c r="O26" s="19"/>
      <c r="P26" s="19"/>
      <c r="Q26" s="19"/>
      <c r="R26" s="19"/>
      <c r="S26" s="19"/>
      <c r="T26" s="19"/>
      <c r="U26" s="19"/>
      <c r="V26" s="19"/>
      <c r="W26" s="19">
        <v>-20924191</v>
      </c>
      <c r="X26" s="19">
        <v>-20080002</v>
      </c>
      <c r="Y26" s="19">
        <v>-844189</v>
      </c>
      <c r="Z26" s="20">
        <v>4.2</v>
      </c>
      <c r="AA26" s="21">
        <v>-40160004</v>
      </c>
    </row>
    <row r="27" spans="1:27" ht="13.5">
      <c r="A27" s="23" t="s">
        <v>51</v>
      </c>
      <c r="B27" s="24"/>
      <c r="C27" s="25">
        <f aca="true" t="shared" si="1" ref="C27:Y27">SUM(C21:C26)</f>
        <v>-52367881</v>
      </c>
      <c r="D27" s="25">
        <f>SUM(D21:D26)</f>
        <v>0</v>
      </c>
      <c r="E27" s="26">
        <f t="shared" si="1"/>
        <v>-40160004</v>
      </c>
      <c r="F27" s="27">
        <f t="shared" si="1"/>
        <v>-40160004</v>
      </c>
      <c r="G27" s="27">
        <f t="shared" si="1"/>
        <v>-4148758</v>
      </c>
      <c r="H27" s="27">
        <f t="shared" si="1"/>
        <v>-6667685</v>
      </c>
      <c r="I27" s="27">
        <f t="shared" si="1"/>
        <v>-1546622</v>
      </c>
      <c r="J27" s="27">
        <f t="shared" si="1"/>
        <v>-12363065</v>
      </c>
      <c r="K27" s="27">
        <f t="shared" si="1"/>
        <v>0</v>
      </c>
      <c r="L27" s="27">
        <f t="shared" si="1"/>
        <v>-1746072</v>
      </c>
      <c r="M27" s="27">
        <f t="shared" si="1"/>
        <v>-6815054</v>
      </c>
      <c r="N27" s="27">
        <f t="shared" si="1"/>
        <v>-8561126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-20924191</v>
      </c>
      <c r="X27" s="27">
        <f t="shared" si="1"/>
        <v>-20080002</v>
      </c>
      <c r="Y27" s="27">
        <f t="shared" si="1"/>
        <v>-844189</v>
      </c>
      <c r="Z27" s="28">
        <f>+IF(X27&lt;&gt;0,+(Y27/X27)*100,0)</f>
        <v>4.204128067317922</v>
      </c>
      <c r="AA27" s="29">
        <f>SUM(AA21:AA26)</f>
        <v>-40160004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-8014925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-8014925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7823240</v>
      </c>
      <c r="D38" s="31">
        <f>+D17+D27+D36</f>
        <v>0</v>
      </c>
      <c r="E38" s="32">
        <f t="shared" si="3"/>
        <v>149208</v>
      </c>
      <c r="F38" s="33">
        <f t="shared" si="3"/>
        <v>149208</v>
      </c>
      <c r="G38" s="33">
        <f t="shared" si="3"/>
        <v>32768559</v>
      </c>
      <c r="H38" s="33">
        <f t="shared" si="3"/>
        <v>-33135769</v>
      </c>
      <c r="I38" s="33">
        <f t="shared" si="3"/>
        <v>1141799</v>
      </c>
      <c r="J38" s="33">
        <f t="shared" si="3"/>
        <v>774589</v>
      </c>
      <c r="K38" s="33">
        <f t="shared" si="3"/>
        <v>-1053987</v>
      </c>
      <c r="L38" s="33">
        <f t="shared" si="3"/>
        <v>-330157</v>
      </c>
      <c r="M38" s="33">
        <f t="shared" si="3"/>
        <v>-776271</v>
      </c>
      <c r="N38" s="33">
        <f t="shared" si="3"/>
        <v>-2160415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-1385826</v>
      </c>
      <c r="X38" s="33">
        <f t="shared" si="3"/>
        <v>24010104</v>
      </c>
      <c r="Y38" s="33">
        <f t="shared" si="3"/>
        <v>-25395930</v>
      </c>
      <c r="Z38" s="34">
        <f>+IF(X38&lt;&gt;0,+(Y38/X38)*100,0)</f>
        <v>-105.77184505323258</v>
      </c>
      <c r="AA38" s="35">
        <f>+AA17+AA27+AA36</f>
        <v>149208</v>
      </c>
    </row>
    <row r="39" spans="1:27" ht="13.5">
      <c r="A39" s="22" t="s">
        <v>59</v>
      </c>
      <c r="B39" s="16"/>
      <c r="C39" s="31">
        <v>3245831</v>
      </c>
      <c r="D39" s="31"/>
      <c r="E39" s="32">
        <v>1700000</v>
      </c>
      <c r="F39" s="33">
        <v>1700000</v>
      </c>
      <c r="G39" s="33">
        <v>2414184</v>
      </c>
      <c r="H39" s="33">
        <v>35182743</v>
      </c>
      <c r="I39" s="33">
        <v>2046974</v>
      </c>
      <c r="J39" s="33">
        <v>2414184</v>
      </c>
      <c r="K39" s="33">
        <v>3188773</v>
      </c>
      <c r="L39" s="33">
        <v>2134786</v>
      </c>
      <c r="M39" s="33">
        <v>1804629</v>
      </c>
      <c r="N39" s="33">
        <v>3188773</v>
      </c>
      <c r="O39" s="33"/>
      <c r="P39" s="33"/>
      <c r="Q39" s="33"/>
      <c r="R39" s="33"/>
      <c r="S39" s="33"/>
      <c r="T39" s="33"/>
      <c r="U39" s="33"/>
      <c r="V39" s="33"/>
      <c r="W39" s="33">
        <v>2414184</v>
      </c>
      <c r="X39" s="33">
        <v>1700000</v>
      </c>
      <c r="Y39" s="33">
        <v>714184</v>
      </c>
      <c r="Z39" s="34">
        <v>42.01</v>
      </c>
      <c r="AA39" s="35">
        <v>1700000</v>
      </c>
    </row>
    <row r="40" spans="1:27" ht="13.5">
      <c r="A40" s="41" t="s">
        <v>60</v>
      </c>
      <c r="B40" s="42"/>
      <c r="C40" s="43">
        <v>11069072</v>
      </c>
      <c r="D40" s="43"/>
      <c r="E40" s="44">
        <v>1849210</v>
      </c>
      <c r="F40" s="45">
        <v>1849210</v>
      </c>
      <c r="G40" s="45">
        <v>35182743</v>
      </c>
      <c r="H40" s="45">
        <v>2046974</v>
      </c>
      <c r="I40" s="45">
        <v>3188773</v>
      </c>
      <c r="J40" s="45">
        <v>3188773</v>
      </c>
      <c r="K40" s="45">
        <v>2134786</v>
      </c>
      <c r="L40" s="45">
        <v>1804629</v>
      </c>
      <c r="M40" s="45">
        <v>1028358</v>
      </c>
      <c r="N40" s="45">
        <v>1028358</v>
      </c>
      <c r="O40" s="45"/>
      <c r="P40" s="45"/>
      <c r="Q40" s="45"/>
      <c r="R40" s="45"/>
      <c r="S40" s="45"/>
      <c r="T40" s="45"/>
      <c r="U40" s="45"/>
      <c r="V40" s="45"/>
      <c r="W40" s="45">
        <v>1028358</v>
      </c>
      <c r="X40" s="45">
        <v>25710106</v>
      </c>
      <c r="Y40" s="45">
        <v>-24681748</v>
      </c>
      <c r="Z40" s="46">
        <v>-96</v>
      </c>
      <c r="AA40" s="47">
        <v>1849210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23826686</v>
      </c>
      <c r="D6" s="17"/>
      <c r="E6" s="18">
        <v>29087190</v>
      </c>
      <c r="F6" s="19">
        <v>29087190</v>
      </c>
      <c r="G6" s="19">
        <v>1987002</v>
      </c>
      <c r="H6" s="19">
        <v>2749265</v>
      </c>
      <c r="I6" s="19">
        <v>2238668</v>
      </c>
      <c r="J6" s="19">
        <v>6974935</v>
      </c>
      <c r="K6" s="19">
        <v>4003653</v>
      </c>
      <c r="L6" s="19">
        <v>3713000</v>
      </c>
      <c r="M6" s="19">
        <v>2626792</v>
      </c>
      <c r="N6" s="19">
        <v>10343445</v>
      </c>
      <c r="O6" s="19"/>
      <c r="P6" s="19"/>
      <c r="Q6" s="19"/>
      <c r="R6" s="19"/>
      <c r="S6" s="19"/>
      <c r="T6" s="19"/>
      <c r="U6" s="19"/>
      <c r="V6" s="19"/>
      <c r="W6" s="19">
        <v>17318380</v>
      </c>
      <c r="X6" s="19">
        <v>14877723</v>
      </c>
      <c r="Y6" s="19">
        <v>2440657</v>
      </c>
      <c r="Z6" s="20">
        <v>16.4</v>
      </c>
      <c r="AA6" s="21">
        <v>29087190</v>
      </c>
    </row>
    <row r="7" spans="1:27" ht="13.5">
      <c r="A7" s="22" t="s">
        <v>34</v>
      </c>
      <c r="B7" s="16"/>
      <c r="C7" s="17">
        <v>2917069</v>
      </c>
      <c r="D7" s="17"/>
      <c r="E7" s="18">
        <v>2144676</v>
      </c>
      <c r="F7" s="19">
        <v>2144676</v>
      </c>
      <c r="G7" s="19">
        <v>232451</v>
      </c>
      <c r="H7" s="19">
        <v>227137</v>
      </c>
      <c r="I7" s="19">
        <v>1057231</v>
      </c>
      <c r="J7" s="19">
        <v>1516819</v>
      </c>
      <c r="K7" s="19">
        <v>273407</v>
      </c>
      <c r="L7" s="19">
        <v>269236</v>
      </c>
      <c r="M7" s="19">
        <v>108189</v>
      </c>
      <c r="N7" s="19">
        <v>650832</v>
      </c>
      <c r="O7" s="19"/>
      <c r="P7" s="19"/>
      <c r="Q7" s="19"/>
      <c r="R7" s="19"/>
      <c r="S7" s="19"/>
      <c r="T7" s="19"/>
      <c r="U7" s="19"/>
      <c r="V7" s="19"/>
      <c r="W7" s="19">
        <v>2167651</v>
      </c>
      <c r="X7" s="19">
        <v>1074392</v>
      </c>
      <c r="Y7" s="19">
        <v>1093259</v>
      </c>
      <c r="Z7" s="20">
        <v>101.76</v>
      </c>
      <c r="AA7" s="21">
        <v>2144676</v>
      </c>
    </row>
    <row r="8" spans="1:27" ht="13.5">
      <c r="A8" s="22" t="s">
        <v>35</v>
      </c>
      <c r="B8" s="16"/>
      <c r="C8" s="17">
        <v>6951665</v>
      </c>
      <c r="D8" s="17"/>
      <c r="E8" s="18">
        <v>7313385</v>
      </c>
      <c r="F8" s="19">
        <v>7313385</v>
      </c>
      <c r="G8" s="19">
        <v>1024697</v>
      </c>
      <c r="H8" s="19">
        <v>2198596</v>
      </c>
      <c r="I8" s="19">
        <v>2284645</v>
      </c>
      <c r="J8" s="19">
        <v>5507938</v>
      </c>
      <c r="K8" s="19">
        <v>514308</v>
      </c>
      <c r="L8" s="19">
        <v>984830</v>
      </c>
      <c r="M8" s="19">
        <v>824428</v>
      </c>
      <c r="N8" s="19">
        <v>2323566</v>
      </c>
      <c r="O8" s="19"/>
      <c r="P8" s="19"/>
      <c r="Q8" s="19"/>
      <c r="R8" s="19"/>
      <c r="S8" s="19"/>
      <c r="T8" s="19"/>
      <c r="U8" s="19"/>
      <c r="V8" s="19"/>
      <c r="W8" s="19">
        <v>7831504</v>
      </c>
      <c r="X8" s="19">
        <v>3583559</v>
      </c>
      <c r="Y8" s="19">
        <v>4247945</v>
      </c>
      <c r="Z8" s="20">
        <v>118.54</v>
      </c>
      <c r="AA8" s="21">
        <v>7313385</v>
      </c>
    </row>
    <row r="9" spans="1:27" ht="13.5">
      <c r="A9" s="22" t="s">
        <v>36</v>
      </c>
      <c r="B9" s="16"/>
      <c r="C9" s="17">
        <v>119806753</v>
      </c>
      <c r="D9" s="17"/>
      <c r="E9" s="18">
        <v>94154000</v>
      </c>
      <c r="F9" s="19">
        <v>94154000</v>
      </c>
      <c r="G9" s="19">
        <v>38054000</v>
      </c>
      <c r="H9" s="19">
        <v>2075000</v>
      </c>
      <c r="I9" s="19"/>
      <c r="J9" s="19">
        <v>40129000</v>
      </c>
      <c r="K9" s="19"/>
      <c r="L9" s="19"/>
      <c r="M9" s="19">
        <v>26411000</v>
      </c>
      <c r="N9" s="19">
        <v>26411000</v>
      </c>
      <c r="O9" s="19"/>
      <c r="P9" s="19"/>
      <c r="Q9" s="19"/>
      <c r="R9" s="19"/>
      <c r="S9" s="19"/>
      <c r="T9" s="19"/>
      <c r="U9" s="19"/>
      <c r="V9" s="19"/>
      <c r="W9" s="19">
        <v>66540000</v>
      </c>
      <c r="X9" s="19">
        <v>70615500</v>
      </c>
      <c r="Y9" s="19">
        <v>-4075500</v>
      </c>
      <c r="Z9" s="20">
        <v>-5.77</v>
      </c>
      <c r="AA9" s="21">
        <v>94154000</v>
      </c>
    </row>
    <row r="10" spans="1:27" ht="13.5">
      <c r="A10" s="22" t="s">
        <v>37</v>
      </c>
      <c r="B10" s="16"/>
      <c r="C10" s="17">
        <v>30068247</v>
      </c>
      <c r="D10" s="17"/>
      <c r="E10" s="18">
        <v>29418000</v>
      </c>
      <c r="F10" s="19">
        <v>29418000</v>
      </c>
      <c r="G10" s="19">
        <v>14711000</v>
      </c>
      <c r="H10" s="19"/>
      <c r="I10" s="19"/>
      <c r="J10" s="19">
        <v>14711000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14711000</v>
      </c>
      <c r="X10" s="19">
        <v>21063500</v>
      </c>
      <c r="Y10" s="19">
        <v>-6352500</v>
      </c>
      <c r="Z10" s="20">
        <v>-30.16</v>
      </c>
      <c r="AA10" s="21">
        <v>29418000</v>
      </c>
    </row>
    <row r="11" spans="1:27" ht="13.5">
      <c r="A11" s="22" t="s">
        <v>38</v>
      </c>
      <c r="B11" s="16"/>
      <c r="C11" s="17">
        <v>4400886</v>
      </c>
      <c r="D11" s="17"/>
      <c r="E11" s="18">
        <v>4485149</v>
      </c>
      <c r="F11" s="19">
        <v>4485149</v>
      </c>
      <c r="G11" s="19">
        <v>421673</v>
      </c>
      <c r="H11" s="19">
        <v>519413</v>
      </c>
      <c r="I11" s="19">
        <v>630669</v>
      </c>
      <c r="J11" s="19">
        <v>1571755</v>
      </c>
      <c r="K11" s="19">
        <v>605035</v>
      </c>
      <c r="L11" s="19">
        <v>791999</v>
      </c>
      <c r="M11" s="19">
        <v>438830</v>
      </c>
      <c r="N11" s="19">
        <v>1835864</v>
      </c>
      <c r="O11" s="19"/>
      <c r="P11" s="19"/>
      <c r="Q11" s="19"/>
      <c r="R11" s="19"/>
      <c r="S11" s="19"/>
      <c r="T11" s="19"/>
      <c r="U11" s="19"/>
      <c r="V11" s="19"/>
      <c r="W11" s="19">
        <v>3407619</v>
      </c>
      <c r="X11" s="19">
        <v>2197723</v>
      </c>
      <c r="Y11" s="19">
        <v>1209896</v>
      </c>
      <c r="Z11" s="20">
        <v>55.05</v>
      </c>
      <c r="AA11" s="21">
        <v>4485149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-103156530</v>
      </c>
      <c r="D14" s="17"/>
      <c r="E14" s="18">
        <v>-109013920</v>
      </c>
      <c r="F14" s="19">
        <v>-109013920</v>
      </c>
      <c r="G14" s="19">
        <v>-9268501</v>
      </c>
      <c r="H14" s="19">
        <v>-7947966</v>
      </c>
      <c r="I14" s="19">
        <v>-7178206</v>
      </c>
      <c r="J14" s="19">
        <v>-24394673</v>
      </c>
      <c r="K14" s="19">
        <v>-10093977</v>
      </c>
      <c r="L14" s="19">
        <v>-7653790</v>
      </c>
      <c r="M14" s="19">
        <v>-10152325</v>
      </c>
      <c r="N14" s="19">
        <v>-27900092</v>
      </c>
      <c r="O14" s="19"/>
      <c r="P14" s="19"/>
      <c r="Q14" s="19"/>
      <c r="R14" s="19"/>
      <c r="S14" s="19"/>
      <c r="T14" s="19"/>
      <c r="U14" s="19"/>
      <c r="V14" s="19"/>
      <c r="W14" s="19">
        <v>-52294765</v>
      </c>
      <c r="X14" s="19">
        <v>-53416822</v>
      </c>
      <c r="Y14" s="19">
        <v>1122057</v>
      </c>
      <c r="Z14" s="20">
        <v>-2.1</v>
      </c>
      <c r="AA14" s="21">
        <v>-109013920</v>
      </c>
    </row>
    <row r="15" spans="1:27" ht="13.5">
      <c r="A15" s="22" t="s">
        <v>42</v>
      </c>
      <c r="B15" s="16"/>
      <c r="C15" s="17">
        <v>-45995</v>
      </c>
      <c r="D15" s="17"/>
      <c r="E15" s="18">
        <v>-74340</v>
      </c>
      <c r="F15" s="19">
        <v>-74340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-36427</v>
      </c>
      <c r="Y15" s="19">
        <v>36427</v>
      </c>
      <c r="Z15" s="20">
        <v>-100</v>
      </c>
      <c r="AA15" s="21">
        <v>-74340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84768781</v>
      </c>
      <c r="D17" s="25">
        <f>SUM(D6:D16)</f>
        <v>0</v>
      </c>
      <c r="E17" s="26">
        <f t="shared" si="0"/>
        <v>57514140</v>
      </c>
      <c r="F17" s="27">
        <f t="shared" si="0"/>
        <v>57514140</v>
      </c>
      <c r="G17" s="27">
        <f t="shared" si="0"/>
        <v>47162322</v>
      </c>
      <c r="H17" s="27">
        <f t="shared" si="0"/>
        <v>-178555</v>
      </c>
      <c r="I17" s="27">
        <f t="shared" si="0"/>
        <v>-966993</v>
      </c>
      <c r="J17" s="27">
        <f t="shared" si="0"/>
        <v>46016774</v>
      </c>
      <c r="K17" s="27">
        <f t="shared" si="0"/>
        <v>-4697574</v>
      </c>
      <c r="L17" s="27">
        <f t="shared" si="0"/>
        <v>-1894725</v>
      </c>
      <c r="M17" s="27">
        <f t="shared" si="0"/>
        <v>20256914</v>
      </c>
      <c r="N17" s="27">
        <f t="shared" si="0"/>
        <v>13664615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59681389</v>
      </c>
      <c r="X17" s="27">
        <f t="shared" si="0"/>
        <v>59959148</v>
      </c>
      <c r="Y17" s="27">
        <f t="shared" si="0"/>
        <v>-277759</v>
      </c>
      <c r="Z17" s="28">
        <f>+IF(X17&lt;&gt;0,+(Y17/X17)*100,0)</f>
        <v>-0.4632470761592543</v>
      </c>
      <c r="AA17" s="29">
        <f>SUM(AA6:AA16)</f>
        <v>57514140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3700000</v>
      </c>
      <c r="F21" s="19">
        <v>3700000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3700000</v>
      </c>
      <c r="Y21" s="36">
        <v>-3700000</v>
      </c>
      <c r="Z21" s="37">
        <v>-100</v>
      </c>
      <c r="AA21" s="38">
        <v>3700000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-52291303</v>
      </c>
      <c r="D26" s="17"/>
      <c r="E26" s="18">
        <v>-68884000</v>
      </c>
      <c r="F26" s="19">
        <v>-68884000</v>
      </c>
      <c r="G26" s="19">
        <v>-3825673</v>
      </c>
      <c r="H26" s="19">
        <v>-7301740</v>
      </c>
      <c r="I26" s="19">
        <v>-5869208</v>
      </c>
      <c r="J26" s="19">
        <v>-16996621</v>
      </c>
      <c r="K26" s="19">
        <v>-362104</v>
      </c>
      <c r="L26" s="19">
        <v>-143867</v>
      </c>
      <c r="M26" s="19">
        <v>-8747493</v>
      </c>
      <c r="N26" s="19">
        <v>-9253464</v>
      </c>
      <c r="O26" s="19"/>
      <c r="P26" s="19"/>
      <c r="Q26" s="19"/>
      <c r="R26" s="19"/>
      <c r="S26" s="19"/>
      <c r="T26" s="19"/>
      <c r="U26" s="19"/>
      <c r="V26" s="19"/>
      <c r="W26" s="19">
        <v>-26250085</v>
      </c>
      <c r="X26" s="19">
        <v>-34701660</v>
      </c>
      <c r="Y26" s="19">
        <v>8451575</v>
      </c>
      <c r="Z26" s="20">
        <v>-24.35</v>
      </c>
      <c r="AA26" s="21">
        <v>-68884000</v>
      </c>
    </row>
    <row r="27" spans="1:27" ht="13.5">
      <c r="A27" s="23" t="s">
        <v>51</v>
      </c>
      <c r="B27" s="24"/>
      <c r="C27" s="25">
        <f aca="true" t="shared" si="1" ref="C27:Y27">SUM(C21:C26)</f>
        <v>-52291303</v>
      </c>
      <c r="D27" s="25">
        <f>SUM(D21:D26)</f>
        <v>0</v>
      </c>
      <c r="E27" s="26">
        <f t="shared" si="1"/>
        <v>-65184000</v>
      </c>
      <c r="F27" s="27">
        <f t="shared" si="1"/>
        <v>-65184000</v>
      </c>
      <c r="G27" s="27">
        <f t="shared" si="1"/>
        <v>-3825673</v>
      </c>
      <c r="H27" s="27">
        <f t="shared" si="1"/>
        <v>-7301740</v>
      </c>
      <c r="I27" s="27">
        <f t="shared" si="1"/>
        <v>-5869208</v>
      </c>
      <c r="J27" s="27">
        <f t="shared" si="1"/>
        <v>-16996621</v>
      </c>
      <c r="K27" s="27">
        <f t="shared" si="1"/>
        <v>-362104</v>
      </c>
      <c r="L27" s="27">
        <f t="shared" si="1"/>
        <v>-143867</v>
      </c>
      <c r="M27" s="27">
        <f t="shared" si="1"/>
        <v>-8747493</v>
      </c>
      <c r="N27" s="27">
        <f t="shared" si="1"/>
        <v>-9253464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-26250085</v>
      </c>
      <c r="X27" s="27">
        <f t="shared" si="1"/>
        <v>-31001660</v>
      </c>
      <c r="Y27" s="27">
        <f t="shared" si="1"/>
        <v>4751575</v>
      </c>
      <c r="Z27" s="28">
        <f>+IF(X27&lt;&gt;0,+(Y27/X27)*100,0)</f>
        <v>-15.326840562731157</v>
      </c>
      <c r="AA27" s="29">
        <f>SUM(AA21:AA26)</f>
        <v>-65184000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-207552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-207552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32269926</v>
      </c>
      <c r="D38" s="31">
        <f>+D17+D27+D36</f>
        <v>0</v>
      </c>
      <c r="E38" s="32">
        <f t="shared" si="3"/>
        <v>-7669860</v>
      </c>
      <c r="F38" s="33">
        <f t="shared" si="3"/>
        <v>-7669860</v>
      </c>
      <c r="G38" s="33">
        <f t="shared" si="3"/>
        <v>43336649</v>
      </c>
      <c r="H38" s="33">
        <f t="shared" si="3"/>
        <v>-7480295</v>
      </c>
      <c r="I38" s="33">
        <f t="shared" si="3"/>
        <v>-6836201</v>
      </c>
      <c r="J38" s="33">
        <f t="shared" si="3"/>
        <v>29020153</v>
      </c>
      <c r="K38" s="33">
        <f t="shared" si="3"/>
        <v>-5059678</v>
      </c>
      <c r="L38" s="33">
        <f t="shared" si="3"/>
        <v>-2038592</v>
      </c>
      <c r="M38" s="33">
        <f t="shared" si="3"/>
        <v>11509421</v>
      </c>
      <c r="N38" s="33">
        <f t="shared" si="3"/>
        <v>4411151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33431304</v>
      </c>
      <c r="X38" s="33">
        <f t="shared" si="3"/>
        <v>28957488</v>
      </c>
      <c r="Y38" s="33">
        <f t="shared" si="3"/>
        <v>4473816</v>
      </c>
      <c r="Z38" s="34">
        <f>+IF(X38&lt;&gt;0,+(Y38/X38)*100,0)</f>
        <v>15.449599771913917</v>
      </c>
      <c r="AA38" s="35">
        <f>+AA17+AA27+AA36</f>
        <v>-7669860</v>
      </c>
    </row>
    <row r="39" spans="1:27" ht="13.5">
      <c r="A39" s="22" t="s">
        <v>59</v>
      </c>
      <c r="B39" s="16"/>
      <c r="C39" s="31">
        <v>57272913</v>
      </c>
      <c r="D39" s="31"/>
      <c r="E39" s="32">
        <v>18051598</v>
      </c>
      <c r="F39" s="33">
        <v>18051598</v>
      </c>
      <c r="G39" s="33">
        <v>89542838</v>
      </c>
      <c r="H39" s="33">
        <v>132879487</v>
      </c>
      <c r="I39" s="33">
        <v>125399192</v>
      </c>
      <c r="J39" s="33">
        <v>89542838</v>
      </c>
      <c r="K39" s="33">
        <v>118562991</v>
      </c>
      <c r="L39" s="33">
        <v>113503313</v>
      </c>
      <c r="M39" s="33">
        <v>111464721</v>
      </c>
      <c r="N39" s="33">
        <v>118562991</v>
      </c>
      <c r="O39" s="33"/>
      <c r="P39" s="33"/>
      <c r="Q39" s="33"/>
      <c r="R39" s="33"/>
      <c r="S39" s="33"/>
      <c r="T39" s="33"/>
      <c r="U39" s="33"/>
      <c r="V39" s="33"/>
      <c r="W39" s="33">
        <v>89542838</v>
      </c>
      <c r="X39" s="33">
        <v>18051598</v>
      </c>
      <c r="Y39" s="33">
        <v>71491240</v>
      </c>
      <c r="Z39" s="34">
        <v>396.04</v>
      </c>
      <c r="AA39" s="35">
        <v>18051598</v>
      </c>
    </row>
    <row r="40" spans="1:27" ht="13.5">
      <c r="A40" s="41" t="s">
        <v>60</v>
      </c>
      <c r="B40" s="42"/>
      <c r="C40" s="43">
        <v>89542839</v>
      </c>
      <c r="D40" s="43"/>
      <c r="E40" s="44">
        <v>10381740</v>
      </c>
      <c r="F40" s="45">
        <v>10381740</v>
      </c>
      <c r="G40" s="45">
        <v>132879487</v>
      </c>
      <c r="H40" s="45">
        <v>125399192</v>
      </c>
      <c r="I40" s="45">
        <v>118562991</v>
      </c>
      <c r="J40" s="45">
        <v>118562991</v>
      </c>
      <c r="K40" s="45">
        <v>113503313</v>
      </c>
      <c r="L40" s="45">
        <v>111464721</v>
      </c>
      <c r="M40" s="45">
        <v>122974142</v>
      </c>
      <c r="N40" s="45">
        <v>122974142</v>
      </c>
      <c r="O40" s="45"/>
      <c r="P40" s="45"/>
      <c r="Q40" s="45"/>
      <c r="R40" s="45"/>
      <c r="S40" s="45"/>
      <c r="T40" s="45"/>
      <c r="U40" s="45"/>
      <c r="V40" s="45"/>
      <c r="W40" s="45">
        <v>122974142</v>
      </c>
      <c r="X40" s="45">
        <v>47009088</v>
      </c>
      <c r="Y40" s="45">
        <v>75965054</v>
      </c>
      <c r="Z40" s="46">
        <v>161.6</v>
      </c>
      <c r="AA40" s="47">
        <v>10381740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114535377</v>
      </c>
      <c r="F7" s="19">
        <v>114535377</v>
      </c>
      <c r="G7" s="19"/>
      <c r="H7" s="19">
        <v>13934</v>
      </c>
      <c r="I7" s="19">
        <v>2083310</v>
      </c>
      <c r="J7" s="19">
        <v>2097244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2097244</v>
      </c>
      <c r="X7" s="19">
        <v>56262338</v>
      </c>
      <c r="Y7" s="19">
        <v>-54165094</v>
      </c>
      <c r="Z7" s="20">
        <v>-96.27</v>
      </c>
      <c r="AA7" s="21">
        <v>114535377</v>
      </c>
    </row>
    <row r="8" spans="1:27" ht="13.5">
      <c r="A8" s="22" t="s">
        <v>35</v>
      </c>
      <c r="B8" s="16"/>
      <c r="C8" s="17">
        <v>896244</v>
      </c>
      <c r="D8" s="17"/>
      <c r="E8" s="18">
        <v>894000</v>
      </c>
      <c r="F8" s="19">
        <v>894000</v>
      </c>
      <c r="G8" s="19">
        <v>11189</v>
      </c>
      <c r="H8" s="19">
        <v>34106</v>
      </c>
      <c r="I8" s="19">
        <v>15603</v>
      </c>
      <c r="J8" s="19">
        <v>60898</v>
      </c>
      <c r="K8" s="19">
        <v>99968</v>
      </c>
      <c r="L8" s="19">
        <v>14819</v>
      </c>
      <c r="M8" s="19">
        <v>23368</v>
      </c>
      <c r="N8" s="19">
        <v>138155</v>
      </c>
      <c r="O8" s="19"/>
      <c r="P8" s="19"/>
      <c r="Q8" s="19"/>
      <c r="R8" s="19"/>
      <c r="S8" s="19"/>
      <c r="T8" s="19"/>
      <c r="U8" s="19"/>
      <c r="V8" s="19"/>
      <c r="W8" s="19">
        <v>199053</v>
      </c>
      <c r="X8" s="19">
        <v>141315</v>
      </c>
      <c r="Y8" s="19">
        <v>57738</v>
      </c>
      <c r="Z8" s="20">
        <v>40.86</v>
      </c>
      <c r="AA8" s="21">
        <v>894000</v>
      </c>
    </row>
    <row r="9" spans="1:27" ht="13.5">
      <c r="A9" s="22" t="s">
        <v>36</v>
      </c>
      <c r="B9" s="16"/>
      <c r="C9" s="17">
        <v>656589700</v>
      </c>
      <c r="D9" s="17"/>
      <c r="E9" s="18">
        <v>705950000</v>
      </c>
      <c r="F9" s="19">
        <v>705950000</v>
      </c>
      <c r="G9" s="19">
        <v>286097000</v>
      </c>
      <c r="H9" s="19">
        <v>5339500</v>
      </c>
      <c r="I9" s="19">
        <v>21858000</v>
      </c>
      <c r="J9" s="19">
        <v>313294500</v>
      </c>
      <c r="K9" s="19">
        <v>54644000</v>
      </c>
      <c r="L9" s="19">
        <v>4442500</v>
      </c>
      <c r="M9" s="19">
        <v>167952000</v>
      </c>
      <c r="N9" s="19">
        <v>227038500</v>
      </c>
      <c r="O9" s="19"/>
      <c r="P9" s="19"/>
      <c r="Q9" s="19"/>
      <c r="R9" s="19"/>
      <c r="S9" s="19"/>
      <c r="T9" s="19"/>
      <c r="U9" s="19"/>
      <c r="V9" s="19"/>
      <c r="W9" s="19">
        <v>540333000</v>
      </c>
      <c r="X9" s="19">
        <v>527829322</v>
      </c>
      <c r="Y9" s="19">
        <v>12503678</v>
      </c>
      <c r="Z9" s="20">
        <v>2.37</v>
      </c>
      <c r="AA9" s="21">
        <v>705950000</v>
      </c>
    </row>
    <row r="10" spans="1:27" ht="13.5">
      <c r="A10" s="22" t="s">
        <v>37</v>
      </c>
      <c r="B10" s="16"/>
      <c r="C10" s="17">
        <v>241468484</v>
      </c>
      <c r="D10" s="17"/>
      <c r="E10" s="18">
        <v>440956000</v>
      </c>
      <c r="F10" s="19">
        <v>440956000</v>
      </c>
      <c r="G10" s="19"/>
      <c r="H10" s="19"/>
      <c r="I10" s="19">
        <v>10506925</v>
      </c>
      <c r="J10" s="19">
        <v>10506925</v>
      </c>
      <c r="K10" s="19"/>
      <c r="L10" s="19"/>
      <c r="M10" s="19">
        <v>4877167</v>
      </c>
      <c r="N10" s="19">
        <v>4877167</v>
      </c>
      <c r="O10" s="19"/>
      <c r="P10" s="19"/>
      <c r="Q10" s="19"/>
      <c r="R10" s="19"/>
      <c r="S10" s="19"/>
      <c r="T10" s="19"/>
      <c r="U10" s="19"/>
      <c r="V10" s="19"/>
      <c r="W10" s="19">
        <v>15384092</v>
      </c>
      <c r="X10" s="19">
        <v>440956000</v>
      </c>
      <c r="Y10" s="19">
        <v>-425571908</v>
      </c>
      <c r="Z10" s="20">
        <v>-96.51</v>
      </c>
      <c r="AA10" s="21">
        <v>440956000</v>
      </c>
    </row>
    <row r="11" spans="1:27" ht="13.5">
      <c r="A11" s="22" t="s">
        <v>38</v>
      </c>
      <c r="B11" s="16"/>
      <c r="C11" s="17">
        <v>11789931</v>
      </c>
      <c r="D11" s="17"/>
      <c r="E11" s="18">
        <v>10300000</v>
      </c>
      <c r="F11" s="19">
        <v>10300000</v>
      </c>
      <c r="G11" s="19">
        <v>690144</v>
      </c>
      <c r="H11" s="19">
        <v>842906</v>
      </c>
      <c r="I11" s="19">
        <v>1283836</v>
      </c>
      <c r="J11" s="19">
        <v>2816886</v>
      </c>
      <c r="K11" s="19">
        <v>627044</v>
      </c>
      <c r="L11" s="19">
        <v>565687</v>
      </c>
      <c r="M11" s="19">
        <v>321729</v>
      </c>
      <c r="N11" s="19">
        <v>1514460</v>
      </c>
      <c r="O11" s="19"/>
      <c r="P11" s="19"/>
      <c r="Q11" s="19"/>
      <c r="R11" s="19"/>
      <c r="S11" s="19"/>
      <c r="T11" s="19"/>
      <c r="U11" s="19"/>
      <c r="V11" s="19"/>
      <c r="W11" s="19">
        <v>4331346</v>
      </c>
      <c r="X11" s="19">
        <v>3320405</v>
      </c>
      <c r="Y11" s="19">
        <v>1010941</v>
      </c>
      <c r="Z11" s="20">
        <v>30.45</v>
      </c>
      <c r="AA11" s="21">
        <v>10300000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-536888256</v>
      </c>
      <c r="D14" s="17"/>
      <c r="E14" s="18">
        <v>-708969287</v>
      </c>
      <c r="F14" s="19">
        <v>-708969287</v>
      </c>
      <c r="G14" s="19">
        <v>-111100820</v>
      </c>
      <c r="H14" s="19">
        <v>-69810270</v>
      </c>
      <c r="I14" s="19">
        <v>-91197127</v>
      </c>
      <c r="J14" s="19">
        <v>-272108217</v>
      </c>
      <c r="K14" s="19">
        <v>-59970271</v>
      </c>
      <c r="L14" s="19">
        <v>-46739395</v>
      </c>
      <c r="M14" s="19">
        <v>-91584377</v>
      </c>
      <c r="N14" s="19">
        <v>-198294043</v>
      </c>
      <c r="O14" s="19"/>
      <c r="P14" s="19"/>
      <c r="Q14" s="19"/>
      <c r="R14" s="19"/>
      <c r="S14" s="19"/>
      <c r="T14" s="19"/>
      <c r="U14" s="19"/>
      <c r="V14" s="19"/>
      <c r="W14" s="19">
        <v>-470402260</v>
      </c>
      <c r="X14" s="19">
        <v>-346388392</v>
      </c>
      <c r="Y14" s="19">
        <v>-124013868</v>
      </c>
      <c r="Z14" s="20">
        <v>35.8</v>
      </c>
      <c r="AA14" s="21">
        <v>-708969287</v>
      </c>
    </row>
    <row r="15" spans="1:27" ht="13.5">
      <c r="A15" s="22" t="s">
        <v>42</v>
      </c>
      <c r="B15" s="16"/>
      <c r="C15" s="17">
        <v>-1843130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372012973</v>
      </c>
      <c r="D17" s="25">
        <f>SUM(D6:D16)</f>
        <v>0</v>
      </c>
      <c r="E17" s="26">
        <f t="shared" si="0"/>
        <v>563666090</v>
      </c>
      <c r="F17" s="27">
        <f t="shared" si="0"/>
        <v>563666090</v>
      </c>
      <c r="G17" s="27">
        <f t="shared" si="0"/>
        <v>175697513</v>
      </c>
      <c r="H17" s="27">
        <f t="shared" si="0"/>
        <v>-63579824</v>
      </c>
      <c r="I17" s="27">
        <f t="shared" si="0"/>
        <v>-55449453</v>
      </c>
      <c r="J17" s="27">
        <f t="shared" si="0"/>
        <v>56668236</v>
      </c>
      <c r="K17" s="27">
        <f t="shared" si="0"/>
        <v>-4599259</v>
      </c>
      <c r="L17" s="27">
        <f t="shared" si="0"/>
        <v>-41716389</v>
      </c>
      <c r="M17" s="27">
        <f t="shared" si="0"/>
        <v>81589887</v>
      </c>
      <c r="N17" s="27">
        <f t="shared" si="0"/>
        <v>35274239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91942475</v>
      </c>
      <c r="X17" s="27">
        <f t="shared" si="0"/>
        <v>682120988</v>
      </c>
      <c r="Y17" s="27">
        <f t="shared" si="0"/>
        <v>-590178513</v>
      </c>
      <c r="Z17" s="28">
        <f>+IF(X17&lt;&gt;0,+(Y17/X17)*100,0)</f>
        <v>-86.52108986272683</v>
      </c>
      <c r="AA17" s="29">
        <f>SUM(AA6:AA16)</f>
        <v>563666090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-38643286</v>
      </c>
      <c r="D26" s="17"/>
      <c r="E26" s="18">
        <v>-449284000</v>
      </c>
      <c r="F26" s="19">
        <v>-449284000</v>
      </c>
      <c r="G26" s="19">
        <v>-14234107</v>
      </c>
      <c r="H26" s="19">
        <v>-38155599</v>
      </c>
      <c r="I26" s="19">
        <v>-13215388</v>
      </c>
      <c r="J26" s="19">
        <v>-65605094</v>
      </c>
      <c r="K26" s="19">
        <v>-43323711</v>
      </c>
      <c r="L26" s="19">
        <v>-19627819</v>
      </c>
      <c r="M26" s="19">
        <v>-63321570</v>
      </c>
      <c r="N26" s="19">
        <v>-126273100</v>
      </c>
      <c r="O26" s="19"/>
      <c r="P26" s="19"/>
      <c r="Q26" s="19"/>
      <c r="R26" s="19"/>
      <c r="S26" s="19"/>
      <c r="T26" s="19"/>
      <c r="U26" s="19"/>
      <c r="V26" s="19"/>
      <c r="W26" s="19">
        <v>-191878194</v>
      </c>
      <c r="X26" s="19">
        <v>-265145391</v>
      </c>
      <c r="Y26" s="19">
        <v>73267197</v>
      </c>
      <c r="Z26" s="20">
        <v>-27.63</v>
      </c>
      <c r="AA26" s="21">
        <v>-449284000</v>
      </c>
    </row>
    <row r="27" spans="1:27" ht="13.5">
      <c r="A27" s="23" t="s">
        <v>51</v>
      </c>
      <c r="B27" s="24"/>
      <c r="C27" s="25">
        <f aca="true" t="shared" si="1" ref="C27:Y27">SUM(C21:C26)</f>
        <v>-38643286</v>
      </c>
      <c r="D27" s="25">
        <f>SUM(D21:D26)</f>
        <v>0</v>
      </c>
      <c r="E27" s="26">
        <f t="shared" si="1"/>
        <v>-449284000</v>
      </c>
      <c r="F27" s="27">
        <f t="shared" si="1"/>
        <v>-449284000</v>
      </c>
      <c r="G27" s="27">
        <f t="shared" si="1"/>
        <v>-14234107</v>
      </c>
      <c r="H27" s="27">
        <f t="shared" si="1"/>
        <v>-38155599</v>
      </c>
      <c r="I27" s="27">
        <f t="shared" si="1"/>
        <v>-13215388</v>
      </c>
      <c r="J27" s="27">
        <f t="shared" si="1"/>
        <v>-65605094</v>
      </c>
      <c r="K27" s="27">
        <f t="shared" si="1"/>
        <v>-43323711</v>
      </c>
      <c r="L27" s="27">
        <f t="shared" si="1"/>
        <v>-19627819</v>
      </c>
      <c r="M27" s="27">
        <f t="shared" si="1"/>
        <v>-63321570</v>
      </c>
      <c r="N27" s="27">
        <f t="shared" si="1"/>
        <v>-126273100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-191878194</v>
      </c>
      <c r="X27" s="27">
        <f t="shared" si="1"/>
        <v>-265145391</v>
      </c>
      <c r="Y27" s="27">
        <f t="shared" si="1"/>
        <v>73267197</v>
      </c>
      <c r="Z27" s="28">
        <f>+IF(X27&lt;&gt;0,+(Y27/X27)*100,0)</f>
        <v>-27.63283824156687</v>
      </c>
      <c r="AA27" s="29">
        <f>SUM(AA21:AA26)</f>
        <v>-449284000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333369687</v>
      </c>
      <c r="D38" s="31">
        <f>+D17+D27+D36</f>
        <v>0</v>
      </c>
      <c r="E38" s="32">
        <f t="shared" si="3"/>
        <v>114382090</v>
      </c>
      <c r="F38" s="33">
        <f t="shared" si="3"/>
        <v>114382090</v>
      </c>
      <c r="G38" s="33">
        <f t="shared" si="3"/>
        <v>161463406</v>
      </c>
      <c r="H38" s="33">
        <f t="shared" si="3"/>
        <v>-101735423</v>
      </c>
      <c r="I38" s="33">
        <f t="shared" si="3"/>
        <v>-68664841</v>
      </c>
      <c r="J38" s="33">
        <f t="shared" si="3"/>
        <v>-8936858</v>
      </c>
      <c r="K38" s="33">
        <f t="shared" si="3"/>
        <v>-47922970</v>
      </c>
      <c r="L38" s="33">
        <f t="shared" si="3"/>
        <v>-61344208</v>
      </c>
      <c r="M38" s="33">
        <f t="shared" si="3"/>
        <v>18268317</v>
      </c>
      <c r="N38" s="33">
        <f t="shared" si="3"/>
        <v>-90998861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-99935719</v>
      </c>
      <c r="X38" s="33">
        <f t="shared" si="3"/>
        <v>416975597</v>
      </c>
      <c r="Y38" s="33">
        <f t="shared" si="3"/>
        <v>-516911316</v>
      </c>
      <c r="Z38" s="34">
        <f>+IF(X38&lt;&gt;0,+(Y38/X38)*100,0)</f>
        <v>-123.9668027863031</v>
      </c>
      <c r="AA38" s="35">
        <f>+AA17+AA27+AA36</f>
        <v>114382090</v>
      </c>
    </row>
    <row r="39" spans="1:27" ht="13.5">
      <c r="A39" s="22" t="s">
        <v>59</v>
      </c>
      <c r="B39" s="16"/>
      <c r="C39" s="31">
        <v>114326792</v>
      </c>
      <c r="D39" s="31"/>
      <c r="E39" s="32">
        <v>7855400</v>
      </c>
      <c r="F39" s="33">
        <v>7855400</v>
      </c>
      <c r="G39" s="33">
        <v>16804189</v>
      </c>
      <c r="H39" s="33">
        <v>178267595</v>
      </c>
      <c r="I39" s="33">
        <v>76532172</v>
      </c>
      <c r="J39" s="33">
        <v>16804189</v>
      </c>
      <c r="K39" s="33">
        <v>7867331</v>
      </c>
      <c r="L39" s="33">
        <v>-40055639</v>
      </c>
      <c r="M39" s="33">
        <v>-101399847</v>
      </c>
      <c r="N39" s="33">
        <v>7867331</v>
      </c>
      <c r="O39" s="33"/>
      <c r="P39" s="33"/>
      <c r="Q39" s="33"/>
      <c r="R39" s="33"/>
      <c r="S39" s="33"/>
      <c r="T39" s="33"/>
      <c r="U39" s="33"/>
      <c r="V39" s="33"/>
      <c r="W39" s="33">
        <v>16804189</v>
      </c>
      <c r="X39" s="33">
        <v>7855400</v>
      </c>
      <c r="Y39" s="33">
        <v>8948789</v>
      </c>
      <c r="Z39" s="34">
        <v>113.92</v>
      </c>
      <c r="AA39" s="35">
        <v>7855400</v>
      </c>
    </row>
    <row r="40" spans="1:27" ht="13.5">
      <c r="A40" s="41" t="s">
        <v>60</v>
      </c>
      <c r="B40" s="42"/>
      <c r="C40" s="43">
        <v>447696479</v>
      </c>
      <c r="D40" s="43"/>
      <c r="E40" s="44">
        <v>122237489</v>
      </c>
      <c r="F40" s="45">
        <v>122237489</v>
      </c>
      <c r="G40" s="45">
        <v>178267595</v>
      </c>
      <c r="H40" s="45">
        <v>76532172</v>
      </c>
      <c r="I40" s="45">
        <v>7867331</v>
      </c>
      <c r="J40" s="45">
        <v>7867331</v>
      </c>
      <c r="K40" s="45">
        <v>-40055639</v>
      </c>
      <c r="L40" s="45">
        <v>-101399847</v>
      </c>
      <c r="M40" s="45">
        <v>-83131530</v>
      </c>
      <c r="N40" s="45">
        <v>-83131530</v>
      </c>
      <c r="O40" s="45"/>
      <c r="P40" s="45"/>
      <c r="Q40" s="45"/>
      <c r="R40" s="45"/>
      <c r="S40" s="45"/>
      <c r="T40" s="45"/>
      <c r="U40" s="45"/>
      <c r="V40" s="45"/>
      <c r="W40" s="45">
        <v>-83131530</v>
      </c>
      <c r="X40" s="45">
        <v>424830996</v>
      </c>
      <c r="Y40" s="45">
        <v>-507962526</v>
      </c>
      <c r="Z40" s="46">
        <v>-119.57</v>
      </c>
      <c r="AA40" s="47">
        <v>122237489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13396397</v>
      </c>
      <c r="D6" s="17"/>
      <c r="E6" s="18">
        <v>15016000</v>
      </c>
      <c r="F6" s="19">
        <v>15016000</v>
      </c>
      <c r="G6" s="19">
        <v>2587569</v>
      </c>
      <c r="H6" s="19">
        <v>1024554</v>
      </c>
      <c r="I6" s="19">
        <v>1100000</v>
      </c>
      <c r="J6" s="19">
        <v>4712123</v>
      </c>
      <c r="K6" s="19">
        <v>1126362</v>
      </c>
      <c r="L6" s="19">
        <v>1001947</v>
      </c>
      <c r="M6" s="19">
        <v>2129673</v>
      </c>
      <c r="N6" s="19">
        <v>4257982</v>
      </c>
      <c r="O6" s="19"/>
      <c r="P6" s="19"/>
      <c r="Q6" s="19"/>
      <c r="R6" s="19"/>
      <c r="S6" s="19"/>
      <c r="T6" s="19"/>
      <c r="U6" s="19"/>
      <c r="V6" s="19"/>
      <c r="W6" s="19">
        <v>8970105</v>
      </c>
      <c r="X6" s="19">
        <v>8200000</v>
      </c>
      <c r="Y6" s="19">
        <v>770105</v>
      </c>
      <c r="Z6" s="20">
        <v>9.39</v>
      </c>
      <c r="AA6" s="21">
        <v>15016000</v>
      </c>
    </row>
    <row r="7" spans="1:27" ht="13.5">
      <c r="A7" s="22" t="s">
        <v>34</v>
      </c>
      <c r="B7" s="16"/>
      <c r="C7" s="17">
        <v>101234883</v>
      </c>
      <c r="D7" s="17"/>
      <c r="E7" s="18">
        <v>102411000</v>
      </c>
      <c r="F7" s="19">
        <v>102411000</v>
      </c>
      <c r="G7" s="19">
        <v>8753401</v>
      </c>
      <c r="H7" s="19">
        <v>8536483</v>
      </c>
      <c r="I7" s="19">
        <v>7254000</v>
      </c>
      <c r="J7" s="19">
        <v>24543884</v>
      </c>
      <c r="K7" s="19">
        <v>5872761</v>
      </c>
      <c r="L7" s="19">
        <v>8487917</v>
      </c>
      <c r="M7" s="19">
        <v>11011415</v>
      </c>
      <c r="N7" s="19">
        <v>25372093</v>
      </c>
      <c r="O7" s="19"/>
      <c r="P7" s="19"/>
      <c r="Q7" s="19"/>
      <c r="R7" s="19"/>
      <c r="S7" s="19"/>
      <c r="T7" s="19"/>
      <c r="U7" s="19"/>
      <c r="V7" s="19"/>
      <c r="W7" s="19">
        <v>49915977</v>
      </c>
      <c r="X7" s="19">
        <v>43524000</v>
      </c>
      <c r="Y7" s="19">
        <v>6391977</v>
      </c>
      <c r="Z7" s="20">
        <v>14.69</v>
      </c>
      <c r="AA7" s="21">
        <v>102411000</v>
      </c>
    </row>
    <row r="8" spans="1:27" ht="13.5">
      <c r="A8" s="22" t="s">
        <v>35</v>
      </c>
      <c r="B8" s="16"/>
      <c r="C8" s="17">
        <v>111311786</v>
      </c>
      <c r="D8" s="17"/>
      <c r="E8" s="18">
        <v>34563000</v>
      </c>
      <c r="F8" s="19">
        <v>34563000</v>
      </c>
      <c r="G8" s="19">
        <v>1794974</v>
      </c>
      <c r="H8" s="19">
        <v>1069619</v>
      </c>
      <c r="I8" s="19">
        <v>551000</v>
      </c>
      <c r="J8" s="19">
        <v>3415593</v>
      </c>
      <c r="K8" s="19">
        <v>10202943</v>
      </c>
      <c r="L8" s="19">
        <v>1125279</v>
      </c>
      <c r="M8" s="19">
        <v>-1325226</v>
      </c>
      <c r="N8" s="19">
        <v>10002996</v>
      </c>
      <c r="O8" s="19"/>
      <c r="P8" s="19"/>
      <c r="Q8" s="19"/>
      <c r="R8" s="19"/>
      <c r="S8" s="19"/>
      <c r="T8" s="19"/>
      <c r="U8" s="19"/>
      <c r="V8" s="19"/>
      <c r="W8" s="19">
        <v>13418589</v>
      </c>
      <c r="X8" s="19">
        <v>15391000</v>
      </c>
      <c r="Y8" s="19">
        <v>-1972411</v>
      </c>
      <c r="Z8" s="20">
        <v>-12.82</v>
      </c>
      <c r="AA8" s="21">
        <v>34563000</v>
      </c>
    </row>
    <row r="9" spans="1:27" ht="13.5">
      <c r="A9" s="22" t="s">
        <v>36</v>
      </c>
      <c r="B9" s="16"/>
      <c r="C9" s="17">
        <v>50346000</v>
      </c>
      <c r="D9" s="17"/>
      <c r="E9" s="18">
        <v>97852000</v>
      </c>
      <c r="F9" s="19">
        <v>97852000</v>
      </c>
      <c r="G9" s="19">
        <v>8157000</v>
      </c>
      <c r="H9" s="19">
        <v>21859000</v>
      </c>
      <c r="I9" s="19"/>
      <c r="J9" s="19">
        <v>30016000</v>
      </c>
      <c r="K9" s="19"/>
      <c r="L9" s="19">
        <v>334000</v>
      </c>
      <c r="M9" s="19">
        <v>31498000</v>
      </c>
      <c r="N9" s="19">
        <v>31832000</v>
      </c>
      <c r="O9" s="19"/>
      <c r="P9" s="19"/>
      <c r="Q9" s="19"/>
      <c r="R9" s="19"/>
      <c r="S9" s="19"/>
      <c r="T9" s="19"/>
      <c r="U9" s="19"/>
      <c r="V9" s="19"/>
      <c r="W9" s="19">
        <v>61848000</v>
      </c>
      <c r="X9" s="19">
        <v>48926000</v>
      </c>
      <c r="Y9" s="19">
        <v>12922000</v>
      </c>
      <c r="Z9" s="20">
        <v>26.41</v>
      </c>
      <c r="AA9" s="21">
        <v>97852000</v>
      </c>
    </row>
    <row r="10" spans="1:27" ht="13.5">
      <c r="A10" s="22" t="s">
        <v>37</v>
      </c>
      <c r="B10" s="16"/>
      <c r="C10" s="17">
        <v>14318000</v>
      </c>
      <c r="D10" s="17"/>
      <c r="E10" s="18">
        <v>38814000</v>
      </c>
      <c r="F10" s="19">
        <v>38814000</v>
      </c>
      <c r="G10" s="19"/>
      <c r="H10" s="19"/>
      <c r="I10" s="19">
        <v>10985000</v>
      </c>
      <c r="J10" s="19">
        <v>10985000</v>
      </c>
      <c r="K10" s="19">
        <v>8918000</v>
      </c>
      <c r="L10" s="19"/>
      <c r="M10" s="19"/>
      <c r="N10" s="19">
        <v>8918000</v>
      </c>
      <c r="O10" s="19"/>
      <c r="P10" s="19"/>
      <c r="Q10" s="19"/>
      <c r="R10" s="19"/>
      <c r="S10" s="19"/>
      <c r="T10" s="19"/>
      <c r="U10" s="19"/>
      <c r="V10" s="19"/>
      <c r="W10" s="19">
        <v>19903000</v>
      </c>
      <c r="X10" s="19">
        <v>22923000</v>
      </c>
      <c r="Y10" s="19">
        <v>-3020000</v>
      </c>
      <c r="Z10" s="20">
        <v>-13.17</v>
      </c>
      <c r="AA10" s="21">
        <v>38814000</v>
      </c>
    </row>
    <row r="11" spans="1:27" ht="13.5">
      <c r="A11" s="22" t="s">
        <v>38</v>
      </c>
      <c r="B11" s="16"/>
      <c r="C11" s="17">
        <v>2749956</v>
      </c>
      <c r="D11" s="17"/>
      <c r="E11" s="18">
        <v>2668000</v>
      </c>
      <c r="F11" s="19">
        <v>2668000</v>
      </c>
      <c r="G11" s="19">
        <v>253722</v>
      </c>
      <c r="H11" s="19">
        <v>13547</v>
      </c>
      <c r="I11" s="19">
        <v>110000</v>
      </c>
      <c r="J11" s="19">
        <v>377269</v>
      </c>
      <c r="K11" s="19">
        <v>22379</v>
      </c>
      <c r="L11" s="19">
        <v>119925</v>
      </c>
      <c r="M11" s="19"/>
      <c r="N11" s="19">
        <v>142304</v>
      </c>
      <c r="O11" s="19"/>
      <c r="P11" s="19"/>
      <c r="Q11" s="19"/>
      <c r="R11" s="19"/>
      <c r="S11" s="19"/>
      <c r="T11" s="19"/>
      <c r="U11" s="19"/>
      <c r="V11" s="19"/>
      <c r="W11" s="19">
        <v>519573</v>
      </c>
      <c r="X11" s="19">
        <v>660000</v>
      </c>
      <c r="Y11" s="19">
        <v>-140427</v>
      </c>
      <c r="Z11" s="20">
        <v>-21.28</v>
      </c>
      <c r="AA11" s="21">
        <v>2668000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-253833225</v>
      </c>
      <c r="D14" s="17"/>
      <c r="E14" s="18">
        <v>-245722033</v>
      </c>
      <c r="F14" s="19">
        <v>-245722033</v>
      </c>
      <c r="G14" s="19">
        <v>-17424718</v>
      </c>
      <c r="H14" s="19">
        <v>-10856246</v>
      </c>
      <c r="I14" s="19">
        <v>-16416832</v>
      </c>
      <c r="J14" s="19">
        <v>-44697796</v>
      </c>
      <c r="K14" s="19">
        <v>-24725638</v>
      </c>
      <c r="L14" s="19">
        <v>-11323777</v>
      </c>
      <c r="M14" s="19">
        <v>-44009709</v>
      </c>
      <c r="N14" s="19">
        <v>-80059124</v>
      </c>
      <c r="O14" s="19"/>
      <c r="P14" s="19"/>
      <c r="Q14" s="19"/>
      <c r="R14" s="19"/>
      <c r="S14" s="19"/>
      <c r="T14" s="19"/>
      <c r="U14" s="19"/>
      <c r="V14" s="19"/>
      <c r="W14" s="19">
        <v>-124756920</v>
      </c>
      <c r="X14" s="19">
        <v>-117758494</v>
      </c>
      <c r="Y14" s="19">
        <v>-6998426</v>
      </c>
      <c r="Z14" s="20">
        <v>5.94</v>
      </c>
      <c r="AA14" s="21">
        <v>-245722033</v>
      </c>
    </row>
    <row r="15" spans="1:27" ht="13.5">
      <c r="A15" s="22" t="s">
        <v>42</v>
      </c>
      <c r="B15" s="16"/>
      <c r="C15" s="17">
        <v>-2646592</v>
      </c>
      <c r="D15" s="17"/>
      <c r="E15" s="18">
        <v>-1937800</v>
      </c>
      <c r="F15" s="19">
        <v>-1937800</v>
      </c>
      <c r="G15" s="19">
        <v>-45142</v>
      </c>
      <c r="H15" s="19">
        <v>-39825</v>
      </c>
      <c r="I15" s="19">
        <v>-162000</v>
      </c>
      <c r="J15" s="19">
        <v>-246967</v>
      </c>
      <c r="K15" s="19">
        <v>-37722</v>
      </c>
      <c r="L15" s="19">
        <v>-36089</v>
      </c>
      <c r="M15" s="19">
        <v>-40933</v>
      </c>
      <c r="N15" s="19">
        <v>-114744</v>
      </c>
      <c r="O15" s="19"/>
      <c r="P15" s="19"/>
      <c r="Q15" s="19"/>
      <c r="R15" s="19"/>
      <c r="S15" s="19"/>
      <c r="T15" s="19"/>
      <c r="U15" s="19"/>
      <c r="V15" s="19"/>
      <c r="W15" s="19">
        <v>-361711</v>
      </c>
      <c r="X15" s="19">
        <v>-972000</v>
      </c>
      <c r="Y15" s="19">
        <v>610289</v>
      </c>
      <c r="Z15" s="20">
        <v>-62.79</v>
      </c>
      <c r="AA15" s="21">
        <v>-1937800</v>
      </c>
    </row>
    <row r="16" spans="1:27" ht="13.5">
      <c r="A16" s="22" t="s">
        <v>43</v>
      </c>
      <c r="B16" s="16"/>
      <c r="C16" s="17">
        <v>-7001009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29876196</v>
      </c>
      <c r="D17" s="25">
        <f>SUM(D6:D16)</f>
        <v>0</v>
      </c>
      <c r="E17" s="26">
        <f t="shared" si="0"/>
        <v>43664167</v>
      </c>
      <c r="F17" s="27">
        <f t="shared" si="0"/>
        <v>43664167</v>
      </c>
      <c r="G17" s="27">
        <f t="shared" si="0"/>
        <v>4076806</v>
      </c>
      <c r="H17" s="27">
        <f t="shared" si="0"/>
        <v>21607132</v>
      </c>
      <c r="I17" s="27">
        <f t="shared" si="0"/>
        <v>3421168</v>
      </c>
      <c r="J17" s="27">
        <f t="shared" si="0"/>
        <v>29105106</v>
      </c>
      <c r="K17" s="27">
        <f t="shared" si="0"/>
        <v>1379085</v>
      </c>
      <c r="L17" s="27">
        <f t="shared" si="0"/>
        <v>-290798</v>
      </c>
      <c r="M17" s="27">
        <f t="shared" si="0"/>
        <v>-736780</v>
      </c>
      <c r="N17" s="27">
        <f t="shared" si="0"/>
        <v>351507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29456613</v>
      </c>
      <c r="X17" s="27">
        <f t="shared" si="0"/>
        <v>20893506</v>
      </c>
      <c r="Y17" s="27">
        <f t="shared" si="0"/>
        <v>8563107</v>
      </c>
      <c r="Z17" s="28">
        <f>+IF(X17&lt;&gt;0,+(Y17/X17)*100,0)</f>
        <v>40.984538449411026</v>
      </c>
      <c r="AA17" s="29">
        <f>SUM(AA6:AA16)</f>
        <v>43664167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>
        <v>420500</v>
      </c>
      <c r="I21" s="36">
        <v>4035000</v>
      </c>
      <c r="J21" s="19">
        <v>4455500</v>
      </c>
      <c r="K21" s="36"/>
      <c r="L21" s="36">
        <v>3000000</v>
      </c>
      <c r="M21" s="19"/>
      <c r="N21" s="36">
        <v>3000000</v>
      </c>
      <c r="O21" s="36"/>
      <c r="P21" s="36"/>
      <c r="Q21" s="19"/>
      <c r="R21" s="36"/>
      <c r="S21" s="36"/>
      <c r="T21" s="19"/>
      <c r="U21" s="36"/>
      <c r="V21" s="36"/>
      <c r="W21" s="36">
        <v>7455500</v>
      </c>
      <c r="X21" s="19"/>
      <c r="Y21" s="36">
        <v>7455500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-23976692</v>
      </c>
      <c r="D26" s="17"/>
      <c r="E26" s="18">
        <v>-38814000</v>
      </c>
      <c r="F26" s="19">
        <v>-38814000</v>
      </c>
      <c r="G26" s="19">
        <v>-60699</v>
      </c>
      <c r="H26" s="19">
        <v>-385250</v>
      </c>
      <c r="I26" s="19"/>
      <c r="J26" s="19">
        <v>-445949</v>
      </c>
      <c r="K26" s="19">
        <v>-1685197</v>
      </c>
      <c r="L26" s="19">
        <v>-2194967</v>
      </c>
      <c r="M26" s="19">
        <v>-98484</v>
      </c>
      <c r="N26" s="19">
        <v>-3978648</v>
      </c>
      <c r="O26" s="19"/>
      <c r="P26" s="19"/>
      <c r="Q26" s="19"/>
      <c r="R26" s="19"/>
      <c r="S26" s="19"/>
      <c r="T26" s="19"/>
      <c r="U26" s="19"/>
      <c r="V26" s="19"/>
      <c r="W26" s="19">
        <v>-4424597</v>
      </c>
      <c r="X26" s="19">
        <v>-22923000</v>
      </c>
      <c r="Y26" s="19">
        <v>18498403</v>
      </c>
      <c r="Z26" s="20">
        <v>-80.7</v>
      </c>
      <c r="AA26" s="21">
        <v>-38814000</v>
      </c>
    </row>
    <row r="27" spans="1:27" ht="13.5">
      <c r="A27" s="23" t="s">
        <v>51</v>
      </c>
      <c r="B27" s="24"/>
      <c r="C27" s="25">
        <f aca="true" t="shared" si="1" ref="C27:Y27">SUM(C21:C26)</f>
        <v>-23976692</v>
      </c>
      <c r="D27" s="25">
        <f>SUM(D21:D26)</f>
        <v>0</v>
      </c>
      <c r="E27" s="26">
        <f t="shared" si="1"/>
        <v>-38814000</v>
      </c>
      <c r="F27" s="27">
        <f t="shared" si="1"/>
        <v>-38814000</v>
      </c>
      <c r="G27" s="27">
        <f t="shared" si="1"/>
        <v>-60699</v>
      </c>
      <c r="H27" s="27">
        <f t="shared" si="1"/>
        <v>35250</v>
      </c>
      <c r="I27" s="27">
        <f t="shared" si="1"/>
        <v>4035000</v>
      </c>
      <c r="J27" s="27">
        <f t="shared" si="1"/>
        <v>4009551</v>
      </c>
      <c r="K27" s="27">
        <f t="shared" si="1"/>
        <v>-1685197</v>
      </c>
      <c r="L27" s="27">
        <f t="shared" si="1"/>
        <v>805033</v>
      </c>
      <c r="M27" s="27">
        <f t="shared" si="1"/>
        <v>-98484</v>
      </c>
      <c r="N27" s="27">
        <f t="shared" si="1"/>
        <v>-978648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3030903</v>
      </c>
      <c r="X27" s="27">
        <f t="shared" si="1"/>
        <v>-22923000</v>
      </c>
      <c r="Y27" s="27">
        <f t="shared" si="1"/>
        <v>25953903</v>
      </c>
      <c r="Z27" s="28">
        <f>+IF(X27&lt;&gt;0,+(Y27/X27)*100,0)</f>
        <v>-113.22210443659206</v>
      </c>
      <c r="AA27" s="29">
        <f>SUM(AA21:AA26)</f>
        <v>-38814000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171623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-6809941</v>
      </c>
      <c r="D35" s="17"/>
      <c r="E35" s="18">
        <v>-8200000</v>
      </c>
      <c r="F35" s="19">
        <v>-8200000</v>
      </c>
      <c r="G35" s="19">
        <v>-2880895</v>
      </c>
      <c r="H35" s="19"/>
      <c r="I35" s="19"/>
      <c r="J35" s="19">
        <v>-2880895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-2880895</v>
      </c>
      <c r="X35" s="19">
        <v>-4800000</v>
      </c>
      <c r="Y35" s="19">
        <v>1919105</v>
      </c>
      <c r="Z35" s="20">
        <v>-39.98</v>
      </c>
      <c r="AA35" s="21">
        <v>-8200000</v>
      </c>
    </row>
    <row r="36" spans="1:27" ht="13.5">
      <c r="A36" s="23" t="s">
        <v>57</v>
      </c>
      <c r="B36" s="24"/>
      <c r="C36" s="25">
        <f aca="true" t="shared" si="2" ref="C36:Y36">SUM(C31:C35)</f>
        <v>-6638318</v>
      </c>
      <c r="D36" s="25">
        <f>SUM(D31:D35)</f>
        <v>0</v>
      </c>
      <c r="E36" s="26">
        <f t="shared" si="2"/>
        <v>-8200000</v>
      </c>
      <c r="F36" s="27">
        <f t="shared" si="2"/>
        <v>-8200000</v>
      </c>
      <c r="G36" s="27">
        <f t="shared" si="2"/>
        <v>-2880895</v>
      </c>
      <c r="H36" s="27">
        <f t="shared" si="2"/>
        <v>0</v>
      </c>
      <c r="I36" s="27">
        <f t="shared" si="2"/>
        <v>0</v>
      </c>
      <c r="J36" s="27">
        <f t="shared" si="2"/>
        <v>-2880895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-2880895</v>
      </c>
      <c r="X36" s="27">
        <f t="shared" si="2"/>
        <v>-4800000</v>
      </c>
      <c r="Y36" s="27">
        <f t="shared" si="2"/>
        <v>1919105</v>
      </c>
      <c r="Z36" s="28">
        <f>+IF(X36&lt;&gt;0,+(Y36/X36)*100,0)</f>
        <v>-39.98135416666667</v>
      </c>
      <c r="AA36" s="29">
        <f>SUM(AA31:AA35)</f>
        <v>-8200000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-738814</v>
      </c>
      <c r="D38" s="31">
        <f>+D17+D27+D36</f>
        <v>0</v>
      </c>
      <c r="E38" s="32">
        <f t="shared" si="3"/>
        <v>-3349833</v>
      </c>
      <c r="F38" s="33">
        <f t="shared" si="3"/>
        <v>-3349833</v>
      </c>
      <c r="G38" s="33">
        <f t="shared" si="3"/>
        <v>1135212</v>
      </c>
      <c r="H38" s="33">
        <f t="shared" si="3"/>
        <v>21642382</v>
      </c>
      <c r="I38" s="33">
        <f t="shared" si="3"/>
        <v>7456168</v>
      </c>
      <c r="J38" s="33">
        <f t="shared" si="3"/>
        <v>30233762</v>
      </c>
      <c r="K38" s="33">
        <f t="shared" si="3"/>
        <v>-306112</v>
      </c>
      <c r="L38" s="33">
        <f t="shared" si="3"/>
        <v>514235</v>
      </c>
      <c r="M38" s="33">
        <f t="shared" si="3"/>
        <v>-835264</v>
      </c>
      <c r="N38" s="33">
        <f t="shared" si="3"/>
        <v>-627141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29606621</v>
      </c>
      <c r="X38" s="33">
        <f t="shared" si="3"/>
        <v>-6829494</v>
      </c>
      <c r="Y38" s="33">
        <f t="shared" si="3"/>
        <v>36436115</v>
      </c>
      <c r="Z38" s="34">
        <f>+IF(X38&lt;&gt;0,+(Y38/X38)*100,0)</f>
        <v>-533.5111942407447</v>
      </c>
      <c r="AA38" s="35">
        <f>+AA17+AA27+AA36</f>
        <v>-3349833</v>
      </c>
    </row>
    <row r="39" spans="1:27" ht="13.5">
      <c r="A39" s="22" t="s">
        <v>59</v>
      </c>
      <c r="B39" s="16"/>
      <c r="C39" s="31">
        <v>1523711</v>
      </c>
      <c r="D39" s="31"/>
      <c r="E39" s="32">
        <v>4389227</v>
      </c>
      <c r="F39" s="33">
        <v>4389227</v>
      </c>
      <c r="G39" s="33">
        <v>784897</v>
      </c>
      <c r="H39" s="33">
        <v>1920109</v>
      </c>
      <c r="I39" s="33">
        <v>23562491</v>
      </c>
      <c r="J39" s="33">
        <v>784897</v>
      </c>
      <c r="K39" s="33">
        <v>31018659</v>
      </c>
      <c r="L39" s="33">
        <v>30712547</v>
      </c>
      <c r="M39" s="33">
        <v>31226782</v>
      </c>
      <c r="N39" s="33">
        <v>31018659</v>
      </c>
      <c r="O39" s="33"/>
      <c r="P39" s="33"/>
      <c r="Q39" s="33"/>
      <c r="R39" s="33"/>
      <c r="S39" s="33"/>
      <c r="T39" s="33"/>
      <c r="U39" s="33"/>
      <c r="V39" s="33"/>
      <c r="W39" s="33">
        <v>784897</v>
      </c>
      <c r="X39" s="33">
        <v>4389227</v>
      </c>
      <c r="Y39" s="33">
        <v>-3604330</v>
      </c>
      <c r="Z39" s="34">
        <v>-82.12</v>
      </c>
      <c r="AA39" s="35">
        <v>4389227</v>
      </c>
    </row>
    <row r="40" spans="1:27" ht="13.5">
      <c r="A40" s="41" t="s">
        <v>60</v>
      </c>
      <c r="B40" s="42"/>
      <c r="C40" s="43">
        <v>784897</v>
      </c>
      <c r="D40" s="43"/>
      <c r="E40" s="44">
        <v>1039394</v>
      </c>
      <c r="F40" s="45">
        <v>1039394</v>
      </c>
      <c r="G40" s="45">
        <v>1920109</v>
      </c>
      <c r="H40" s="45">
        <v>23562491</v>
      </c>
      <c r="I40" s="45">
        <v>31018659</v>
      </c>
      <c r="J40" s="45">
        <v>31018659</v>
      </c>
      <c r="K40" s="45">
        <v>30712547</v>
      </c>
      <c r="L40" s="45">
        <v>31226782</v>
      </c>
      <c r="M40" s="45">
        <v>30391518</v>
      </c>
      <c r="N40" s="45">
        <v>30391518</v>
      </c>
      <c r="O40" s="45"/>
      <c r="P40" s="45"/>
      <c r="Q40" s="45"/>
      <c r="R40" s="45"/>
      <c r="S40" s="45"/>
      <c r="T40" s="45"/>
      <c r="U40" s="45"/>
      <c r="V40" s="45"/>
      <c r="W40" s="45">
        <v>30391518</v>
      </c>
      <c r="X40" s="45">
        <v>-2440267</v>
      </c>
      <c r="Y40" s="45">
        <v>32831785</v>
      </c>
      <c r="Z40" s="46">
        <v>-1345.42</v>
      </c>
      <c r="AA40" s="47">
        <v>1039394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17022726</v>
      </c>
      <c r="D6" s="17"/>
      <c r="E6" s="18">
        <v>20792998</v>
      </c>
      <c r="F6" s="19">
        <v>20792998</v>
      </c>
      <c r="G6" s="19">
        <v>1610448</v>
      </c>
      <c r="H6" s="19">
        <v>3983248</v>
      </c>
      <c r="I6" s="19">
        <v>1784681</v>
      </c>
      <c r="J6" s="19">
        <v>7378377</v>
      </c>
      <c r="K6" s="19">
        <v>2002019</v>
      </c>
      <c r="L6" s="19">
        <v>2665532</v>
      </c>
      <c r="M6" s="19">
        <v>1391202</v>
      </c>
      <c r="N6" s="19">
        <v>6058753</v>
      </c>
      <c r="O6" s="19"/>
      <c r="P6" s="19"/>
      <c r="Q6" s="19"/>
      <c r="R6" s="19"/>
      <c r="S6" s="19"/>
      <c r="T6" s="19"/>
      <c r="U6" s="19"/>
      <c r="V6" s="19"/>
      <c r="W6" s="19">
        <v>13437130</v>
      </c>
      <c r="X6" s="19">
        <v>10398000</v>
      </c>
      <c r="Y6" s="19">
        <v>3039130</v>
      </c>
      <c r="Z6" s="20">
        <v>29.23</v>
      </c>
      <c r="AA6" s="21">
        <v>20792998</v>
      </c>
    </row>
    <row r="7" spans="1:27" ht="13.5">
      <c r="A7" s="22" t="s">
        <v>34</v>
      </c>
      <c r="B7" s="16"/>
      <c r="C7" s="17">
        <v>42035036</v>
      </c>
      <c r="D7" s="17"/>
      <c r="E7" s="18">
        <v>23384000</v>
      </c>
      <c r="F7" s="19">
        <v>23384000</v>
      </c>
      <c r="G7" s="19">
        <v>1221298</v>
      </c>
      <c r="H7" s="19">
        <v>1723368</v>
      </c>
      <c r="I7" s="19">
        <v>1529632</v>
      </c>
      <c r="J7" s="19">
        <v>4474298</v>
      </c>
      <c r="K7" s="19">
        <v>1401614</v>
      </c>
      <c r="L7" s="19">
        <v>1330975</v>
      </c>
      <c r="M7" s="19">
        <v>1206211</v>
      </c>
      <c r="N7" s="19">
        <v>3938800</v>
      </c>
      <c r="O7" s="19"/>
      <c r="P7" s="19"/>
      <c r="Q7" s="19"/>
      <c r="R7" s="19"/>
      <c r="S7" s="19"/>
      <c r="T7" s="19"/>
      <c r="U7" s="19"/>
      <c r="V7" s="19"/>
      <c r="W7" s="19">
        <v>8413098</v>
      </c>
      <c r="X7" s="19">
        <v>11694000</v>
      </c>
      <c r="Y7" s="19">
        <v>-3280902</v>
      </c>
      <c r="Z7" s="20">
        <v>-28.06</v>
      </c>
      <c r="AA7" s="21">
        <v>23384000</v>
      </c>
    </row>
    <row r="8" spans="1:27" ht="13.5">
      <c r="A8" s="22" t="s">
        <v>35</v>
      </c>
      <c r="B8" s="16"/>
      <c r="C8" s="17">
        <v>20361826</v>
      </c>
      <c r="D8" s="17"/>
      <c r="E8" s="18">
        <v>49856307</v>
      </c>
      <c r="F8" s="19">
        <v>49856307</v>
      </c>
      <c r="G8" s="19">
        <v>4340635</v>
      </c>
      <c r="H8" s="19">
        <v>13028989</v>
      </c>
      <c r="I8" s="19">
        <v>5427398</v>
      </c>
      <c r="J8" s="19">
        <v>22797022</v>
      </c>
      <c r="K8" s="19">
        <v>5540828</v>
      </c>
      <c r="L8" s="19">
        <v>4582560</v>
      </c>
      <c r="M8" s="19">
        <v>4130746</v>
      </c>
      <c r="N8" s="19">
        <v>14254134</v>
      </c>
      <c r="O8" s="19"/>
      <c r="P8" s="19"/>
      <c r="Q8" s="19"/>
      <c r="R8" s="19"/>
      <c r="S8" s="19"/>
      <c r="T8" s="19"/>
      <c r="U8" s="19"/>
      <c r="V8" s="19"/>
      <c r="W8" s="19">
        <v>37051156</v>
      </c>
      <c r="X8" s="19">
        <v>24930000</v>
      </c>
      <c r="Y8" s="19">
        <v>12121156</v>
      </c>
      <c r="Z8" s="20">
        <v>48.62</v>
      </c>
      <c r="AA8" s="21">
        <v>49856307</v>
      </c>
    </row>
    <row r="9" spans="1:27" ht="13.5">
      <c r="A9" s="22" t="s">
        <v>36</v>
      </c>
      <c r="B9" s="16"/>
      <c r="C9" s="17">
        <v>637742000</v>
      </c>
      <c r="D9" s="17"/>
      <c r="E9" s="18">
        <v>398457000</v>
      </c>
      <c r="F9" s="19">
        <v>398457000</v>
      </c>
      <c r="G9" s="19">
        <v>73995000</v>
      </c>
      <c r="H9" s="19">
        <v>84283000</v>
      </c>
      <c r="I9" s="19">
        <v>2372000</v>
      </c>
      <c r="J9" s="19">
        <v>160650000</v>
      </c>
      <c r="K9" s="19">
        <v>13250000</v>
      </c>
      <c r="L9" s="19">
        <v>11594000</v>
      </c>
      <c r="M9" s="19">
        <v>115377000</v>
      </c>
      <c r="N9" s="19">
        <v>140221000</v>
      </c>
      <c r="O9" s="19"/>
      <c r="P9" s="19"/>
      <c r="Q9" s="19"/>
      <c r="R9" s="19"/>
      <c r="S9" s="19"/>
      <c r="T9" s="19"/>
      <c r="U9" s="19"/>
      <c r="V9" s="19"/>
      <c r="W9" s="19">
        <v>300871000</v>
      </c>
      <c r="X9" s="19">
        <v>388919000</v>
      </c>
      <c r="Y9" s="19">
        <v>-88048000</v>
      </c>
      <c r="Z9" s="20">
        <v>-22.64</v>
      </c>
      <c r="AA9" s="21">
        <v>398457000</v>
      </c>
    </row>
    <row r="10" spans="1:27" ht="13.5">
      <c r="A10" s="22" t="s">
        <v>37</v>
      </c>
      <c r="B10" s="16"/>
      <c r="C10" s="17"/>
      <c r="D10" s="17"/>
      <c r="E10" s="18">
        <v>94661000</v>
      </c>
      <c r="F10" s="19">
        <v>94661000</v>
      </c>
      <c r="G10" s="19"/>
      <c r="H10" s="19"/>
      <c r="I10" s="19"/>
      <c r="J10" s="19"/>
      <c r="K10" s="19">
        <v>21161000</v>
      </c>
      <c r="L10" s="19"/>
      <c r="M10" s="19">
        <v>35550000</v>
      </c>
      <c r="N10" s="19">
        <v>56711000</v>
      </c>
      <c r="O10" s="19"/>
      <c r="P10" s="19"/>
      <c r="Q10" s="19"/>
      <c r="R10" s="19"/>
      <c r="S10" s="19"/>
      <c r="T10" s="19"/>
      <c r="U10" s="19"/>
      <c r="V10" s="19"/>
      <c r="W10" s="19">
        <v>56711000</v>
      </c>
      <c r="X10" s="19">
        <v>84331000</v>
      </c>
      <c r="Y10" s="19">
        <v>-27620000</v>
      </c>
      <c r="Z10" s="20">
        <v>-32.75</v>
      </c>
      <c r="AA10" s="21">
        <v>94661000</v>
      </c>
    </row>
    <row r="11" spans="1:27" ht="13.5">
      <c r="A11" s="22" t="s">
        <v>38</v>
      </c>
      <c r="B11" s="16"/>
      <c r="C11" s="17">
        <v>43952942</v>
      </c>
      <c r="D11" s="17"/>
      <c r="E11" s="18">
        <v>38680000</v>
      </c>
      <c r="F11" s="19">
        <v>38680000</v>
      </c>
      <c r="G11" s="19">
        <v>1920658</v>
      </c>
      <c r="H11" s="19">
        <v>1933915</v>
      </c>
      <c r="I11" s="19">
        <v>2237685</v>
      </c>
      <c r="J11" s="19">
        <v>6092258</v>
      </c>
      <c r="K11" s="19">
        <v>2210071</v>
      </c>
      <c r="L11" s="19">
        <v>2228236</v>
      </c>
      <c r="M11" s="19">
        <v>2114630</v>
      </c>
      <c r="N11" s="19">
        <v>6552937</v>
      </c>
      <c r="O11" s="19"/>
      <c r="P11" s="19"/>
      <c r="Q11" s="19"/>
      <c r="R11" s="19"/>
      <c r="S11" s="19"/>
      <c r="T11" s="19"/>
      <c r="U11" s="19"/>
      <c r="V11" s="19"/>
      <c r="W11" s="19">
        <v>12645195</v>
      </c>
      <c r="X11" s="19">
        <v>19338000</v>
      </c>
      <c r="Y11" s="19">
        <v>-6692805</v>
      </c>
      <c r="Z11" s="20">
        <v>-34.61</v>
      </c>
      <c r="AA11" s="21">
        <v>38680000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-350917578</v>
      </c>
      <c r="D14" s="17"/>
      <c r="E14" s="18">
        <v>-419410716</v>
      </c>
      <c r="F14" s="19">
        <v>-419410716</v>
      </c>
      <c r="G14" s="19">
        <v>-117734249</v>
      </c>
      <c r="H14" s="19">
        <v>-64381960</v>
      </c>
      <c r="I14" s="19">
        <v>-43929785</v>
      </c>
      <c r="J14" s="19">
        <v>-226045994</v>
      </c>
      <c r="K14" s="19">
        <v>-33164725</v>
      </c>
      <c r="L14" s="19">
        <v>-41798961</v>
      </c>
      <c r="M14" s="19">
        <v>-45594361</v>
      </c>
      <c r="N14" s="19">
        <v>-120558047</v>
      </c>
      <c r="O14" s="19"/>
      <c r="P14" s="19"/>
      <c r="Q14" s="19"/>
      <c r="R14" s="19"/>
      <c r="S14" s="19"/>
      <c r="T14" s="19"/>
      <c r="U14" s="19"/>
      <c r="V14" s="19"/>
      <c r="W14" s="19">
        <v>-346604041</v>
      </c>
      <c r="X14" s="19">
        <v>-205404000</v>
      </c>
      <c r="Y14" s="19">
        <v>-141200041</v>
      </c>
      <c r="Z14" s="20">
        <v>68.74</v>
      </c>
      <c r="AA14" s="21">
        <v>-419410716</v>
      </c>
    </row>
    <row r="15" spans="1:27" ht="13.5">
      <c r="A15" s="22" t="s">
        <v>42</v>
      </c>
      <c r="B15" s="16"/>
      <c r="C15" s="17">
        <v>-877980</v>
      </c>
      <c r="D15" s="17"/>
      <c r="E15" s="18"/>
      <c r="F15" s="19"/>
      <c r="G15" s="19"/>
      <c r="H15" s="19"/>
      <c r="I15" s="19"/>
      <c r="J15" s="19"/>
      <c r="K15" s="19">
        <v>-43811</v>
      </c>
      <c r="L15" s="19">
        <v>-54470</v>
      </c>
      <c r="M15" s="19">
        <v>-45574</v>
      </c>
      <c r="N15" s="19">
        <v>-143855</v>
      </c>
      <c r="O15" s="19"/>
      <c r="P15" s="19"/>
      <c r="Q15" s="19"/>
      <c r="R15" s="19"/>
      <c r="S15" s="19"/>
      <c r="T15" s="19"/>
      <c r="U15" s="19"/>
      <c r="V15" s="19"/>
      <c r="W15" s="19">
        <v>-143855</v>
      </c>
      <c r="X15" s="19"/>
      <c r="Y15" s="19">
        <v>-143855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409318972</v>
      </c>
      <c r="D17" s="25">
        <f>SUM(D6:D16)</f>
        <v>0</v>
      </c>
      <c r="E17" s="26">
        <f t="shared" si="0"/>
        <v>206420589</v>
      </c>
      <c r="F17" s="27">
        <f t="shared" si="0"/>
        <v>206420589</v>
      </c>
      <c r="G17" s="27">
        <f t="shared" si="0"/>
        <v>-34646210</v>
      </c>
      <c r="H17" s="27">
        <f t="shared" si="0"/>
        <v>40570560</v>
      </c>
      <c r="I17" s="27">
        <f t="shared" si="0"/>
        <v>-30578389</v>
      </c>
      <c r="J17" s="27">
        <f t="shared" si="0"/>
        <v>-24654039</v>
      </c>
      <c r="K17" s="27">
        <f t="shared" si="0"/>
        <v>12356996</v>
      </c>
      <c r="L17" s="27">
        <f t="shared" si="0"/>
        <v>-19452128</v>
      </c>
      <c r="M17" s="27">
        <f t="shared" si="0"/>
        <v>114129854</v>
      </c>
      <c r="N17" s="27">
        <f t="shared" si="0"/>
        <v>107034722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82380683</v>
      </c>
      <c r="X17" s="27">
        <f t="shared" si="0"/>
        <v>334206000</v>
      </c>
      <c r="Y17" s="27">
        <f t="shared" si="0"/>
        <v>-251825317</v>
      </c>
      <c r="Z17" s="28">
        <f>+IF(X17&lt;&gt;0,+(Y17/X17)*100,0)</f>
        <v>-75.3503279414493</v>
      </c>
      <c r="AA17" s="29">
        <f>SUM(AA6:AA16)</f>
        <v>206420589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1000000</v>
      </c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-262789379</v>
      </c>
      <c r="D26" s="17"/>
      <c r="E26" s="18">
        <v>-201830000</v>
      </c>
      <c r="F26" s="19">
        <v>-201830000</v>
      </c>
      <c r="G26" s="19">
        <v>-7640421</v>
      </c>
      <c r="H26" s="19">
        <v>-8141454</v>
      </c>
      <c r="I26" s="19">
        <v>-24150443</v>
      </c>
      <c r="J26" s="19">
        <v>-39932318</v>
      </c>
      <c r="K26" s="19">
        <v>-3258611</v>
      </c>
      <c r="L26" s="19">
        <v>-15106870</v>
      </c>
      <c r="M26" s="19">
        <v>-11100374</v>
      </c>
      <c r="N26" s="19">
        <v>-29465855</v>
      </c>
      <c r="O26" s="19"/>
      <c r="P26" s="19"/>
      <c r="Q26" s="19"/>
      <c r="R26" s="19"/>
      <c r="S26" s="19"/>
      <c r="T26" s="19"/>
      <c r="U26" s="19"/>
      <c r="V26" s="19"/>
      <c r="W26" s="19">
        <v>-69398173</v>
      </c>
      <c r="X26" s="19">
        <v>-109709000</v>
      </c>
      <c r="Y26" s="19">
        <v>40310827</v>
      </c>
      <c r="Z26" s="20">
        <v>-36.74</v>
      </c>
      <c r="AA26" s="21">
        <v>-201830000</v>
      </c>
    </row>
    <row r="27" spans="1:27" ht="13.5">
      <c r="A27" s="23" t="s">
        <v>51</v>
      </c>
      <c r="B27" s="24"/>
      <c r="C27" s="25">
        <f aca="true" t="shared" si="1" ref="C27:Y27">SUM(C21:C26)</f>
        <v>-262789379</v>
      </c>
      <c r="D27" s="25">
        <f>SUM(D21:D26)</f>
        <v>0</v>
      </c>
      <c r="E27" s="26">
        <f t="shared" si="1"/>
        <v>-200830000</v>
      </c>
      <c r="F27" s="27">
        <f t="shared" si="1"/>
        <v>-200830000</v>
      </c>
      <c r="G27" s="27">
        <f t="shared" si="1"/>
        <v>-7640421</v>
      </c>
      <c r="H27" s="27">
        <f t="shared" si="1"/>
        <v>-8141454</v>
      </c>
      <c r="I27" s="27">
        <f t="shared" si="1"/>
        <v>-24150443</v>
      </c>
      <c r="J27" s="27">
        <f t="shared" si="1"/>
        <v>-39932318</v>
      </c>
      <c r="K27" s="27">
        <f t="shared" si="1"/>
        <v>-3258611</v>
      </c>
      <c r="L27" s="27">
        <f t="shared" si="1"/>
        <v>-15106870</v>
      </c>
      <c r="M27" s="27">
        <f t="shared" si="1"/>
        <v>-11100374</v>
      </c>
      <c r="N27" s="27">
        <f t="shared" si="1"/>
        <v>-29465855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-69398173</v>
      </c>
      <c r="X27" s="27">
        <f t="shared" si="1"/>
        <v>-109709000</v>
      </c>
      <c r="Y27" s="27">
        <f t="shared" si="1"/>
        <v>40310827</v>
      </c>
      <c r="Z27" s="28">
        <f>+IF(X27&lt;&gt;0,+(Y27/X27)*100,0)</f>
        <v>-36.74340938300413</v>
      </c>
      <c r="AA27" s="29">
        <f>SUM(AA21:AA26)</f>
        <v>-200830000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-28374096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-28374096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118155497</v>
      </c>
      <c r="D38" s="31">
        <f>+D17+D27+D36</f>
        <v>0</v>
      </c>
      <c r="E38" s="32">
        <f t="shared" si="3"/>
        <v>5590589</v>
      </c>
      <c r="F38" s="33">
        <f t="shared" si="3"/>
        <v>5590589</v>
      </c>
      <c r="G38" s="33">
        <f t="shared" si="3"/>
        <v>-42286631</v>
      </c>
      <c r="H38" s="33">
        <f t="shared" si="3"/>
        <v>32429106</v>
      </c>
      <c r="I38" s="33">
        <f t="shared" si="3"/>
        <v>-54728832</v>
      </c>
      <c r="J38" s="33">
        <f t="shared" si="3"/>
        <v>-64586357</v>
      </c>
      <c r="K38" s="33">
        <f t="shared" si="3"/>
        <v>9098385</v>
      </c>
      <c r="L38" s="33">
        <f t="shared" si="3"/>
        <v>-34558998</v>
      </c>
      <c r="M38" s="33">
        <f t="shared" si="3"/>
        <v>103029480</v>
      </c>
      <c r="N38" s="33">
        <f t="shared" si="3"/>
        <v>77568867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12982510</v>
      </c>
      <c r="X38" s="33">
        <f t="shared" si="3"/>
        <v>224497000</v>
      </c>
      <c r="Y38" s="33">
        <f t="shared" si="3"/>
        <v>-211514490</v>
      </c>
      <c r="Z38" s="34">
        <f>+IF(X38&lt;&gt;0,+(Y38/X38)*100,0)</f>
        <v>-94.2170674886524</v>
      </c>
      <c r="AA38" s="35">
        <f>+AA17+AA27+AA36</f>
        <v>5590589</v>
      </c>
    </row>
    <row r="39" spans="1:27" ht="13.5">
      <c r="A39" s="22" t="s">
        <v>59</v>
      </c>
      <c r="B39" s="16"/>
      <c r="C39" s="31">
        <v>313266843</v>
      </c>
      <c r="D39" s="31"/>
      <c r="E39" s="32">
        <v>200000000</v>
      </c>
      <c r="F39" s="33">
        <v>200000000</v>
      </c>
      <c r="G39" s="33">
        <v>449452490</v>
      </c>
      <c r="H39" s="33">
        <v>407165859</v>
      </c>
      <c r="I39" s="33">
        <v>439594965</v>
      </c>
      <c r="J39" s="33">
        <v>449452490</v>
      </c>
      <c r="K39" s="33">
        <v>384866133</v>
      </c>
      <c r="L39" s="33">
        <v>393964518</v>
      </c>
      <c r="M39" s="33">
        <v>359405520</v>
      </c>
      <c r="N39" s="33">
        <v>384866133</v>
      </c>
      <c r="O39" s="33"/>
      <c r="P39" s="33"/>
      <c r="Q39" s="33"/>
      <c r="R39" s="33"/>
      <c r="S39" s="33"/>
      <c r="T39" s="33"/>
      <c r="U39" s="33"/>
      <c r="V39" s="33"/>
      <c r="W39" s="33">
        <v>449452490</v>
      </c>
      <c r="X39" s="33">
        <v>200000000</v>
      </c>
      <c r="Y39" s="33">
        <v>249452490</v>
      </c>
      <c r="Z39" s="34">
        <v>124.73</v>
      </c>
      <c r="AA39" s="35">
        <v>200000000</v>
      </c>
    </row>
    <row r="40" spans="1:27" ht="13.5">
      <c r="A40" s="41" t="s">
        <v>60</v>
      </c>
      <c r="B40" s="42"/>
      <c r="C40" s="43">
        <v>431422340</v>
      </c>
      <c r="D40" s="43"/>
      <c r="E40" s="44">
        <v>205590589</v>
      </c>
      <c r="F40" s="45">
        <v>205590589</v>
      </c>
      <c r="G40" s="45">
        <v>407165859</v>
      </c>
      <c r="H40" s="45">
        <v>439594965</v>
      </c>
      <c r="I40" s="45">
        <v>384866133</v>
      </c>
      <c r="J40" s="45">
        <v>384866133</v>
      </c>
      <c r="K40" s="45">
        <v>393964518</v>
      </c>
      <c r="L40" s="45">
        <v>359405520</v>
      </c>
      <c r="M40" s="45">
        <v>462435000</v>
      </c>
      <c r="N40" s="45">
        <v>462435000</v>
      </c>
      <c r="O40" s="45"/>
      <c r="P40" s="45"/>
      <c r="Q40" s="45"/>
      <c r="R40" s="45"/>
      <c r="S40" s="45"/>
      <c r="T40" s="45"/>
      <c r="U40" s="45"/>
      <c r="V40" s="45"/>
      <c r="W40" s="45">
        <v>462435000</v>
      </c>
      <c r="X40" s="45">
        <v>424497000</v>
      </c>
      <c r="Y40" s="45">
        <v>37938000</v>
      </c>
      <c r="Z40" s="46">
        <v>8.94</v>
      </c>
      <c r="AA40" s="47">
        <v>205590589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2017-01-31T14:43:27Z</dcterms:created>
  <dcterms:modified xsi:type="dcterms:W3CDTF">2017-01-31T14:44:16Z</dcterms:modified>
  <cp:category/>
  <cp:version/>
  <cp:contentType/>
  <cp:contentStatus/>
</cp:coreProperties>
</file>