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'DC30'!$A$1:$AA$43</definedName>
    <definedName name="_xlnm.Print_Area" localSheetId="15">'DC31'!$A$1:$AA$43</definedName>
    <definedName name="_xlnm.Print_Area" localSheetId="20">'DC32'!$A$1:$AA$43</definedName>
    <definedName name="_xlnm.Print_Area" localSheetId="1">'MP301'!$A$1:$AA$43</definedName>
    <definedName name="_xlnm.Print_Area" localSheetId="2">'MP302'!$A$1:$AA$43</definedName>
    <definedName name="_xlnm.Print_Area" localSheetId="3">'MP303'!$A$1:$AA$43</definedName>
    <definedName name="_xlnm.Print_Area" localSheetId="4">'MP304'!$A$1:$AA$43</definedName>
    <definedName name="_xlnm.Print_Area" localSheetId="5">'MP305'!$A$1:$AA$43</definedName>
    <definedName name="_xlnm.Print_Area" localSheetId="6">'MP306'!$A$1:$AA$43</definedName>
    <definedName name="_xlnm.Print_Area" localSheetId="7">'MP307'!$A$1:$AA$43</definedName>
    <definedName name="_xlnm.Print_Area" localSheetId="9">'MP311'!$A$1:$AA$43</definedName>
    <definedName name="_xlnm.Print_Area" localSheetId="10">'MP312'!$A$1:$AA$43</definedName>
    <definedName name="_xlnm.Print_Area" localSheetId="11">'MP313'!$A$1:$AA$43</definedName>
    <definedName name="_xlnm.Print_Area" localSheetId="12">'MP314'!$A$1:$AA$43</definedName>
    <definedName name="_xlnm.Print_Area" localSheetId="13">'MP315'!$A$1:$AA$43</definedName>
    <definedName name="_xlnm.Print_Area" localSheetId="14">'MP316'!$A$1:$AA$43</definedName>
    <definedName name="_xlnm.Print_Area" localSheetId="16">'MP321'!$A$1:$AA$43</definedName>
    <definedName name="_xlnm.Print_Area" localSheetId="17">'MP324'!$A$1:$AA$43</definedName>
    <definedName name="_xlnm.Print_Area" localSheetId="18">'MP325'!$A$1:$AA$43</definedName>
    <definedName name="_xlnm.Print_Area" localSheetId="19">'MP326'!$A$1:$AA$43</definedName>
    <definedName name="_xlnm.Print_Area" localSheetId="0">'Summary'!$A$1:$AA$43</definedName>
  </definedNames>
  <calcPr fullCalcOnLoad="1"/>
</workbook>
</file>

<file path=xl/sharedStrings.xml><?xml version="1.0" encoding="utf-8"?>
<sst xmlns="http://schemas.openxmlformats.org/spreadsheetml/2006/main" count="1449" uniqueCount="84">
  <si>
    <t>Mpumalanga: Albert Luthuli(MP301) - Table C7 Quarterly Budget Statement - Cash Flows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</si>
  <si>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</si>
  <si>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</si>
  <si>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</si>
  <si>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</si>
  <si>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</si>
  <si>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</si>
  <si>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</si>
  <si>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</si>
  <si>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</si>
  <si>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</si>
  <si>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</si>
  <si>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</si>
  <si>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</si>
  <si>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</si>
  <si>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</si>
  <si>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</si>
  <si>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</si>
  <si>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</si>
  <si>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</si>
  <si>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</si>
  <si>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</si>
  <si>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</si>
  <si>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</si>
  <si>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</si>
  <si>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</si>
  <si>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</si>
  <si>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</si>
  <si>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</si>
  <si>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</si>
  <si>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</si>
  <si>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CASH FLOW FROM OPERATING ACTIVITIES</t>
  </si>
  <si>
    <t>Receipts</t>
  </si>
  <si>
    <t>Property rates, penalties and collection charges</t>
  </si>
  <si>
    <t>Service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</si>
  <si>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</si>
  <si>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</si>
  <si>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</si>
  <si>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</si>
  <si>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</si>
  <si>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</si>
  <si>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</si>
  <si>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</si>
  <si>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</si>
  <si>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</si>
  <si>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</si>
  <si>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</si>
  <si>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</si>
  <si>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</si>
  <si>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</si>
  <si>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</si>
  <si>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</si>
  <si>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</si>
  <si>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</si>
  <si>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</si>
  <si>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</si>
  <si>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</si>
  <si>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</si>
  <si>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</si>
  <si>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</si>
  <si>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</si>
  <si>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Msukaligwa(MP302) - Table C7 Quarterly Budget Statement - Cash Flows for 2nd Quarter ended 31 December 2016 (Figures Finalised as at 2017/01/30)</t>
  </si>
  <si>
    <t>Mpumalanga: Mkhondo(MP303) - Table C7 Quarterly Budget Statement - Cash Flows for 2nd Quarter ended 31 December 2016 (Figures Finalised as at 2017/01/30)</t>
  </si>
  <si>
    <t>Mpumalanga: Pixley Ka Seme (MP)(MP304) - Table C7 Quarterly Budget Statement - Cash Flows for 2nd Quarter ended 31 December 2016 (Figures Finalised as at 2017/01/30)</t>
  </si>
  <si>
    <t>Mpumalanga: Lekwa(MP305) - Table C7 Quarterly Budget Statement - Cash Flows for 2nd Quarter ended 31 December 2016 (Figures Finalised as at 2017/01/30)</t>
  </si>
  <si>
    <t>Mpumalanga: Dipaleseng(MP306) - Table C7 Quarterly Budget Statement - Cash Flows for 2nd Quarter ended 31 December 2016 (Figures Finalised as at 2017/01/30)</t>
  </si>
  <si>
    <t>Mpumalanga: Govan Mbeki(MP307) - Table C7 Quarterly Budget Statement - Cash Flows for 2nd Quarter ended 31 December 2016 (Figures Finalised as at 2017/01/30)</t>
  </si>
  <si>
    <t>Mpumalanga: Gert Sibande(DC30) - Table C7 Quarterly Budget Statement - Cash Flows for 2nd Quarter ended 31 December 2016 (Figures Finalised as at 2017/01/30)</t>
  </si>
  <si>
    <t>Mpumalanga: Victor Khanye(MP311) - Table C7 Quarterly Budget Statement - Cash Flows for 2nd Quarter ended 31 December 2016 (Figures Finalised as at 2017/01/30)</t>
  </si>
  <si>
    <t>Mpumalanga: Emalahleni (Mp)(MP312) - Table C7 Quarterly Budget Statement - Cash Flows for 2nd Quarter ended 31 December 2016 (Figures Finalised as at 2017/01/30)</t>
  </si>
  <si>
    <t>Mpumalanga: Steve Tshwete(MP313) - Table C7 Quarterly Budget Statement - Cash Flows for 2nd Quarter ended 31 December 2016 (Figures Finalised as at 2017/01/30)</t>
  </si>
  <si>
    <t>Mpumalanga: Emakhazeni(MP314) - Table C7 Quarterly Budget Statement - Cash Flows for 2nd Quarter ended 31 December 2016 (Figures Finalised as at 2017/01/30)</t>
  </si>
  <si>
    <t>Mpumalanga: Thembisile Hani(MP315) - Table C7 Quarterly Budget Statement - Cash Flows for 2nd Quarter ended 31 December 2016 (Figures Finalised as at 2017/01/30)</t>
  </si>
  <si>
    <t>Mpumalanga: Dr J.S. Moroka(MP316) - Table C7 Quarterly Budget Statement - Cash Flows for 2nd Quarter ended 31 December 2016 (Figures Finalised as at 2017/01/30)</t>
  </si>
  <si>
    <t>Mpumalanga: Nkangala(DC31) - Table C7 Quarterly Budget Statement - Cash Flows for 2nd Quarter ended 31 December 2016 (Figures Finalised as at 2017/01/30)</t>
  </si>
  <si>
    <t>Mpumalanga: Thaba Chweu(MP321) - Table C7 Quarterly Budget Statement - Cash Flows for 2nd Quarter ended 31 December 2016 (Figures Finalised as at 2017/01/30)</t>
  </si>
  <si>
    <t>Mpumalanga: Nkomazi(MP324) - Table C7 Quarterly Budget Statement - Cash Flows for 2nd Quarter ended 31 December 2016 (Figures Finalised as at 2017/01/30)</t>
  </si>
  <si>
    <t>Mpumalanga: Bushbuckridge(MP325) - Table C7 Quarterly Budget Statement - Cash Flows for 2nd Quarter ended 31 December 2016 (Figures Finalised as at 2017/01/30)</t>
  </si>
  <si>
    <t>Mpumalanga: City of Mbombela(MP326) - Table C7 Quarterly Budget Statement - Cash Flows for 2nd Quarter ended 31 December 2016 (Figures Finalised as at 2017/01/30)</t>
  </si>
  <si>
    <t>Mpumalanga: Ehlanzeni(DC32) - Table C7 Quarterly Budget Statement - Cash Flows for 2nd Quarter ended 31 December 2016 (Figures Finalised as at 2017/01/30)</t>
  </si>
  <si>
    <t>Summary - Table C7 Quarterly Budget Statement - Cash Flows for 2nd Quarter ended 31 December 2016 (Figures Finalised as at 2017/01/30)</t>
  </si>
  <si>
    <t>References</t>
  </si>
  <si>
    <t>1. Material variances to be explained in Table SC1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</si>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</sst>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2" fontId="2" fillId="0" borderId="19" xfId="0" applyNumberFormat="1" applyFont="1" applyFill="1" applyBorder="1" applyAlignment="1" applyProtection="1">
      <alignment horizontal="center"/>
      <protection/>
    </xf>
    <xf numFmtId="172" fontId="2" fillId="0" borderId="20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2" fontId="2" fillId="0" borderId="21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2" fontId="3" fillId="0" borderId="23" xfId="0" applyNumberFormat="1" applyFont="1" applyFill="1" applyBorder="1" applyAlignment="1" applyProtection="1">
      <alignment/>
      <protection/>
    </xf>
    <xf numFmtId="172" fontId="3" fillId="0" borderId="24" xfId="0" applyNumberFormat="1" applyFont="1" applyFill="1" applyBorder="1" applyAlignment="1" applyProtection="1">
      <alignment/>
      <protection/>
    </xf>
    <xf numFmtId="172" fontId="3" fillId="0" borderId="22" xfId="0" applyNumberFormat="1" applyFont="1" applyFill="1" applyBorder="1" applyAlignment="1" applyProtection="1">
      <alignment/>
      <protection/>
    </xf>
    <xf numFmtId="171" fontId="3" fillId="0" borderId="22" xfId="0" applyNumberFormat="1" applyFont="1" applyFill="1" applyBorder="1" applyAlignment="1" applyProtection="1">
      <alignment/>
      <protection/>
    </xf>
    <xf numFmtId="172" fontId="3" fillId="0" borderId="25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 horizontal="center"/>
      <protection/>
    </xf>
    <xf numFmtId="172" fontId="2" fillId="0" borderId="28" xfId="0" applyNumberFormat="1" applyFont="1" applyFill="1" applyBorder="1" applyAlignment="1" applyProtection="1">
      <alignment/>
      <protection/>
    </xf>
    <xf numFmtId="172" fontId="2" fillId="0" borderId="29" xfId="0" applyNumberFormat="1" applyFont="1" applyFill="1" applyBorder="1" applyAlignment="1" applyProtection="1">
      <alignment/>
      <protection/>
    </xf>
    <xf numFmtId="172" fontId="2" fillId="0" borderId="27" xfId="0" applyNumberFormat="1" applyFont="1" applyFill="1" applyBorder="1" applyAlignment="1" applyProtection="1">
      <alignment/>
      <protection/>
    </xf>
    <xf numFmtId="171" fontId="2" fillId="0" borderId="27" xfId="0" applyNumberFormat="1" applyFont="1" applyFill="1" applyBorder="1" applyAlignment="1" applyProtection="1">
      <alignment/>
      <protection/>
    </xf>
    <xf numFmtId="172" fontId="2" fillId="0" borderId="30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2" fontId="2" fillId="0" borderId="23" xfId="0" applyNumberFormat="1" applyFont="1" applyFill="1" applyBorder="1" applyAlignment="1" applyProtection="1">
      <alignment/>
      <protection/>
    </xf>
    <xf numFmtId="172" fontId="2" fillId="0" borderId="24" xfId="0" applyNumberFormat="1" applyFont="1" applyFill="1" applyBorder="1" applyAlignment="1" applyProtection="1">
      <alignment/>
      <protection/>
    </xf>
    <xf numFmtId="172" fontId="2" fillId="0" borderId="22" xfId="0" applyNumberFormat="1" applyFont="1" applyFill="1" applyBorder="1" applyAlignment="1" applyProtection="1">
      <alignment/>
      <protection/>
    </xf>
    <xf numFmtId="171" fontId="2" fillId="0" borderId="22" xfId="0" applyNumberFormat="1" applyFont="1" applyFill="1" applyBorder="1" applyAlignment="1" applyProtection="1">
      <alignment/>
      <protection/>
    </xf>
    <xf numFmtId="172" fontId="2" fillId="0" borderId="25" xfId="0" applyNumberFormat="1" applyFont="1" applyFill="1" applyBorder="1" applyAlignment="1" applyProtection="1">
      <alignment/>
      <protection/>
    </xf>
    <xf numFmtId="172" fontId="3" fillId="0" borderId="22" xfId="42" applyNumberFormat="1" applyFont="1" applyFill="1" applyBorder="1" applyAlignment="1" applyProtection="1">
      <alignment/>
      <protection/>
    </xf>
    <xf numFmtId="171" fontId="3" fillId="0" borderId="22" xfId="42" applyNumberFormat="1" applyFont="1" applyFill="1" applyBorder="1" applyAlignment="1" applyProtection="1">
      <alignment/>
      <protection/>
    </xf>
    <xf numFmtId="172" fontId="3" fillId="0" borderId="25" xfId="42" applyNumberFormat="1" applyFont="1" applyFill="1" applyBorder="1" applyAlignment="1" applyProtection="1">
      <alignment/>
      <protection/>
    </xf>
    <xf numFmtId="172" fontId="3" fillId="0" borderId="24" xfId="42" applyNumberFormat="1" applyFont="1" applyFill="1" applyBorder="1" applyAlignment="1" applyProtection="1">
      <alignment/>
      <protection/>
    </xf>
    <xf numFmtId="172" fontId="3" fillId="0" borderId="23" xfId="42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left" indent="1"/>
      <protection/>
    </xf>
    <xf numFmtId="0" fontId="3" fillId="0" borderId="14" xfId="0" applyFont="1" applyFill="1" applyBorder="1" applyAlignment="1" applyProtection="1">
      <alignment horizontal="center"/>
      <protection/>
    </xf>
    <xf numFmtId="172" fontId="2" fillId="0" borderId="31" xfId="0" applyNumberFormat="1" applyFont="1" applyFill="1" applyBorder="1" applyAlignment="1" applyProtection="1">
      <alignment/>
      <protection/>
    </xf>
    <xf numFmtId="172" fontId="2" fillId="0" borderId="32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2" fontId="2" fillId="0" borderId="3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794280774</v>
      </c>
      <c r="D6" s="17"/>
      <c r="E6" s="18">
        <v>1781453776</v>
      </c>
      <c r="F6" s="19">
        <v>1781453776</v>
      </c>
      <c r="G6" s="19">
        <v>167757552</v>
      </c>
      <c r="H6" s="19">
        <v>159089244</v>
      </c>
      <c r="I6" s="19">
        <v>223994482</v>
      </c>
      <c r="J6" s="19">
        <v>550841278</v>
      </c>
      <c r="K6" s="19">
        <v>195288310</v>
      </c>
      <c r="L6" s="19">
        <v>210546563</v>
      </c>
      <c r="M6" s="19">
        <v>190036531</v>
      </c>
      <c r="N6" s="19">
        <v>595871404</v>
      </c>
      <c r="O6" s="19"/>
      <c r="P6" s="19"/>
      <c r="Q6" s="19"/>
      <c r="R6" s="19"/>
      <c r="S6" s="19"/>
      <c r="T6" s="19"/>
      <c r="U6" s="19"/>
      <c r="V6" s="19"/>
      <c r="W6" s="19">
        <v>1146712682</v>
      </c>
      <c r="X6" s="19">
        <v>875953252</v>
      </c>
      <c r="Y6" s="19">
        <v>270759430</v>
      </c>
      <c r="Z6" s="20">
        <v>30.91</v>
      </c>
      <c r="AA6" s="21">
        <v>1781453776</v>
      </c>
    </row>
    <row r="7" spans="1:27" ht="13.5">
      <c r="A7" s="22" t="s">
        <v>34</v>
      </c>
      <c r="B7" s="16"/>
      <c r="C7" s="17">
        <v>1717474025</v>
      </c>
      <c r="D7" s="17"/>
      <c r="E7" s="18">
        <v>5840036017</v>
      </c>
      <c r="F7" s="19">
        <v>5840036017</v>
      </c>
      <c r="G7" s="19">
        <v>335641989</v>
      </c>
      <c r="H7" s="19">
        <v>182331882</v>
      </c>
      <c r="I7" s="19">
        <v>345984543</v>
      </c>
      <c r="J7" s="19">
        <v>863958414</v>
      </c>
      <c r="K7" s="19">
        <v>395252180</v>
      </c>
      <c r="L7" s="19">
        <v>374071450</v>
      </c>
      <c r="M7" s="19">
        <v>481794495</v>
      </c>
      <c r="N7" s="19">
        <v>1251118125</v>
      </c>
      <c r="O7" s="19"/>
      <c r="P7" s="19"/>
      <c r="Q7" s="19"/>
      <c r="R7" s="19"/>
      <c r="S7" s="19"/>
      <c r="T7" s="19"/>
      <c r="U7" s="19"/>
      <c r="V7" s="19"/>
      <c r="W7" s="19">
        <v>2115076539</v>
      </c>
      <c r="X7" s="19">
        <v>2834394052</v>
      </c>
      <c r="Y7" s="19">
        <v>-719317513</v>
      </c>
      <c r="Z7" s="20">
        <v>-25.38</v>
      </c>
      <c r="AA7" s="21">
        <v>5840036017</v>
      </c>
    </row>
    <row r="8" spans="1:27" ht="13.5">
      <c r="A8" s="22" t="s">
        <v>35</v>
      </c>
      <c r="B8" s="16"/>
      <c r="C8" s="17">
        <v>479007163</v>
      </c>
      <c r="D8" s="17"/>
      <c r="E8" s="18">
        <v>879750971</v>
      </c>
      <c r="F8" s="19">
        <v>879750971</v>
      </c>
      <c r="G8" s="19">
        <v>155248383</v>
      </c>
      <c r="H8" s="19">
        <v>80860908</v>
      </c>
      <c r="I8" s="19">
        <v>279164726</v>
      </c>
      <c r="J8" s="19">
        <v>515274017</v>
      </c>
      <c r="K8" s="19">
        <v>305538165</v>
      </c>
      <c r="L8" s="19">
        <v>223476318</v>
      </c>
      <c r="M8" s="19">
        <v>210659109</v>
      </c>
      <c r="N8" s="19">
        <v>739673592</v>
      </c>
      <c r="O8" s="19"/>
      <c r="P8" s="19"/>
      <c r="Q8" s="19"/>
      <c r="R8" s="19"/>
      <c r="S8" s="19"/>
      <c r="T8" s="19"/>
      <c r="U8" s="19"/>
      <c r="V8" s="19"/>
      <c r="W8" s="19">
        <v>1254947609</v>
      </c>
      <c r="X8" s="19">
        <v>400702243</v>
      </c>
      <c r="Y8" s="19">
        <v>854245366</v>
      </c>
      <c r="Z8" s="20">
        <v>213.19</v>
      </c>
      <c r="AA8" s="21">
        <v>879750971</v>
      </c>
    </row>
    <row r="9" spans="1:27" ht="13.5">
      <c r="A9" s="22" t="s">
        <v>36</v>
      </c>
      <c r="B9" s="16"/>
      <c r="C9" s="17">
        <v>2240919024</v>
      </c>
      <c r="D9" s="17"/>
      <c r="E9" s="18">
        <v>5069655594</v>
      </c>
      <c r="F9" s="19">
        <v>5069655594</v>
      </c>
      <c r="G9" s="19">
        <v>1627452298</v>
      </c>
      <c r="H9" s="19">
        <v>-3349101</v>
      </c>
      <c r="I9" s="19">
        <v>162956277</v>
      </c>
      <c r="J9" s="19">
        <v>1787059474</v>
      </c>
      <c r="K9" s="19">
        <v>15090908</v>
      </c>
      <c r="L9" s="19">
        <v>111807363</v>
      </c>
      <c r="M9" s="19">
        <v>1276415758</v>
      </c>
      <c r="N9" s="19">
        <v>1403314029</v>
      </c>
      <c r="O9" s="19"/>
      <c r="P9" s="19"/>
      <c r="Q9" s="19"/>
      <c r="R9" s="19"/>
      <c r="S9" s="19"/>
      <c r="T9" s="19"/>
      <c r="U9" s="19"/>
      <c r="V9" s="19"/>
      <c r="W9" s="19">
        <v>3190373503</v>
      </c>
      <c r="X9" s="19">
        <v>3418850403</v>
      </c>
      <c r="Y9" s="19">
        <v>-228476900</v>
      </c>
      <c r="Z9" s="20">
        <v>-6.68</v>
      </c>
      <c r="AA9" s="21">
        <v>5069655594</v>
      </c>
    </row>
    <row r="10" spans="1:27" ht="13.5">
      <c r="A10" s="22" t="s">
        <v>37</v>
      </c>
      <c r="B10" s="16"/>
      <c r="C10" s="17">
        <v>999159643</v>
      </c>
      <c r="D10" s="17"/>
      <c r="E10" s="18">
        <v>2567625271</v>
      </c>
      <c r="F10" s="19">
        <v>2567625271</v>
      </c>
      <c r="G10" s="19">
        <v>521427426</v>
      </c>
      <c r="H10" s="19">
        <v>54655082</v>
      </c>
      <c r="I10" s="19">
        <v>252543330</v>
      </c>
      <c r="J10" s="19">
        <v>828625838</v>
      </c>
      <c r="K10" s="19">
        <v>362629000</v>
      </c>
      <c r="L10" s="19">
        <v>47301000</v>
      </c>
      <c r="M10" s="19">
        <v>443611427</v>
      </c>
      <c r="N10" s="19">
        <v>853541427</v>
      </c>
      <c r="O10" s="19"/>
      <c r="P10" s="19"/>
      <c r="Q10" s="19"/>
      <c r="R10" s="19"/>
      <c r="S10" s="19"/>
      <c r="T10" s="19"/>
      <c r="U10" s="19"/>
      <c r="V10" s="19"/>
      <c r="W10" s="19">
        <v>1682167265</v>
      </c>
      <c r="X10" s="19">
        <v>1603248654</v>
      </c>
      <c r="Y10" s="19">
        <v>78918611</v>
      </c>
      <c r="Z10" s="20">
        <v>4.92</v>
      </c>
      <c r="AA10" s="21">
        <v>2567625271</v>
      </c>
    </row>
    <row r="11" spans="1:27" ht="13.5">
      <c r="A11" s="22" t="s">
        <v>38</v>
      </c>
      <c r="B11" s="16"/>
      <c r="C11" s="17">
        <v>172687030</v>
      </c>
      <c r="D11" s="17"/>
      <c r="E11" s="18">
        <v>332276823</v>
      </c>
      <c r="F11" s="19">
        <v>332276823</v>
      </c>
      <c r="G11" s="19">
        <v>18632877</v>
      </c>
      <c r="H11" s="19">
        <v>10265019</v>
      </c>
      <c r="I11" s="19">
        <v>39257515</v>
      </c>
      <c r="J11" s="19">
        <v>68155411</v>
      </c>
      <c r="K11" s="19">
        <v>32235029</v>
      </c>
      <c r="L11" s="19">
        <v>31167931</v>
      </c>
      <c r="M11" s="19">
        <v>51723803</v>
      </c>
      <c r="N11" s="19">
        <v>115126763</v>
      </c>
      <c r="O11" s="19"/>
      <c r="P11" s="19"/>
      <c r="Q11" s="19"/>
      <c r="R11" s="19"/>
      <c r="S11" s="19"/>
      <c r="T11" s="19"/>
      <c r="U11" s="19"/>
      <c r="V11" s="19"/>
      <c r="W11" s="19">
        <v>183282174</v>
      </c>
      <c r="X11" s="19">
        <v>148740339</v>
      </c>
      <c r="Y11" s="19">
        <v>34541835</v>
      </c>
      <c r="Z11" s="20">
        <v>23.22</v>
      </c>
      <c r="AA11" s="21">
        <v>332276823</v>
      </c>
    </row>
    <row r="12" spans="1:27" ht="13.5">
      <c r="A12" s="22" t="s">
        <v>39</v>
      </c>
      <c r="B12" s="16"/>
      <c r="C12" s="17">
        <v>52409</v>
      </c>
      <c r="D12" s="17"/>
      <c r="E12" s="18">
        <v>181828</v>
      </c>
      <c r="F12" s="19">
        <v>181828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25914</v>
      </c>
      <c r="Y12" s="19">
        <v>-25914</v>
      </c>
      <c r="Z12" s="20">
        <v>-100</v>
      </c>
      <c r="AA12" s="21">
        <v>181828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-4708623452</v>
      </c>
      <c r="D14" s="17"/>
      <c r="E14" s="18">
        <v>-11939197437</v>
      </c>
      <c r="F14" s="19">
        <v>-12196352244</v>
      </c>
      <c r="G14" s="19">
        <v>-1281763125</v>
      </c>
      <c r="H14" s="19">
        <v>-1146563463</v>
      </c>
      <c r="I14" s="19">
        <v>-1243438622</v>
      </c>
      <c r="J14" s="19">
        <v>-3671765210</v>
      </c>
      <c r="K14" s="19">
        <v>-1210069137</v>
      </c>
      <c r="L14" s="19">
        <v>-1084517747</v>
      </c>
      <c r="M14" s="19">
        <v>-1475384809</v>
      </c>
      <c r="N14" s="19">
        <v>-3769971693</v>
      </c>
      <c r="O14" s="19"/>
      <c r="P14" s="19"/>
      <c r="Q14" s="19"/>
      <c r="R14" s="19"/>
      <c r="S14" s="19"/>
      <c r="T14" s="19"/>
      <c r="U14" s="19"/>
      <c r="V14" s="19"/>
      <c r="W14" s="19">
        <v>-7441736903</v>
      </c>
      <c r="X14" s="19">
        <v>-5901974291</v>
      </c>
      <c r="Y14" s="19">
        <v>-1539762612</v>
      </c>
      <c r="Z14" s="20">
        <v>26.09</v>
      </c>
      <c r="AA14" s="21">
        <v>-12196352244</v>
      </c>
    </row>
    <row r="15" spans="1:27" ht="13.5">
      <c r="A15" s="22" t="s">
        <v>42</v>
      </c>
      <c r="B15" s="16"/>
      <c r="C15" s="17">
        <v>-63819371</v>
      </c>
      <c r="D15" s="17"/>
      <c r="E15" s="18">
        <v>-706912545</v>
      </c>
      <c r="F15" s="19">
        <v>-706912545</v>
      </c>
      <c r="G15" s="19">
        <v>-11423356</v>
      </c>
      <c r="H15" s="19">
        <v>-3459062</v>
      </c>
      <c r="I15" s="19">
        <v>-5810497</v>
      </c>
      <c r="J15" s="19">
        <v>-20692915</v>
      </c>
      <c r="K15" s="19">
        <v>-7485922</v>
      </c>
      <c r="L15" s="19">
        <v>-912412</v>
      </c>
      <c r="M15" s="19">
        <v>-26592335</v>
      </c>
      <c r="N15" s="19">
        <v>-34990669</v>
      </c>
      <c r="O15" s="19"/>
      <c r="P15" s="19"/>
      <c r="Q15" s="19"/>
      <c r="R15" s="19"/>
      <c r="S15" s="19"/>
      <c r="T15" s="19"/>
      <c r="U15" s="19"/>
      <c r="V15" s="19"/>
      <c r="W15" s="19">
        <v>-55683584</v>
      </c>
      <c r="X15" s="19">
        <v>-342033202</v>
      </c>
      <c r="Y15" s="19">
        <v>286349618</v>
      </c>
      <c r="Z15" s="20">
        <v>-83.72</v>
      </c>
      <c r="AA15" s="21">
        <v>-706912545</v>
      </c>
    </row>
    <row r="16" spans="1:27" ht="13.5">
      <c r="A16" s="22" t="s">
        <v>43</v>
      </c>
      <c r="B16" s="16"/>
      <c r="C16" s="17">
        <v>-434005901</v>
      </c>
      <c r="D16" s="17"/>
      <c r="E16" s="18">
        <v>-896646894</v>
      </c>
      <c r="F16" s="19">
        <v>-690729723</v>
      </c>
      <c r="G16" s="19">
        <v>-10706951</v>
      </c>
      <c r="H16" s="19">
        <v>-3452559</v>
      </c>
      <c r="I16" s="19">
        <v>-21119767</v>
      </c>
      <c r="J16" s="19">
        <v>-35279277</v>
      </c>
      <c r="K16" s="19">
        <v>-34796561</v>
      </c>
      <c r="L16" s="19">
        <v>-32168212</v>
      </c>
      <c r="M16" s="19">
        <v>-29280234</v>
      </c>
      <c r="N16" s="19">
        <v>-96245007</v>
      </c>
      <c r="O16" s="19"/>
      <c r="P16" s="19"/>
      <c r="Q16" s="19"/>
      <c r="R16" s="19"/>
      <c r="S16" s="19"/>
      <c r="T16" s="19"/>
      <c r="U16" s="19"/>
      <c r="V16" s="19"/>
      <c r="W16" s="19">
        <v>-131524284</v>
      </c>
      <c r="X16" s="19">
        <v>-301559786</v>
      </c>
      <c r="Y16" s="19">
        <v>170035502</v>
      </c>
      <c r="Z16" s="20">
        <v>-56.39</v>
      </c>
      <c r="AA16" s="21">
        <v>-690729723</v>
      </c>
    </row>
    <row r="17" spans="1:27" ht="13.5">
      <c r="A17" s="23" t="s">
        <v>44</v>
      </c>
      <c r="B17" s="24"/>
      <c r="C17" s="25">
        <f aca="true" t="shared" si="0" ref="C17:Y17">SUM(C6:C16)</f>
        <v>1197131344</v>
      </c>
      <c r="D17" s="25">
        <f>SUM(D6:D16)</f>
        <v>0</v>
      </c>
      <c r="E17" s="26">
        <f t="shared" si="0"/>
        <v>2928223404</v>
      </c>
      <c r="F17" s="27">
        <f t="shared" si="0"/>
        <v>2876985768</v>
      </c>
      <c r="G17" s="27">
        <f t="shared" si="0"/>
        <v>1522267093</v>
      </c>
      <c r="H17" s="27">
        <f t="shared" si="0"/>
        <v>-669622050</v>
      </c>
      <c r="I17" s="27">
        <f t="shared" si="0"/>
        <v>33531987</v>
      </c>
      <c r="J17" s="27">
        <f t="shared" si="0"/>
        <v>886177030</v>
      </c>
      <c r="K17" s="27">
        <f t="shared" si="0"/>
        <v>53681972</v>
      </c>
      <c r="L17" s="27">
        <f t="shared" si="0"/>
        <v>-119227746</v>
      </c>
      <c r="M17" s="27">
        <f t="shared" si="0"/>
        <v>1122983745</v>
      </c>
      <c r="N17" s="27">
        <f t="shared" si="0"/>
        <v>1057437971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1943615001</v>
      </c>
      <c r="X17" s="27">
        <f t="shared" si="0"/>
        <v>2736347578</v>
      </c>
      <c r="Y17" s="27">
        <f t="shared" si="0"/>
        <v>-792732577</v>
      </c>
      <c r="Z17" s="28">
        <f>+IF(X17&lt;&gt;0,+(Y17/X17)*100,0)</f>
        <v>-28.970463524937472</v>
      </c>
      <c r="AA17" s="29">
        <f>SUM(AA6:AA16)</f>
        <v>2876985768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24912377</v>
      </c>
      <c r="D21" s="17"/>
      <c r="E21" s="18">
        <v>15070000</v>
      </c>
      <c r="F21" s="19">
        <v>15070000</v>
      </c>
      <c r="G21" s="36">
        <v>1626187</v>
      </c>
      <c r="H21" s="36">
        <v>1951832</v>
      </c>
      <c r="I21" s="36">
        <v>519456</v>
      </c>
      <c r="J21" s="19">
        <v>4097475</v>
      </c>
      <c r="K21" s="36">
        <v>95745</v>
      </c>
      <c r="L21" s="36">
        <v>273421</v>
      </c>
      <c r="M21" s="19"/>
      <c r="N21" s="36">
        <v>369166</v>
      </c>
      <c r="O21" s="36"/>
      <c r="P21" s="36"/>
      <c r="Q21" s="19"/>
      <c r="R21" s="36"/>
      <c r="S21" s="36"/>
      <c r="T21" s="19"/>
      <c r="U21" s="36"/>
      <c r="V21" s="36"/>
      <c r="W21" s="36">
        <v>4466641</v>
      </c>
      <c r="X21" s="19">
        <v>7871498</v>
      </c>
      <c r="Y21" s="36">
        <v>-3404857</v>
      </c>
      <c r="Z21" s="37">
        <v>-43.26</v>
      </c>
      <c r="AA21" s="38">
        <v>15070000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>
        <v>15404745</v>
      </c>
      <c r="J22" s="19">
        <v>15404745</v>
      </c>
      <c r="K22" s="19">
        <v>6062257</v>
      </c>
      <c r="L22" s="19">
        <v>1468520</v>
      </c>
      <c r="M22" s="36">
        <v>1879966</v>
      </c>
      <c r="N22" s="19">
        <v>9410743</v>
      </c>
      <c r="O22" s="19"/>
      <c r="P22" s="19"/>
      <c r="Q22" s="19"/>
      <c r="R22" s="19"/>
      <c r="S22" s="19"/>
      <c r="T22" s="36"/>
      <c r="U22" s="19"/>
      <c r="V22" s="19"/>
      <c r="W22" s="19">
        <v>24815488</v>
      </c>
      <c r="X22" s="19"/>
      <c r="Y22" s="19">
        <v>24815488</v>
      </c>
      <c r="Z22" s="20"/>
      <c r="AA22" s="21"/>
    </row>
    <row r="23" spans="1:27" ht="13.5">
      <c r="A23" s="22" t="s">
        <v>48</v>
      </c>
      <c r="B23" s="16"/>
      <c r="C23" s="40">
        <v>-38195187</v>
      </c>
      <c r="D23" s="40"/>
      <c r="E23" s="18">
        <v>126936396</v>
      </c>
      <c r="F23" s="19">
        <v>126936396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63468198</v>
      </c>
      <c r="Y23" s="36">
        <v>-63468198</v>
      </c>
      <c r="Z23" s="37">
        <v>-100</v>
      </c>
      <c r="AA23" s="38">
        <v>126936396</v>
      </c>
    </row>
    <row r="24" spans="1:27" ht="13.5">
      <c r="A24" s="22" t="s">
        <v>49</v>
      </c>
      <c r="B24" s="16"/>
      <c r="C24" s="17">
        <v>-121889184</v>
      </c>
      <c r="D24" s="17"/>
      <c r="E24" s="18">
        <v>-145800000</v>
      </c>
      <c r="F24" s="19">
        <v>-87023615</v>
      </c>
      <c r="G24" s="19">
        <v>-72000000</v>
      </c>
      <c r="H24" s="19">
        <v>125000000</v>
      </c>
      <c r="I24" s="19">
        <v>97000000</v>
      </c>
      <c r="J24" s="19">
        <v>150000000</v>
      </c>
      <c r="K24" s="19">
        <v>-152000000</v>
      </c>
      <c r="L24" s="19">
        <v>-55000000</v>
      </c>
      <c r="M24" s="19">
        <v>-44000000</v>
      </c>
      <c r="N24" s="19">
        <v>-251000000</v>
      </c>
      <c r="O24" s="19"/>
      <c r="P24" s="19"/>
      <c r="Q24" s="19"/>
      <c r="R24" s="19"/>
      <c r="S24" s="19"/>
      <c r="T24" s="19"/>
      <c r="U24" s="19"/>
      <c r="V24" s="19"/>
      <c r="W24" s="19">
        <v>-101000000</v>
      </c>
      <c r="X24" s="19">
        <v>-234000000</v>
      </c>
      <c r="Y24" s="19">
        <v>133000000</v>
      </c>
      <c r="Z24" s="20">
        <v>-56.84</v>
      </c>
      <c r="AA24" s="21">
        <v>-87023615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-921198117</v>
      </c>
      <c r="D26" s="17"/>
      <c r="E26" s="18">
        <v>-3133213200</v>
      </c>
      <c r="F26" s="19">
        <v>-3213423761</v>
      </c>
      <c r="G26" s="19">
        <v>-96946646</v>
      </c>
      <c r="H26" s="19">
        <v>-168937823</v>
      </c>
      <c r="I26" s="19">
        <v>-189104865</v>
      </c>
      <c r="J26" s="19">
        <v>-454989334</v>
      </c>
      <c r="K26" s="19">
        <v>-239946353</v>
      </c>
      <c r="L26" s="19">
        <v>-152259924</v>
      </c>
      <c r="M26" s="19">
        <v>-343460102</v>
      </c>
      <c r="N26" s="19">
        <v>-735666379</v>
      </c>
      <c r="O26" s="19"/>
      <c r="P26" s="19"/>
      <c r="Q26" s="19"/>
      <c r="R26" s="19"/>
      <c r="S26" s="19"/>
      <c r="T26" s="19"/>
      <c r="U26" s="19"/>
      <c r="V26" s="19"/>
      <c r="W26" s="19">
        <v>-1190655713</v>
      </c>
      <c r="X26" s="19">
        <v>-1421251833</v>
      </c>
      <c r="Y26" s="19">
        <v>230596120</v>
      </c>
      <c r="Z26" s="20">
        <v>-16.22</v>
      </c>
      <c r="AA26" s="21">
        <v>-3213423761</v>
      </c>
    </row>
    <row r="27" spans="1:27" ht="13.5">
      <c r="A27" s="23" t="s">
        <v>51</v>
      </c>
      <c r="B27" s="24"/>
      <c r="C27" s="25">
        <f aca="true" t="shared" si="1" ref="C27:Y27">SUM(C21:C26)</f>
        <v>-1056370111</v>
      </c>
      <c r="D27" s="25">
        <f>SUM(D21:D26)</f>
        <v>0</v>
      </c>
      <c r="E27" s="26">
        <f t="shared" si="1"/>
        <v>-3137006804</v>
      </c>
      <c r="F27" s="27">
        <f t="shared" si="1"/>
        <v>-3158440980</v>
      </c>
      <c r="G27" s="27">
        <f t="shared" si="1"/>
        <v>-167320459</v>
      </c>
      <c r="H27" s="27">
        <f t="shared" si="1"/>
        <v>-41985991</v>
      </c>
      <c r="I27" s="27">
        <f t="shared" si="1"/>
        <v>-76180664</v>
      </c>
      <c r="J27" s="27">
        <f t="shared" si="1"/>
        <v>-285487114</v>
      </c>
      <c r="K27" s="27">
        <f t="shared" si="1"/>
        <v>-385788351</v>
      </c>
      <c r="L27" s="27">
        <f t="shared" si="1"/>
        <v>-205517983</v>
      </c>
      <c r="M27" s="27">
        <f t="shared" si="1"/>
        <v>-385580136</v>
      </c>
      <c r="N27" s="27">
        <f t="shared" si="1"/>
        <v>-976886470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-1262373584</v>
      </c>
      <c r="X27" s="27">
        <f t="shared" si="1"/>
        <v>-1583912137</v>
      </c>
      <c r="Y27" s="27">
        <f t="shared" si="1"/>
        <v>321538553</v>
      </c>
      <c r="Z27" s="28">
        <f>+IF(X27&lt;&gt;0,+(Y27/X27)*100,0)</f>
        <v>-20.30027711063622</v>
      </c>
      <c r="AA27" s="29">
        <f>SUM(AA21:AA26)</f>
        <v>-3158440980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-1396241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-14122993</v>
      </c>
      <c r="D32" s="17"/>
      <c r="E32" s="18">
        <v>224162140</v>
      </c>
      <c r="F32" s="19">
        <v>224162140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124707786</v>
      </c>
      <c r="Y32" s="19">
        <v>-124707786</v>
      </c>
      <c r="Z32" s="20">
        <v>-100</v>
      </c>
      <c r="AA32" s="21">
        <v>224162140</v>
      </c>
    </row>
    <row r="33" spans="1:27" ht="13.5">
      <c r="A33" s="22" t="s">
        <v>55</v>
      </c>
      <c r="B33" s="16"/>
      <c r="C33" s="17">
        <v>-9813285</v>
      </c>
      <c r="D33" s="17"/>
      <c r="E33" s="18">
        <v>18625875</v>
      </c>
      <c r="F33" s="19">
        <v>18625875</v>
      </c>
      <c r="G33" s="19">
        <v>454519</v>
      </c>
      <c r="H33" s="36">
        <v>793860</v>
      </c>
      <c r="I33" s="36">
        <v>967195</v>
      </c>
      <c r="J33" s="36">
        <v>2215574</v>
      </c>
      <c r="K33" s="19">
        <v>651358</v>
      </c>
      <c r="L33" s="19">
        <v>852527</v>
      </c>
      <c r="M33" s="19">
        <v>699519</v>
      </c>
      <c r="N33" s="19">
        <v>2203404</v>
      </c>
      <c r="O33" s="36"/>
      <c r="P33" s="36"/>
      <c r="Q33" s="36"/>
      <c r="R33" s="19"/>
      <c r="S33" s="19"/>
      <c r="T33" s="19"/>
      <c r="U33" s="19"/>
      <c r="V33" s="36"/>
      <c r="W33" s="36">
        <v>4418978</v>
      </c>
      <c r="X33" s="36">
        <v>14338438</v>
      </c>
      <c r="Y33" s="19">
        <v>-9919460</v>
      </c>
      <c r="Z33" s="20">
        <v>-69.18</v>
      </c>
      <c r="AA33" s="21">
        <v>18625875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-25252173</v>
      </c>
      <c r="D35" s="17"/>
      <c r="E35" s="18">
        <v>-84031799</v>
      </c>
      <c r="F35" s="19">
        <v>-84031799</v>
      </c>
      <c r="G35" s="19">
        <v>-11013887</v>
      </c>
      <c r="H35" s="19"/>
      <c r="I35" s="19">
        <v>-5217249</v>
      </c>
      <c r="J35" s="19">
        <v>-16231136</v>
      </c>
      <c r="K35" s="19">
        <v>-105832</v>
      </c>
      <c r="L35" s="19">
        <v>-22063</v>
      </c>
      <c r="M35" s="19">
        <v>-13553429</v>
      </c>
      <c r="N35" s="19">
        <v>-13681324</v>
      </c>
      <c r="O35" s="19"/>
      <c r="P35" s="19"/>
      <c r="Q35" s="19"/>
      <c r="R35" s="19"/>
      <c r="S35" s="19"/>
      <c r="T35" s="19"/>
      <c r="U35" s="19"/>
      <c r="V35" s="19"/>
      <c r="W35" s="19">
        <v>-29912460</v>
      </c>
      <c r="X35" s="19">
        <v>-23086322</v>
      </c>
      <c r="Y35" s="19">
        <v>-6826138</v>
      </c>
      <c r="Z35" s="20">
        <v>29.57</v>
      </c>
      <c r="AA35" s="21">
        <v>-84031799</v>
      </c>
    </row>
    <row r="36" spans="1:27" ht="13.5">
      <c r="A36" s="23" t="s">
        <v>57</v>
      </c>
      <c r="B36" s="24"/>
      <c r="C36" s="25">
        <f aca="true" t="shared" si="2" ref="C36:Y36">SUM(C31:C35)</f>
        <v>-50584692</v>
      </c>
      <c r="D36" s="25">
        <f>SUM(D31:D35)</f>
        <v>0</v>
      </c>
      <c r="E36" s="26">
        <f t="shared" si="2"/>
        <v>158756216</v>
      </c>
      <c r="F36" s="27">
        <f t="shared" si="2"/>
        <v>158756216</v>
      </c>
      <c r="G36" s="27">
        <f t="shared" si="2"/>
        <v>-10559368</v>
      </c>
      <c r="H36" s="27">
        <f t="shared" si="2"/>
        <v>793860</v>
      </c>
      <c r="I36" s="27">
        <f t="shared" si="2"/>
        <v>-4250054</v>
      </c>
      <c r="J36" s="27">
        <f t="shared" si="2"/>
        <v>-14015562</v>
      </c>
      <c r="K36" s="27">
        <f t="shared" si="2"/>
        <v>545526</v>
      </c>
      <c r="L36" s="27">
        <f t="shared" si="2"/>
        <v>830464</v>
      </c>
      <c r="M36" s="27">
        <f t="shared" si="2"/>
        <v>-12853910</v>
      </c>
      <c r="N36" s="27">
        <f t="shared" si="2"/>
        <v>-11477920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-25493482</v>
      </c>
      <c r="X36" s="27">
        <f t="shared" si="2"/>
        <v>115959902</v>
      </c>
      <c r="Y36" s="27">
        <f t="shared" si="2"/>
        <v>-141453384</v>
      </c>
      <c r="Z36" s="28">
        <f>+IF(X36&lt;&gt;0,+(Y36/X36)*100,0)</f>
        <v>-121.98473917302897</v>
      </c>
      <c r="AA36" s="29">
        <f>SUM(AA31:AA35)</f>
        <v>158756216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90176541</v>
      </c>
      <c r="D38" s="31">
        <f>+D17+D27+D36</f>
        <v>0</v>
      </c>
      <c r="E38" s="32">
        <f t="shared" si="3"/>
        <v>-50027184</v>
      </c>
      <c r="F38" s="33">
        <f t="shared" si="3"/>
        <v>-122698996</v>
      </c>
      <c r="G38" s="33">
        <f t="shared" si="3"/>
        <v>1344387266</v>
      </c>
      <c r="H38" s="33">
        <f t="shared" si="3"/>
        <v>-710814181</v>
      </c>
      <c r="I38" s="33">
        <f t="shared" si="3"/>
        <v>-46898731</v>
      </c>
      <c r="J38" s="33">
        <f t="shared" si="3"/>
        <v>586674354</v>
      </c>
      <c r="K38" s="33">
        <f t="shared" si="3"/>
        <v>-331560853</v>
      </c>
      <c r="L38" s="33">
        <f t="shared" si="3"/>
        <v>-323915265</v>
      </c>
      <c r="M38" s="33">
        <f t="shared" si="3"/>
        <v>724549699</v>
      </c>
      <c r="N38" s="33">
        <f t="shared" si="3"/>
        <v>69073581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655747935</v>
      </c>
      <c r="X38" s="33">
        <f t="shared" si="3"/>
        <v>1268395343</v>
      </c>
      <c r="Y38" s="33">
        <f t="shared" si="3"/>
        <v>-612647408</v>
      </c>
      <c r="Z38" s="34">
        <f>+IF(X38&lt;&gt;0,+(Y38/X38)*100,0)</f>
        <v>-48.30098213313923</v>
      </c>
      <c r="AA38" s="35">
        <f>+AA17+AA27+AA36</f>
        <v>-122698996</v>
      </c>
    </row>
    <row r="39" spans="1:27" ht="13.5">
      <c r="A39" s="22" t="s">
        <v>59</v>
      </c>
      <c r="B39" s="16"/>
      <c r="C39" s="31">
        <v>776185569</v>
      </c>
      <c r="D39" s="31"/>
      <c r="E39" s="32">
        <v>1220708303</v>
      </c>
      <c r="F39" s="33">
        <v>1220708303</v>
      </c>
      <c r="G39" s="33">
        <v>1128310963</v>
      </c>
      <c r="H39" s="33">
        <v>2472698229</v>
      </c>
      <c r="I39" s="33">
        <v>1761884048</v>
      </c>
      <c r="J39" s="33">
        <v>1128310963</v>
      </c>
      <c r="K39" s="33">
        <v>1714985317</v>
      </c>
      <c r="L39" s="33">
        <v>1383424464</v>
      </c>
      <c r="M39" s="33">
        <v>1049846162</v>
      </c>
      <c r="N39" s="33">
        <v>1714985317</v>
      </c>
      <c r="O39" s="33"/>
      <c r="P39" s="33"/>
      <c r="Q39" s="33"/>
      <c r="R39" s="33"/>
      <c r="S39" s="33"/>
      <c r="T39" s="33"/>
      <c r="U39" s="33"/>
      <c r="V39" s="33"/>
      <c r="W39" s="33">
        <v>1128310963</v>
      </c>
      <c r="X39" s="33">
        <v>1220708303</v>
      </c>
      <c r="Y39" s="33">
        <v>-92397340</v>
      </c>
      <c r="Z39" s="34">
        <v>-7.57</v>
      </c>
      <c r="AA39" s="35">
        <v>1220708303</v>
      </c>
    </row>
    <row r="40" spans="1:27" ht="13.5">
      <c r="A40" s="41" t="s">
        <v>60</v>
      </c>
      <c r="B40" s="42"/>
      <c r="C40" s="43">
        <v>866362110</v>
      </c>
      <c r="D40" s="43"/>
      <c r="E40" s="44">
        <v>1170681115</v>
      </c>
      <c r="F40" s="45">
        <v>1098009303</v>
      </c>
      <c r="G40" s="45">
        <v>2472698229</v>
      </c>
      <c r="H40" s="45">
        <v>1761884048</v>
      </c>
      <c r="I40" s="45">
        <v>1714985317</v>
      </c>
      <c r="J40" s="45">
        <v>1714985317</v>
      </c>
      <c r="K40" s="45">
        <v>1383424464</v>
      </c>
      <c r="L40" s="45">
        <v>1059509199</v>
      </c>
      <c r="M40" s="45">
        <v>1774395861</v>
      </c>
      <c r="N40" s="45">
        <v>1784058898</v>
      </c>
      <c r="O40" s="45"/>
      <c r="P40" s="45"/>
      <c r="Q40" s="45"/>
      <c r="R40" s="45"/>
      <c r="S40" s="45"/>
      <c r="T40" s="45"/>
      <c r="U40" s="45"/>
      <c r="V40" s="45"/>
      <c r="W40" s="45">
        <v>1784058898</v>
      </c>
      <c r="X40" s="45">
        <v>2489103642</v>
      </c>
      <c r="Y40" s="45">
        <v>-705044744</v>
      </c>
      <c r="Z40" s="46">
        <v>-28.33</v>
      </c>
      <c r="AA40" s="47">
        <v>1098009303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65023400</v>
      </c>
      <c r="F6" s="19">
        <v>65023400</v>
      </c>
      <c r="G6" s="19">
        <v>72119183</v>
      </c>
      <c r="H6" s="19">
        <v>14573324</v>
      </c>
      <c r="I6" s="19">
        <v>-65774123</v>
      </c>
      <c r="J6" s="19">
        <v>20918384</v>
      </c>
      <c r="K6" s="19">
        <v>13691104</v>
      </c>
      <c r="L6" s="19">
        <v>5451581</v>
      </c>
      <c r="M6" s="19">
        <v>5686966</v>
      </c>
      <c r="N6" s="19">
        <v>24829651</v>
      </c>
      <c r="O6" s="19"/>
      <c r="P6" s="19"/>
      <c r="Q6" s="19"/>
      <c r="R6" s="19"/>
      <c r="S6" s="19"/>
      <c r="T6" s="19"/>
      <c r="U6" s="19"/>
      <c r="V6" s="19"/>
      <c r="W6" s="19">
        <v>45748035</v>
      </c>
      <c r="X6" s="19">
        <v>32511702</v>
      </c>
      <c r="Y6" s="19">
        <v>13236333</v>
      </c>
      <c r="Z6" s="20">
        <v>40.71</v>
      </c>
      <c r="AA6" s="21">
        <v>65023400</v>
      </c>
    </row>
    <row r="7" spans="1:27" ht="13.5">
      <c r="A7" s="22" t="s">
        <v>34</v>
      </c>
      <c r="B7" s="16"/>
      <c r="C7" s="17"/>
      <c r="D7" s="17"/>
      <c r="E7" s="18">
        <v>258516984</v>
      </c>
      <c r="F7" s="19">
        <v>258516984</v>
      </c>
      <c r="G7" s="19">
        <v>18182416</v>
      </c>
      <c r="H7" s="19">
        <v>-148952990</v>
      </c>
      <c r="I7" s="19">
        <v>3726525</v>
      </c>
      <c r="J7" s="19">
        <v>-127044049</v>
      </c>
      <c r="K7" s="19">
        <v>35140217</v>
      </c>
      <c r="L7" s="19">
        <v>19116930</v>
      </c>
      <c r="M7" s="19">
        <v>199127756</v>
      </c>
      <c r="N7" s="19">
        <v>253384903</v>
      </c>
      <c r="O7" s="19"/>
      <c r="P7" s="19"/>
      <c r="Q7" s="19"/>
      <c r="R7" s="19"/>
      <c r="S7" s="19"/>
      <c r="T7" s="19"/>
      <c r="U7" s="19"/>
      <c r="V7" s="19"/>
      <c r="W7" s="19">
        <v>126340854</v>
      </c>
      <c r="X7" s="19">
        <v>129258492</v>
      </c>
      <c r="Y7" s="19">
        <v>-2917638</v>
      </c>
      <c r="Z7" s="20">
        <v>-2.26</v>
      </c>
      <c r="AA7" s="21">
        <v>258516984</v>
      </c>
    </row>
    <row r="8" spans="1:27" ht="13.5">
      <c r="A8" s="22" t="s">
        <v>35</v>
      </c>
      <c r="B8" s="16"/>
      <c r="C8" s="17"/>
      <c r="D8" s="17"/>
      <c r="E8" s="18">
        <v>29035992</v>
      </c>
      <c r="F8" s="19">
        <v>29035992</v>
      </c>
      <c r="G8" s="19">
        <v>576533</v>
      </c>
      <c r="H8" s="19">
        <v>-10122069</v>
      </c>
      <c r="I8" s="19">
        <v>1125906</v>
      </c>
      <c r="J8" s="19">
        <v>-8419630</v>
      </c>
      <c r="K8" s="19">
        <v>707739</v>
      </c>
      <c r="L8" s="19">
        <v>1202242</v>
      </c>
      <c r="M8" s="19">
        <v>11196113</v>
      </c>
      <c r="N8" s="19">
        <v>13106094</v>
      </c>
      <c r="O8" s="19"/>
      <c r="P8" s="19"/>
      <c r="Q8" s="19"/>
      <c r="R8" s="19"/>
      <c r="S8" s="19"/>
      <c r="T8" s="19"/>
      <c r="U8" s="19"/>
      <c r="V8" s="19"/>
      <c r="W8" s="19">
        <v>4686464</v>
      </c>
      <c r="X8" s="19">
        <v>14517996</v>
      </c>
      <c r="Y8" s="19">
        <v>-9831532</v>
      </c>
      <c r="Z8" s="20">
        <v>-67.72</v>
      </c>
      <c r="AA8" s="21">
        <v>29035992</v>
      </c>
    </row>
    <row r="9" spans="1:27" ht="13.5">
      <c r="A9" s="22" t="s">
        <v>36</v>
      </c>
      <c r="B9" s="16"/>
      <c r="C9" s="17"/>
      <c r="D9" s="17"/>
      <c r="E9" s="18">
        <v>75873996</v>
      </c>
      <c r="F9" s="19">
        <v>75873996</v>
      </c>
      <c r="G9" s="19">
        <v>9942205</v>
      </c>
      <c r="H9" s="19">
        <v>-28118563</v>
      </c>
      <c r="I9" s="19"/>
      <c r="J9" s="19">
        <v>-18176358</v>
      </c>
      <c r="K9" s="19"/>
      <c r="L9" s="19"/>
      <c r="M9" s="19">
        <v>49369563</v>
      </c>
      <c r="N9" s="19">
        <v>49369563</v>
      </c>
      <c r="O9" s="19"/>
      <c r="P9" s="19"/>
      <c r="Q9" s="19"/>
      <c r="R9" s="19"/>
      <c r="S9" s="19"/>
      <c r="T9" s="19"/>
      <c r="U9" s="19"/>
      <c r="V9" s="19"/>
      <c r="W9" s="19">
        <v>31193205</v>
      </c>
      <c r="X9" s="19">
        <v>37936998</v>
      </c>
      <c r="Y9" s="19">
        <v>-6743793</v>
      </c>
      <c r="Z9" s="20">
        <v>-17.78</v>
      </c>
      <c r="AA9" s="21">
        <v>75873996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>
        <v>20452796</v>
      </c>
      <c r="H10" s="19"/>
      <c r="I10" s="19"/>
      <c r="J10" s="19">
        <v>20452796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20452796</v>
      </c>
      <c r="X10" s="19"/>
      <c r="Y10" s="19">
        <v>20452796</v>
      </c>
      <c r="Z10" s="20"/>
      <c r="AA10" s="21"/>
    </row>
    <row r="11" spans="1:27" ht="13.5">
      <c r="A11" s="22" t="s">
        <v>38</v>
      </c>
      <c r="B11" s="16"/>
      <c r="C11" s="17"/>
      <c r="D11" s="17"/>
      <c r="E11" s="18">
        <v>26638992</v>
      </c>
      <c r="F11" s="19">
        <v>26638992</v>
      </c>
      <c r="G11" s="19">
        <v>2626846</v>
      </c>
      <c r="H11" s="19">
        <v>-21598433</v>
      </c>
      <c r="I11" s="19">
        <v>76817</v>
      </c>
      <c r="J11" s="19">
        <v>-18894770</v>
      </c>
      <c r="K11" s="19">
        <v>5470367</v>
      </c>
      <c r="L11" s="19">
        <v>2894024</v>
      </c>
      <c r="M11" s="19">
        <v>29742508</v>
      </c>
      <c r="N11" s="19">
        <v>38106899</v>
      </c>
      <c r="O11" s="19"/>
      <c r="P11" s="19"/>
      <c r="Q11" s="19"/>
      <c r="R11" s="19"/>
      <c r="S11" s="19"/>
      <c r="T11" s="19"/>
      <c r="U11" s="19"/>
      <c r="V11" s="19"/>
      <c r="W11" s="19">
        <v>19212129</v>
      </c>
      <c r="X11" s="19">
        <v>13319496</v>
      </c>
      <c r="Y11" s="19">
        <v>5892633</v>
      </c>
      <c r="Z11" s="20">
        <v>44.24</v>
      </c>
      <c r="AA11" s="21">
        <v>26638992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-448548996</v>
      </c>
      <c r="F14" s="19">
        <v>-448548996</v>
      </c>
      <c r="G14" s="19">
        <v>-41321140</v>
      </c>
      <c r="H14" s="19">
        <v>-231777019</v>
      </c>
      <c r="I14" s="19">
        <v>-20109466</v>
      </c>
      <c r="J14" s="19">
        <v>-293207625</v>
      </c>
      <c r="K14" s="19">
        <v>-36173217</v>
      </c>
      <c r="L14" s="19">
        <v>-35278744</v>
      </c>
      <c r="M14" s="19">
        <v>-103693201</v>
      </c>
      <c r="N14" s="19">
        <v>-175145162</v>
      </c>
      <c r="O14" s="19"/>
      <c r="P14" s="19"/>
      <c r="Q14" s="19"/>
      <c r="R14" s="19"/>
      <c r="S14" s="19"/>
      <c r="T14" s="19"/>
      <c r="U14" s="19"/>
      <c r="V14" s="19"/>
      <c r="W14" s="19">
        <v>-468352787</v>
      </c>
      <c r="X14" s="19">
        <v>-224274498</v>
      </c>
      <c r="Y14" s="19">
        <v>-244078289</v>
      </c>
      <c r="Z14" s="20">
        <v>108.83</v>
      </c>
      <c r="AA14" s="21">
        <v>-448548996</v>
      </c>
    </row>
    <row r="15" spans="1:27" ht="13.5">
      <c r="A15" s="22" t="s">
        <v>42</v>
      </c>
      <c r="B15" s="16"/>
      <c r="C15" s="17"/>
      <c r="D15" s="17"/>
      <c r="E15" s="18">
        <v>-2587992</v>
      </c>
      <c r="F15" s="19">
        <v>-2587992</v>
      </c>
      <c r="G15" s="19"/>
      <c r="H15" s="19"/>
      <c r="I15" s="19"/>
      <c r="J15" s="19"/>
      <c r="K15" s="19">
        <v>-732254</v>
      </c>
      <c r="L15" s="19"/>
      <c r="M15" s="19"/>
      <c r="N15" s="19">
        <v>-732254</v>
      </c>
      <c r="O15" s="19"/>
      <c r="P15" s="19"/>
      <c r="Q15" s="19"/>
      <c r="R15" s="19"/>
      <c r="S15" s="19"/>
      <c r="T15" s="19"/>
      <c r="U15" s="19"/>
      <c r="V15" s="19"/>
      <c r="W15" s="19">
        <v>-732254</v>
      </c>
      <c r="X15" s="19">
        <v>-1293996</v>
      </c>
      <c r="Y15" s="19">
        <v>561742</v>
      </c>
      <c r="Z15" s="20">
        <v>-43.41</v>
      </c>
      <c r="AA15" s="21">
        <v>-2587992</v>
      </c>
    </row>
    <row r="16" spans="1:27" ht="13.5">
      <c r="A16" s="22" t="s">
        <v>43</v>
      </c>
      <c r="B16" s="16"/>
      <c r="C16" s="17"/>
      <c r="D16" s="17"/>
      <c r="E16" s="18">
        <v>-3939996</v>
      </c>
      <c r="F16" s="19">
        <v>-3939996</v>
      </c>
      <c r="G16" s="19"/>
      <c r="H16" s="19"/>
      <c r="I16" s="19"/>
      <c r="J16" s="19"/>
      <c r="K16" s="19">
        <v>-59995</v>
      </c>
      <c r="L16" s="19">
        <v>-324753</v>
      </c>
      <c r="M16" s="19"/>
      <c r="N16" s="19">
        <v>-384748</v>
      </c>
      <c r="O16" s="19"/>
      <c r="P16" s="19"/>
      <c r="Q16" s="19"/>
      <c r="R16" s="19"/>
      <c r="S16" s="19"/>
      <c r="T16" s="19"/>
      <c r="U16" s="19"/>
      <c r="V16" s="19"/>
      <c r="W16" s="19">
        <v>-384748</v>
      </c>
      <c r="X16" s="19">
        <v>-1969998</v>
      </c>
      <c r="Y16" s="19">
        <v>1585250</v>
      </c>
      <c r="Z16" s="20">
        <v>-80.47</v>
      </c>
      <c r="AA16" s="21">
        <v>-3939996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12380</v>
      </c>
      <c r="F17" s="27">
        <f t="shared" si="0"/>
        <v>12380</v>
      </c>
      <c r="G17" s="27">
        <f t="shared" si="0"/>
        <v>82578839</v>
      </c>
      <c r="H17" s="27">
        <f t="shared" si="0"/>
        <v>-425995750</v>
      </c>
      <c r="I17" s="27">
        <f t="shared" si="0"/>
        <v>-80954341</v>
      </c>
      <c r="J17" s="27">
        <f t="shared" si="0"/>
        <v>-424371252</v>
      </c>
      <c r="K17" s="27">
        <f t="shared" si="0"/>
        <v>18043961</v>
      </c>
      <c r="L17" s="27">
        <f t="shared" si="0"/>
        <v>-6938720</v>
      </c>
      <c r="M17" s="27">
        <f t="shared" si="0"/>
        <v>191429705</v>
      </c>
      <c r="N17" s="27">
        <f t="shared" si="0"/>
        <v>202534946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-221836306</v>
      </c>
      <c r="X17" s="27">
        <f t="shared" si="0"/>
        <v>6192</v>
      </c>
      <c r="Y17" s="27">
        <f t="shared" si="0"/>
        <v>-221842498</v>
      </c>
      <c r="Z17" s="28">
        <f>+IF(X17&lt;&gt;0,+(Y17/X17)*100,0)</f>
        <v>-3582727.680878553</v>
      </c>
      <c r="AA17" s="29">
        <f>SUM(AA6:AA16)</f>
        <v>12380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-6996</v>
      </c>
      <c r="F21" s="19">
        <v>-6996</v>
      </c>
      <c r="G21" s="36">
        <v>10181</v>
      </c>
      <c r="H21" s="36">
        <v>20382</v>
      </c>
      <c r="I21" s="36">
        <v>2868</v>
      </c>
      <c r="J21" s="19">
        <v>33431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33431</v>
      </c>
      <c r="X21" s="19">
        <v>-3498</v>
      </c>
      <c r="Y21" s="36">
        <v>36929</v>
      </c>
      <c r="Z21" s="37">
        <v>-1055.72</v>
      </c>
      <c r="AA21" s="38">
        <v>-6996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/>
      <c r="F26" s="19"/>
      <c r="G26" s="19">
        <v>-659520</v>
      </c>
      <c r="H26" s="19"/>
      <c r="I26" s="19"/>
      <c r="J26" s="19">
        <v>-659520</v>
      </c>
      <c r="K26" s="19">
        <v>-26559</v>
      </c>
      <c r="L26" s="19">
        <v>-118390</v>
      </c>
      <c r="M26" s="19"/>
      <c r="N26" s="19">
        <v>-144949</v>
      </c>
      <c r="O26" s="19"/>
      <c r="P26" s="19"/>
      <c r="Q26" s="19"/>
      <c r="R26" s="19"/>
      <c r="S26" s="19"/>
      <c r="T26" s="19"/>
      <c r="U26" s="19"/>
      <c r="V26" s="19"/>
      <c r="W26" s="19">
        <v>-804469</v>
      </c>
      <c r="X26" s="19"/>
      <c r="Y26" s="19">
        <v>-804469</v>
      </c>
      <c r="Z26" s="20"/>
      <c r="AA26" s="21"/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-6996</v>
      </c>
      <c r="F27" s="27">
        <f t="shared" si="1"/>
        <v>-6996</v>
      </c>
      <c r="G27" s="27">
        <f t="shared" si="1"/>
        <v>-649339</v>
      </c>
      <c r="H27" s="27">
        <f t="shared" si="1"/>
        <v>20382</v>
      </c>
      <c r="I27" s="27">
        <f t="shared" si="1"/>
        <v>2868</v>
      </c>
      <c r="J27" s="27">
        <f t="shared" si="1"/>
        <v>-626089</v>
      </c>
      <c r="K27" s="27">
        <f t="shared" si="1"/>
        <v>-26559</v>
      </c>
      <c r="L27" s="27">
        <f t="shared" si="1"/>
        <v>-118390</v>
      </c>
      <c r="M27" s="27">
        <f t="shared" si="1"/>
        <v>0</v>
      </c>
      <c r="N27" s="27">
        <f t="shared" si="1"/>
        <v>-144949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-771038</v>
      </c>
      <c r="X27" s="27">
        <f t="shared" si="1"/>
        <v>-3498</v>
      </c>
      <c r="Y27" s="27">
        <f t="shared" si="1"/>
        <v>-767540</v>
      </c>
      <c r="Z27" s="28">
        <f>+IF(X27&lt;&gt;0,+(Y27/X27)*100,0)</f>
        <v>21942.25271583762</v>
      </c>
      <c r="AA27" s="29">
        <f>SUM(AA21:AA26)</f>
        <v>-6996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5384</v>
      </c>
      <c r="F38" s="33">
        <f t="shared" si="3"/>
        <v>5384</v>
      </c>
      <c r="G38" s="33">
        <f t="shared" si="3"/>
        <v>81929500</v>
      </c>
      <c r="H38" s="33">
        <f t="shared" si="3"/>
        <v>-425975368</v>
      </c>
      <c r="I38" s="33">
        <f t="shared" si="3"/>
        <v>-80951473</v>
      </c>
      <c r="J38" s="33">
        <f t="shared" si="3"/>
        <v>-424997341</v>
      </c>
      <c r="K38" s="33">
        <f t="shared" si="3"/>
        <v>18017402</v>
      </c>
      <c r="L38" s="33">
        <f t="shared" si="3"/>
        <v>-7057110</v>
      </c>
      <c r="M38" s="33">
        <f t="shared" si="3"/>
        <v>191429705</v>
      </c>
      <c r="N38" s="33">
        <f t="shared" si="3"/>
        <v>202389997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-222607344</v>
      </c>
      <c r="X38" s="33">
        <f t="shared" si="3"/>
        <v>2694</v>
      </c>
      <c r="Y38" s="33">
        <f t="shared" si="3"/>
        <v>-222610038</v>
      </c>
      <c r="Z38" s="34">
        <f>+IF(X38&lt;&gt;0,+(Y38/X38)*100,0)</f>
        <v>-8263178.841870824</v>
      </c>
      <c r="AA38" s="35">
        <f>+AA17+AA27+AA36</f>
        <v>5384</v>
      </c>
    </row>
    <row r="39" spans="1:27" ht="13.5">
      <c r="A39" s="22" t="s">
        <v>59</v>
      </c>
      <c r="B39" s="16"/>
      <c r="C39" s="31"/>
      <c r="D39" s="31"/>
      <c r="E39" s="32">
        <v>25051000</v>
      </c>
      <c r="F39" s="33">
        <v>25051000</v>
      </c>
      <c r="G39" s="33">
        <v>29421048</v>
      </c>
      <c r="H39" s="33">
        <v>111350548</v>
      </c>
      <c r="I39" s="33">
        <v>-314624820</v>
      </c>
      <c r="J39" s="33">
        <v>29421048</v>
      </c>
      <c r="K39" s="33">
        <v>-395576293</v>
      </c>
      <c r="L39" s="33">
        <v>-377558891</v>
      </c>
      <c r="M39" s="33">
        <v>-384616001</v>
      </c>
      <c r="N39" s="33">
        <v>-395576293</v>
      </c>
      <c r="O39" s="33"/>
      <c r="P39" s="33"/>
      <c r="Q39" s="33"/>
      <c r="R39" s="33"/>
      <c r="S39" s="33"/>
      <c r="T39" s="33"/>
      <c r="U39" s="33"/>
      <c r="V39" s="33"/>
      <c r="W39" s="33">
        <v>29421048</v>
      </c>
      <c r="X39" s="33">
        <v>25051000</v>
      </c>
      <c r="Y39" s="33">
        <v>4370048</v>
      </c>
      <c r="Z39" s="34">
        <v>17.44</v>
      </c>
      <c r="AA39" s="35">
        <v>25051000</v>
      </c>
    </row>
    <row r="40" spans="1:27" ht="13.5">
      <c r="A40" s="41" t="s">
        <v>60</v>
      </c>
      <c r="B40" s="42"/>
      <c r="C40" s="43"/>
      <c r="D40" s="43"/>
      <c r="E40" s="44">
        <v>25056384</v>
      </c>
      <c r="F40" s="45">
        <v>25056384</v>
      </c>
      <c r="G40" s="45">
        <v>111350548</v>
      </c>
      <c r="H40" s="45">
        <v>-314624820</v>
      </c>
      <c r="I40" s="45">
        <v>-395576293</v>
      </c>
      <c r="J40" s="45">
        <v>-395576293</v>
      </c>
      <c r="K40" s="45">
        <v>-377558891</v>
      </c>
      <c r="L40" s="45">
        <v>-384616001</v>
      </c>
      <c r="M40" s="45">
        <v>-193186296</v>
      </c>
      <c r="N40" s="45">
        <v>-193186296</v>
      </c>
      <c r="O40" s="45"/>
      <c r="P40" s="45"/>
      <c r="Q40" s="45"/>
      <c r="R40" s="45"/>
      <c r="S40" s="45"/>
      <c r="T40" s="45"/>
      <c r="U40" s="45"/>
      <c r="V40" s="45"/>
      <c r="W40" s="45">
        <v>-193186296</v>
      </c>
      <c r="X40" s="45">
        <v>25053694</v>
      </c>
      <c r="Y40" s="45">
        <v>-218239990</v>
      </c>
      <c r="Z40" s="46">
        <v>-871.09</v>
      </c>
      <c r="AA40" s="47">
        <v>25056384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319538900</v>
      </c>
      <c r="F6" s="19">
        <v>319538900</v>
      </c>
      <c r="G6" s="19">
        <v>23346419</v>
      </c>
      <c r="H6" s="19">
        <v>21277920</v>
      </c>
      <c r="I6" s="19">
        <v>23619313</v>
      </c>
      <c r="J6" s="19">
        <v>68243652</v>
      </c>
      <c r="K6" s="19">
        <v>22548028</v>
      </c>
      <c r="L6" s="19">
        <v>25947845</v>
      </c>
      <c r="M6" s="19">
        <v>35858669</v>
      </c>
      <c r="N6" s="19">
        <v>84354542</v>
      </c>
      <c r="O6" s="19"/>
      <c r="P6" s="19"/>
      <c r="Q6" s="19"/>
      <c r="R6" s="19"/>
      <c r="S6" s="19"/>
      <c r="T6" s="19"/>
      <c r="U6" s="19"/>
      <c r="V6" s="19"/>
      <c r="W6" s="19">
        <v>152598194</v>
      </c>
      <c r="X6" s="19">
        <v>149960483</v>
      </c>
      <c r="Y6" s="19">
        <v>2637711</v>
      </c>
      <c r="Z6" s="20">
        <v>1.76</v>
      </c>
      <c r="AA6" s="21">
        <v>319538900</v>
      </c>
    </row>
    <row r="7" spans="1:27" ht="13.5">
      <c r="A7" s="22" t="s">
        <v>34</v>
      </c>
      <c r="B7" s="16"/>
      <c r="C7" s="17"/>
      <c r="D7" s="17"/>
      <c r="E7" s="18">
        <v>1497148861</v>
      </c>
      <c r="F7" s="19">
        <v>1497148861</v>
      </c>
      <c r="G7" s="19">
        <v>81343010</v>
      </c>
      <c r="H7" s="19">
        <v>91709141</v>
      </c>
      <c r="I7" s="19">
        <v>92699857</v>
      </c>
      <c r="J7" s="19">
        <v>265752008</v>
      </c>
      <c r="K7" s="19">
        <v>94746502</v>
      </c>
      <c r="L7" s="19">
        <v>83326529</v>
      </c>
      <c r="M7" s="19">
        <v>92105371</v>
      </c>
      <c r="N7" s="19">
        <v>270178402</v>
      </c>
      <c r="O7" s="19"/>
      <c r="P7" s="19"/>
      <c r="Q7" s="19"/>
      <c r="R7" s="19"/>
      <c r="S7" s="19"/>
      <c r="T7" s="19"/>
      <c r="U7" s="19"/>
      <c r="V7" s="19"/>
      <c r="W7" s="19">
        <v>535930410</v>
      </c>
      <c r="X7" s="19">
        <v>691099427</v>
      </c>
      <c r="Y7" s="19">
        <v>-155169017</v>
      </c>
      <c r="Z7" s="20">
        <v>-22.45</v>
      </c>
      <c r="AA7" s="21">
        <v>1497148861</v>
      </c>
    </row>
    <row r="8" spans="1:27" ht="13.5">
      <c r="A8" s="22" t="s">
        <v>35</v>
      </c>
      <c r="B8" s="16"/>
      <c r="C8" s="17"/>
      <c r="D8" s="17"/>
      <c r="E8" s="18">
        <v>64362358</v>
      </c>
      <c r="F8" s="19">
        <v>64362358</v>
      </c>
      <c r="G8" s="19">
        <v>76212193</v>
      </c>
      <c r="H8" s="19">
        <v>3562862</v>
      </c>
      <c r="I8" s="19">
        <v>69818439</v>
      </c>
      <c r="J8" s="19">
        <v>149593494</v>
      </c>
      <c r="K8" s="19">
        <v>93529154</v>
      </c>
      <c r="L8" s="19">
        <v>57099552</v>
      </c>
      <c r="M8" s="19">
        <v>161999178</v>
      </c>
      <c r="N8" s="19">
        <v>312627884</v>
      </c>
      <c r="O8" s="19"/>
      <c r="P8" s="19"/>
      <c r="Q8" s="19"/>
      <c r="R8" s="19"/>
      <c r="S8" s="19"/>
      <c r="T8" s="19"/>
      <c r="U8" s="19"/>
      <c r="V8" s="19"/>
      <c r="W8" s="19">
        <v>462221378</v>
      </c>
      <c r="X8" s="19">
        <v>44446386</v>
      </c>
      <c r="Y8" s="19">
        <v>417774992</v>
      </c>
      <c r="Z8" s="20">
        <v>939.95</v>
      </c>
      <c r="AA8" s="21">
        <v>64362358</v>
      </c>
    </row>
    <row r="9" spans="1:27" ht="13.5">
      <c r="A9" s="22" t="s">
        <v>36</v>
      </c>
      <c r="B9" s="16"/>
      <c r="C9" s="17"/>
      <c r="D9" s="17"/>
      <c r="E9" s="18">
        <v>292686152</v>
      </c>
      <c r="F9" s="19">
        <v>292686152</v>
      </c>
      <c r="G9" s="19">
        <v>106870792</v>
      </c>
      <c r="H9" s="19">
        <v>271680</v>
      </c>
      <c r="I9" s="19">
        <v>2034000</v>
      </c>
      <c r="J9" s="19">
        <v>109176472</v>
      </c>
      <c r="K9" s="19"/>
      <c r="L9" s="19"/>
      <c r="M9" s="19">
        <v>71331000</v>
      </c>
      <c r="N9" s="19">
        <v>71331000</v>
      </c>
      <c r="O9" s="19"/>
      <c r="P9" s="19"/>
      <c r="Q9" s="19"/>
      <c r="R9" s="19"/>
      <c r="S9" s="19"/>
      <c r="T9" s="19"/>
      <c r="U9" s="19"/>
      <c r="V9" s="19"/>
      <c r="W9" s="19">
        <v>180507472</v>
      </c>
      <c r="X9" s="19">
        <v>134155426</v>
      </c>
      <c r="Y9" s="19">
        <v>46352046</v>
      </c>
      <c r="Z9" s="20">
        <v>34.55</v>
      </c>
      <c r="AA9" s="21">
        <v>292686152</v>
      </c>
    </row>
    <row r="10" spans="1:27" ht="13.5">
      <c r="A10" s="22" t="s">
        <v>37</v>
      </c>
      <c r="B10" s="16"/>
      <c r="C10" s="17"/>
      <c r="D10" s="17"/>
      <c r="E10" s="18">
        <v>185592849</v>
      </c>
      <c r="F10" s="19">
        <v>185592849</v>
      </c>
      <c r="G10" s="19"/>
      <c r="H10" s="19"/>
      <c r="I10" s="19"/>
      <c r="J10" s="19"/>
      <c r="K10" s="19">
        <v>6368000</v>
      </c>
      <c r="L10" s="19"/>
      <c r="M10" s="19">
        <v>11000000</v>
      </c>
      <c r="N10" s="19">
        <v>17368000</v>
      </c>
      <c r="O10" s="19"/>
      <c r="P10" s="19"/>
      <c r="Q10" s="19"/>
      <c r="R10" s="19"/>
      <c r="S10" s="19"/>
      <c r="T10" s="19"/>
      <c r="U10" s="19"/>
      <c r="V10" s="19"/>
      <c r="W10" s="19">
        <v>17368000</v>
      </c>
      <c r="X10" s="19">
        <v>109579488</v>
      </c>
      <c r="Y10" s="19">
        <v>-92211488</v>
      </c>
      <c r="Z10" s="20">
        <v>-84.15</v>
      </c>
      <c r="AA10" s="21">
        <v>185592849</v>
      </c>
    </row>
    <row r="11" spans="1:27" ht="13.5">
      <c r="A11" s="22" t="s">
        <v>38</v>
      </c>
      <c r="B11" s="16"/>
      <c r="C11" s="17"/>
      <c r="D11" s="17"/>
      <c r="E11" s="18">
        <v>74329178</v>
      </c>
      <c r="F11" s="19">
        <v>74329178</v>
      </c>
      <c r="G11" s="19">
        <v>5598595</v>
      </c>
      <c r="H11" s="19">
        <v>10584917</v>
      </c>
      <c r="I11" s="19">
        <v>11083587</v>
      </c>
      <c r="J11" s="19">
        <v>27267099</v>
      </c>
      <c r="K11" s="19">
        <v>11177193</v>
      </c>
      <c r="L11" s="19">
        <v>11447602</v>
      </c>
      <c r="M11" s="19">
        <v>11506854</v>
      </c>
      <c r="N11" s="19">
        <v>34131649</v>
      </c>
      <c r="O11" s="19"/>
      <c r="P11" s="19"/>
      <c r="Q11" s="19"/>
      <c r="R11" s="19"/>
      <c r="S11" s="19"/>
      <c r="T11" s="19"/>
      <c r="U11" s="19"/>
      <c r="V11" s="19"/>
      <c r="W11" s="19">
        <v>61398748</v>
      </c>
      <c r="X11" s="19">
        <v>34151971</v>
      </c>
      <c r="Y11" s="19">
        <v>27246777</v>
      </c>
      <c r="Z11" s="20">
        <v>79.78</v>
      </c>
      <c r="AA11" s="21">
        <v>74329178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-2121346347</v>
      </c>
      <c r="F14" s="19">
        <v>-2121346347</v>
      </c>
      <c r="G14" s="19">
        <v>-272883634</v>
      </c>
      <c r="H14" s="19">
        <v>-133505799</v>
      </c>
      <c r="I14" s="19">
        <v>-201653461</v>
      </c>
      <c r="J14" s="19">
        <v>-608042894</v>
      </c>
      <c r="K14" s="19">
        <v>-211412133</v>
      </c>
      <c r="L14" s="19">
        <v>-177829830</v>
      </c>
      <c r="M14" s="19">
        <v>-365891834</v>
      </c>
      <c r="N14" s="19">
        <v>-755133797</v>
      </c>
      <c r="O14" s="19"/>
      <c r="P14" s="19"/>
      <c r="Q14" s="19"/>
      <c r="R14" s="19"/>
      <c r="S14" s="19"/>
      <c r="T14" s="19"/>
      <c r="U14" s="19"/>
      <c r="V14" s="19"/>
      <c r="W14" s="19">
        <v>-1363176691</v>
      </c>
      <c r="X14" s="19">
        <v>-1051344652</v>
      </c>
      <c r="Y14" s="19">
        <v>-311832039</v>
      </c>
      <c r="Z14" s="20">
        <v>29.66</v>
      </c>
      <c r="AA14" s="21">
        <v>-2121346347</v>
      </c>
    </row>
    <row r="15" spans="1:27" ht="13.5">
      <c r="A15" s="22" t="s">
        <v>42</v>
      </c>
      <c r="B15" s="16"/>
      <c r="C15" s="17"/>
      <c r="D15" s="17"/>
      <c r="E15" s="18">
        <v>-72718205</v>
      </c>
      <c r="F15" s="19">
        <v>-72718205</v>
      </c>
      <c r="G15" s="19">
        <v>-5573062</v>
      </c>
      <c r="H15" s="19">
        <v>-631632</v>
      </c>
      <c r="I15" s="19">
        <v>-1543525</v>
      </c>
      <c r="J15" s="19">
        <v>-7748219</v>
      </c>
      <c r="K15" s="19">
        <v>-1167176</v>
      </c>
      <c r="L15" s="19">
        <v>-19609</v>
      </c>
      <c r="M15" s="19">
        <v>-4780257</v>
      </c>
      <c r="N15" s="19">
        <v>-5967042</v>
      </c>
      <c r="O15" s="19"/>
      <c r="P15" s="19"/>
      <c r="Q15" s="19"/>
      <c r="R15" s="19"/>
      <c r="S15" s="19"/>
      <c r="T15" s="19"/>
      <c r="U15" s="19"/>
      <c r="V15" s="19"/>
      <c r="W15" s="19">
        <v>-13715261</v>
      </c>
      <c r="X15" s="19">
        <v>-35486484</v>
      </c>
      <c r="Y15" s="19">
        <v>21771223</v>
      </c>
      <c r="Z15" s="20">
        <v>-61.35</v>
      </c>
      <c r="AA15" s="21">
        <v>-72718205</v>
      </c>
    </row>
    <row r="16" spans="1:27" ht="13.5">
      <c r="A16" s="22" t="s">
        <v>43</v>
      </c>
      <c r="B16" s="16"/>
      <c r="C16" s="17"/>
      <c r="D16" s="17"/>
      <c r="E16" s="18">
        <v>-35929455</v>
      </c>
      <c r="F16" s="19">
        <v>-35929455</v>
      </c>
      <c r="G16" s="19"/>
      <c r="H16" s="19"/>
      <c r="I16" s="19">
        <v>-558547</v>
      </c>
      <c r="J16" s="19">
        <v>-558547</v>
      </c>
      <c r="K16" s="19">
        <v>-558603</v>
      </c>
      <c r="L16" s="19">
        <v>-558548</v>
      </c>
      <c r="M16" s="19">
        <v>-1495862</v>
      </c>
      <c r="N16" s="19">
        <v>-2613013</v>
      </c>
      <c r="O16" s="19"/>
      <c r="P16" s="19"/>
      <c r="Q16" s="19"/>
      <c r="R16" s="19"/>
      <c r="S16" s="19"/>
      <c r="T16" s="19"/>
      <c r="U16" s="19"/>
      <c r="V16" s="19"/>
      <c r="W16" s="19">
        <v>-3171560</v>
      </c>
      <c r="X16" s="19">
        <v>-17533574</v>
      </c>
      <c r="Y16" s="19">
        <v>14362014</v>
      </c>
      <c r="Z16" s="20">
        <v>-81.91</v>
      </c>
      <c r="AA16" s="21">
        <v>-35929455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203664291</v>
      </c>
      <c r="F17" s="27">
        <f t="shared" si="0"/>
        <v>203664291</v>
      </c>
      <c r="G17" s="27">
        <f t="shared" si="0"/>
        <v>14914313</v>
      </c>
      <c r="H17" s="27">
        <f t="shared" si="0"/>
        <v>-6730911</v>
      </c>
      <c r="I17" s="27">
        <f t="shared" si="0"/>
        <v>-4500337</v>
      </c>
      <c r="J17" s="27">
        <f t="shared" si="0"/>
        <v>3683065</v>
      </c>
      <c r="K17" s="27">
        <f t="shared" si="0"/>
        <v>15230965</v>
      </c>
      <c r="L17" s="27">
        <f t="shared" si="0"/>
        <v>-586459</v>
      </c>
      <c r="M17" s="27">
        <f t="shared" si="0"/>
        <v>11633119</v>
      </c>
      <c r="N17" s="27">
        <f t="shared" si="0"/>
        <v>26277625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29960690</v>
      </c>
      <c r="X17" s="27">
        <f t="shared" si="0"/>
        <v>59028471</v>
      </c>
      <c r="Y17" s="27">
        <f t="shared" si="0"/>
        <v>-29067781</v>
      </c>
      <c r="Z17" s="28">
        <f>+IF(X17&lt;&gt;0,+(Y17/X17)*100,0)</f>
        <v>-49.24366243536954</v>
      </c>
      <c r="AA17" s="29">
        <f>SUM(AA6:AA16)</f>
        <v>203664291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-185592850</v>
      </c>
      <c r="F26" s="19">
        <v>-185592850</v>
      </c>
      <c r="G26" s="19">
        <v>-786223</v>
      </c>
      <c r="H26" s="19"/>
      <c r="I26" s="19">
        <v>-1581757</v>
      </c>
      <c r="J26" s="19">
        <v>-2367980</v>
      </c>
      <c r="K26" s="19">
        <v>-16497172</v>
      </c>
      <c r="L26" s="19">
        <v>-5288074</v>
      </c>
      <c r="M26" s="19">
        <v>-1263866</v>
      </c>
      <c r="N26" s="19">
        <v>-23049112</v>
      </c>
      <c r="O26" s="19"/>
      <c r="P26" s="19"/>
      <c r="Q26" s="19"/>
      <c r="R26" s="19"/>
      <c r="S26" s="19"/>
      <c r="T26" s="19"/>
      <c r="U26" s="19"/>
      <c r="V26" s="19"/>
      <c r="W26" s="19">
        <v>-25417092</v>
      </c>
      <c r="X26" s="19">
        <v>-131500000</v>
      </c>
      <c r="Y26" s="19">
        <v>106082908</v>
      </c>
      <c r="Z26" s="20">
        <v>-80.67</v>
      </c>
      <c r="AA26" s="21">
        <v>-185592850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-185592850</v>
      </c>
      <c r="F27" s="27">
        <f t="shared" si="1"/>
        <v>-185592850</v>
      </c>
      <c r="G27" s="27">
        <f t="shared" si="1"/>
        <v>-786223</v>
      </c>
      <c r="H27" s="27">
        <f t="shared" si="1"/>
        <v>0</v>
      </c>
      <c r="I27" s="27">
        <f t="shared" si="1"/>
        <v>-1581757</v>
      </c>
      <c r="J27" s="27">
        <f t="shared" si="1"/>
        <v>-2367980</v>
      </c>
      <c r="K27" s="27">
        <f t="shared" si="1"/>
        <v>-16497172</v>
      </c>
      <c r="L27" s="27">
        <f t="shared" si="1"/>
        <v>-5288074</v>
      </c>
      <c r="M27" s="27">
        <f t="shared" si="1"/>
        <v>-1263866</v>
      </c>
      <c r="N27" s="27">
        <f t="shared" si="1"/>
        <v>-23049112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-25417092</v>
      </c>
      <c r="X27" s="27">
        <f t="shared" si="1"/>
        <v>-131500000</v>
      </c>
      <c r="Y27" s="27">
        <f t="shared" si="1"/>
        <v>106082908</v>
      </c>
      <c r="Z27" s="28">
        <f>+IF(X27&lt;&gt;0,+(Y27/X27)*100,0)</f>
        <v>-80.67141292775666</v>
      </c>
      <c r="AA27" s="29">
        <f>SUM(AA21:AA26)</f>
        <v>-185592850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12000000</v>
      </c>
      <c r="F33" s="19">
        <v>12000000</v>
      </c>
      <c r="G33" s="19">
        <v>153747</v>
      </c>
      <c r="H33" s="36">
        <v>709430</v>
      </c>
      <c r="I33" s="36">
        <v>904158</v>
      </c>
      <c r="J33" s="36">
        <v>1767335</v>
      </c>
      <c r="K33" s="19">
        <v>-84441</v>
      </c>
      <c r="L33" s="19">
        <v>-38261</v>
      </c>
      <c r="M33" s="19">
        <v>-96201</v>
      </c>
      <c r="N33" s="19">
        <v>-218903</v>
      </c>
      <c r="O33" s="36"/>
      <c r="P33" s="36"/>
      <c r="Q33" s="36"/>
      <c r="R33" s="19"/>
      <c r="S33" s="19"/>
      <c r="T33" s="19"/>
      <c r="U33" s="19"/>
      <c r="V33" s="36"/>
      <c r="W33" s="36">
        <v>1548432</v>
      </c>
      <c r="X33" s="36">
        <v>9760000</v>
      </c>
      <c r="Y33" s="19">
        <v>-8211568</v>
      </c>
      <c r="Z33" s="20">
        <v>-84.13</v>
      </c>
      <c r="AA33" s="21">
        <v>12000000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-18393527</v>
      </c>
      <c r="F35" s="19">
        <v>-18393527</v>
      </c>
      <c r="G35" s="19">
        <v>-10979145</v>
      </c>
      <c r="H35" s="19"/>
      <c r="I35" s="19"/>
      <c r="J35" s="19">
        <v>-10979145</v>
      </c>
      <c r="K35" s="19"/>
      <c r="L35" s="19"/>
      <c r="M35" s="19">
        <v>-6456811</v>
      </c>
      <c r="N35" s="19">
        <v>-6456811</v>
      </c>
      <c r="O35" s="19"/>
      <c r="P35" s="19"/>
      <c r="Q35" s="19"/>
      <c r="R35" s="19"/>
      <c r="S35" s="19"/>
      <c r="T35" s="19"/>
      <c r="U35" s="19"/>
      <c r="V35" s="19"/>
      <c r="W35" s="19">
        <v>-17435956</v>
      </c>
      <c r="X35" s="19"/>
      <c r="Y35" s="19">
        <v>-17435956</v>
      </c>
      <c r="Z35" s="20"/>
      <c r="AA35" s="21">
        <v>-18393527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-6393527</v>
      </c>
      <c r="F36" s="27">
        <f t="shared" si="2"/>
        <v>-6393527</v>
      </c>
      <c r="G36" s="27">
        <f t="shared" si="2"/>
        <v>-10825398</v>
      </c>
      <c r="H36" s="27">
        <f t="shared" si="2"/>
        <v>709430</v>
      </c>
      <c r="I36" s="27">
        <f t="shared" si="2"/>
        <v>904158</v>
      </c>
      <c r="J36" s="27">
        <f t="shared" si="2"/>
        <v>-9211810</v>
      </c>
      <c r="K36" s="27">
        <f t="shared" si="2"/>
        <v>-84441</v>
      </c>
      <c r="L36" s="27">
        <f t="shared" si="2"/>
        <v>-38261</v>
      </c>
      <c r="M36" s="27">
        <f t="shared" si="2"/>
        <v>-6553012</v>
      </c>
      <c r="N36" s="27">
        <f t="shared" si="2"/>
        <v>-6675714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-15887524</v>
      </c>
      <c r="X36" s="27">
        <f t="shared" si="2"/>
        <v>9760000</v>
      </c>
      <c r="Y36" s="27">
        <f t="shared" si="2"/>
        <v>-25647524</v>
      </c>
      <c r="Z36" s="28">
        <f>+IF(X36&lt;&gt;0,+(Y36/X36)*100,0)</f>
        <v>-262.78200819672134</v>
      </c>
      <c r="AA36" s="29">
        <f>SUM(AA31:AA35)</f>
        <v>-6393527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11677914</v>
      </c>
      <c r="F38" s="33">
        <f t="shared" si="3"/>
        <v>11677914</v>
      </c>
      <c r="G38" s="33">
        <f t="shared" si="3"/>
        <v>3302692</v>
      </c>
      <c r="H38" s="33">
        <f t="shared" si="3"/>
        <v>-6021481</v>
      </c>
      <c r="I38" s="33">
        <f t="shared" si="3"/>
        <v>-5177936</v>
      </c>
      <c r="J38" s="33">
        <f t="shared" si="3"/>
        <v>-7896725</v>
      </c>
      <c r="K38" s="33">
        <f t="shared" si="3"/>
        <v>-1350648</v>
      </c>
      <c r="L38" s="33">
        <f t="shared" si="3"/>
        <v>-5912794</v>
      </c>
      <c r="M38" s="33">
        <f t="shared" si="3"/>
        <v>3816241</v>
      </c>
      <c r="N38" s="33">
        <f t="shared" si="3"/>
        <v>-3447201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-11343926</v>
      </c>
      <c r="X38" s="33">
        <f t="shared" si="3"/>
        <v>-62711529</v>
      </c>
      <c r="Y38" s="33">
        <f t="shared" si="3"/>
        <v>51367603</v>
      </c>
      <c r="Z38" s="34">
        <f>+IF(X38&lt;&gt;0,+(Y38/X38)*100,0)</f>
        <v>-81.91094017178246</v>
      </c>
      <c r="AA38" s="35">
        <f>+AA17+AA27+AA36</f>
        <v>11677914</v>
      </c>
    </row>
    <row r="39" spans="1:27" ht="13.5">
      <c r="A39" s="22" t="s">
        <v>59</v>
      </c>
      <c r="B39" s="16"/>
      <c r="C39" s="31"/>
      <c r="D39" s="31"/>
      <c r="E39" s="32">
        <v>-11677916</v>
      </c>
      <c r="F39" s="33">
        <v>-11677916</v>
      </c>
      <c r="G39" s="33">
        <v>-2668445</v>
      </c>
      <c r="H39" s="33">
        <v>634247</v>
      </c>
      <c r="I39" s="33">
        <v>-5387234</v>
      </c>
      <c r="J39" s="33">
        <v>-2668445</v>
      </c>
      <c r="K39" s="33">
        <v>-10565170</v>
      </c>
      <c r="L39" s="33">
        <v>-11915818</v>
      </c>
      <c r="M39" s="33">
        <v>-17828612</v>
      </c>
      <c r="N39" s="33">
        <v>-10565170</v>
      </c>
      <c r="O39" s="33"/>
      <c r="P39" s="33"/>
      <c r="Q39" s="33"/>
      <c r="R39" s="33"/>
      <c r="S39" s="33"/>
      <c r="T39" s="33"/>
      <c r="U39" s="33"/>
      <c r="V39" s="33"/>
      <c r="W39" s="33">
        <v>-2668445</v>
      </c>
      <c r="X39" s="33">
        <v>-11677916</v>
      </c>
      <c r="Y39" s="33">
        <v>9009471</v>
      </c>
      <c r="Z39" s="34">
        <v>-77.15</v>
      </c>
      <c r="AA39" s="35">
        <v>-11677916</v>
      </c>
    </row>
    <row r="40" spans="1:27" ht="13.5">
      <c r="A40" s="41" t="s">
        <v>60</v>
      </c>
      <c r="B40" s="42"/>
      <c r="C40" s="43"/>
      <c r="D40" s="43"/>
      <c r="E40" s="44">
        <v>-3</v>
      </c>
      <c r="F40" s="45">
        <v>-3</v>
      </c>
      <c r="G40" s="45">
        <v>634247</v>
      </c>
      <c r="H40" s="45">
        <v>-5387234</v>
      </c>
      <c r="I40" s="45">
        <v>-10565170</v>
      </c>
      <c r="J40" s="45">
        <v>-10565170</v>
      </c>
      <c r="K40" s="45">
        <v>-11915818</v>
      </c>
      <c r="L40" s="45">
        <v>-17828612</v>
      </c>
      <c r="M40" s="45">
        <v>-14012371</v>
      </c>
      <c r="N40" s="45">
        <v>-14012371</v>
      </c>
      <c r="O40" s="45"/>
      <c r="P40" s="45"/>
      <c r="Q40" s="45"/>
      <c r="R40" s="45"/>
      <c r="S40" s="45"/>
      <c r="T40" s="45"/>
      <c r="U40" s="45"/>
      <c r="V40" s="45"/>
      <c r="W40" s="45">
        <v>-14012371</v>
      </c>
      <c r="X40" s="45">
        <v>-74389446</v>
      </c>
      <c r="Y40" s="45">
        <v>60377075</v>
      </c>
      <c r="Z40" s="46">
        <v>-81.16</v>
      </c>
      <c r="AA40" s="47">
        <v>-3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308610464</v>
      </c>
      <c r="D6" s="17"/>
      <c r="E6" s="18">
        <v>304861283</v>
      </c>
      <c r="F6" s="19">
        <v>304861283</v>
      </c>
      <c r="G6" s="19">
        <v>27141366</v>
      </c>
      <c r="H6" s="19">
        <v>24852085</v>
      </c>
      <c r="I6" s="19">
        <v>25991844</v>
      </c>
      <c r="J6" s="19">
        <v>77985295</v>
      </c>
      <c r="K6" s="19">
        <v>79422</v>
      </c>
      <c r="L6" s="19">
        <v>28504371</v>
      </c>
      <c r="M6" s="19">
        <v>28543248</v>
      </c>
      <c r="N6" s="19">
        <v>57127041</v>
      </c>
      <c r="O6" s="19"/>
      <c r="P6" s="19"/>
      <c r="Q6" s="19"/>
      <c r="R6" s="19"/>
      <c r="S6" s="19"/>
      <c r="T6" s="19"/>
      <c r="U6" s="19"/>
      <c r="V6" s="19"/>
      <c r="W6" s="19">
        <v>135112336</v>
      </c>
      <c r="X6" s="19">
        <v>149922738</v>
      </c>
      <c r="Y6" s="19">
        <v>-14810402</v>
      </c>
      <c r="Z6" s="20">
        <v>-9.88</v>
      </c>
      <c r="AA6" s="21">
        <v>304861283</v>
      </c>
    </row>
    <row r="7" spans="1:27" ht="13.5">
      <c r="A7" s="22" t="s">
        <v>34</v>
      </c>
      <c r="B7" s="16"/>
      <c r="C7" s="17">
        <v>728751090</v>
      </c>
      <c r="D7" s="17"/>
      <c r="E7" s="18">
        <v>773395343</v>
      </c>
      <c r="F7" s="19">
        <v>773395343</v>
      </c>
      <c r="G7" s="19">
        <v>66742325</v>
      </c>
      <c r="H7" s="19">
        <v>68891842</v>
      </c>
      <c r="I7" s="19">
        <v>70625002</v>
      </c>
      <c r="J7" s="19">
        <v>206259169</v>
      </c>
      <c r="K7" s="19">
        <v>70191412</v>
      </c>
      <c r="L7" s="19">
        <v>72066221</v>
      </c>
      <c r="M7" s="19">
        <v>74236360</v>
      </c>
      <c r="N7" s="19">
        <v>216493993</v>
      </c>
      <c r="O7" s="19"/>
      <c r="P7" s="19"/>
      <c r="Q7" s="19"/>
      <c r="R7" s="19"/>
      <c r="S7" s="19"/>
      <c r="T7" s="19"/>
      <c r="U7" s="19"/>
      <c r="V7" s="19"/>
      <c r="W7" s="19">
        <v>422753162</v>
      </c>
      <c r="X7" s="19">
        <v>392816918</v>
      </c>
      <c r="Y7" s="19">
        <v>29936244</v>
      </c>
      <c r="Z7" s="20">
        <v>7.62</v>
      </c>
      <c r="AA7" s="21">
        <v>773395343</v>
      </c>
    </row>
    <row r="8" spans="1:27" ht="13.5">
      <c r="A8" s="22" t="s">
        <v>35</v>
      </c>
      <c r="B8" s="16"/>
      <c r="C8" s="17">
        <v>94260928</v>
      </c>
      <c r="D8" s="17"/>
      <c r="E8" s="18">
        <v>124068305</v>
      </c>
      <c r="F8" s="19">
        <v>124068305</v>
      </c>
      <c r="G8" s="19">
        <v>3541356</v>
      </c>
      <c r="H8" s="19">
        <v>5735802</v>
      </c>
      <c r="I8" s="19">
        <v>6076213</v>
      </c>
      <c r="J8" s="19">
        <v>15353371</v>
      </c>
      <c r="K8" s="19">
        <v>6008983</v>
      </c>
      <c r="L8" s="19">
        <v>6105040</v>
      </c>
      <c r="M8" s="19">
        <v>4273602</v>
      </c>
      <c r="N8" s="19">
        <v>16387625</v>
      </c>
      <c r="O8" s="19"/>
      <c r="P8" s="19"/>
      <c r="Q8" s="19"/>
      <c r="R8" s="19"/>
      <c r="S8" s="19"/>
      <c r="T8" s="19"/>
      <c r="U8" s="19"/>
      <c r="V8" s="19"/>
      <c r="W8" s="19">
        <v>31740996</v>
      </c>
      <c r="X8" s="19">
        <v>32173110</v>
      </c>
      <c r="Y8" s="19">
        <v>-432114</v>
      </c>
      <c r="Z8" s="20">
        <v>-1.34</v>
      </c>
      <c r="AA8" s="21">
        <v>124068305</v>
      </c>
    </row>
    <row r="9" spans="1:27" ht="13.5">
      <c r="A9" s="22" t="s">
        <v>36</v>
      </c>
      <c r="B9" s="16"/>
      <c r="C9" s="17">
        <v>125385666</v>
      </c>
      <c r="D9" s="17"/>
      <c r="E9" s="18">
        <v>140560000</v>
      </c>
      <c r="F9" s="19">
        <v>140560000</v>
      </c>
      <c r="G9" s="19">
        <v>56682000</v>
      </c>
      <c r="H9" s="19">
        <v>123764</v>
      </c>
      <c r="I9" s="19">
        <v>1733772</v>
      </c>
      <c r="J9" s="19">
        <v>58539536</v>
      </c>
      <c r="K9" s="19">
        <v>-322313</v>
      </c>
      <c r="L9" s="19">
        <v>435819</v>
      </c>
      <c r="M9" s="19">
        <v>45770509</v>
      </c>
      <c r="N9" s="19">
        <v>45884015</v>
      </c>
      <c r="O9" s="19"/>
      <c r="P9" s="19"/>
      <c r="Q9" s="19"/>
      <c r="R9" s="19"/>
      <c r="S9" s="19"/>
      <c r="T9" s="19"/>
      <c r="U9" s="19"/>
      <c r="V9" s="19"/>
      <c r="W9" s="19">
        <v>104423551</v>
      </c>
      <c r="X9" s="19">
        <v>104305842</v>
      </c>
      <c r="Y9" s="19">
        <v>117709</v>
      </c>
      <c r="Z9" s="20">
        <v>0.11</v>
      </c>
      <c r="AA9" s="21">
        <v>140560000</v>
      </c>
    </row>
    <row r="10" spans="1:27" ht="13.5">
      <c r="A10" s="22" t="s">
        <v>37</v>
      </c>
      <c r="B10" s="16"/>
      <c r="C10" s="17">
        <v>58046226</v>
      </c>
      <c r="D10" s="17"/>
      <c r="E10" s="18">
        <v>56684905</v>
      </c>
      <c r="F10" s="19">
        <v>56684905</v>
      </c>
      <c r="G10" s="19">
        <v>18198000</v>
      </c>
      <c r="H10" s="19"/>
      <c r="I10" s="19">
        <v>-660670</v>
      </c>
      <c r="J10" s="19">
        <v>17537330</v>
      </c>
      <c r="K10" s="19"/>
      <c r="L10" s="19"/>
      <c r="M10" s="19">
        <v>814427</v>
      </c>
      <c r="N10" s="19">
        <v>814427</v>
      </c>
      <c r="O10" s="19"/>
      <c r="P10" s="19"/>
      <c r="Q10" s="19"/>
      <c r="R10" s="19"/>
      <c r="S10" s="19"/>
      <c r="T10" s="19"/>
      <c r="U10" s="19"/>
      <c r="V10" s="19"/>
      <c r="W10" s="19">
        <v>18351757</v>
      </c>
      <c r="X10" s="19">
        <v>26264710</v>
      </c>
      <c r="Y10" s="19">
        <v>-7912953</v>
      </c>
      <c r="Z10" s="20">
        <v>-30.13</v>
      </c>
      <c r="AA10" s="21">
        <v>56684905</v>
      </c>
    </row>
    <row r="11" spans="1:27" ht="13.5">
      <c r="A11" s="22" t="s">
        <v>38</v>
      </c>
      <c r="B11" s="16"/>
      <c r="C11" s="17">
        <v>42630373</v>
      </c>
      <c r="D11" s="17"/>
      <c r="E11" s="18">
        <v>27295833</v>
      </c>
      <c r="F11" s="19">
        <v>27295833</v>
      </c>
      <c r="G11" s="19">
        <v>1842828</v>
      </c>
      <c r="H11" s="19">
        <v>4029929</v>
      </c>
      <c r="I11" s="19">
        <v>6142657</v>
      </c>
      <c r="J11" s="19">
        <v>12015414</v>
      </c>
      <c r="K11" s="19">
        <v>4634407</v>
      </c>
      <c r="L11" s="19">
        <v>3340141</v>
      </c>
      <c r="M11" s="19">
        <v>2260212</v>
      </c>
      <c r="N11" s="19">
        <v>10234760</v>
      </c>
      <c r="O11" s="19"/>
      <c r="P11" s="19"/>
      <c r="Q11" s="19"/>
      <c r="R11" s="19"/>
      <c r="S11" s="19"/>
      <c r="T11" s="19"/>
      <c r="U11" s="19"/>
      <c r="V11" s="19"/>
      <c r="W11" s="19">
        <v>22250174</v>
      </c>
      <c r="X11" s="19">
        <v>13607489</v>
      </c>
      <c r="Y11" s="19">
        <v>8642685</v>
      </c>
      <c r="Z11" s="20">
        <v>63.51</v>
      </c>
      <c r="AA11" s="21">
        <v>27295833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-1069756555</v>
      </c>
      <c r="D14" s="17"/>
      <c r="E14" s="18">
        <v>-1201983860</v>
      </c>
      <c r="F14" s="19">
        <v>-1201983860</v>
      </c>
      <c r="G14" s="19">
        <v>-148761389</v>
      </c>
      <c r="H14" s="19">
        <v>-100264345</v>
      </c>
      <c r="I14" s="19">
        <v>-97041320</v>
      </c>
      <c r="J14" s="19">
        <v>-346067054</v>
      </c>
      <c r="K14" s="19">
        <v>-70607950</v>
      </c>
      <c r="L14" s="19">
        <v>-109082470</v>
      </c>
      <c r="M14" s="19">
        <v>-85996687</v>
      </c>
      <c r="N14" s="19">
        <v>-265687107</v>
      </c>
      <c r="O14" s="19"/>
      <c r="P14" s="19"/>
      <c r="Q14" s="19"/>
      <c r="R14" s="19"/>
      <c r="S14" s="19"/>
      <c r="T14" s="19"/>
      <c r="U14" s="19"/>
      <c r="V14" s="19"/>
      <c r="W14" s="19">
        <v>-611754161</v>
      </c>
      <c r="X14" s="19">
        <v>-537105382</v>
      </c>
      <c r="Y14" s="19">
        <v>-74648779</v>
      </c>
      <c r="Z14" s="20">
        <v>13.9</v>
      </c>
      <c r="AA14" s="21">
        <v>-1201983860</v>
      </c>
    </row>
    <row r="15" spans="1:27" ht="13.5">
      <c r="A15" s="22" t="s">
        <v>42</v>
      </c>
      <c r="B15" s="16"/>
      <c r="C15" s="17">
        <v>-8391097</v>
      </c>
      <c r="D15" s="17"/>
      <c r="E15" s="18">
        <v>-35746556</v>
      </c>
      <c r="F15" s="19">
        <v>-35746556</v>
      </c>
      <c r="G15" s="19"/>
      <c r="H15" s="19"/>
      <c r="I15" s="19"/>
      <c r="J15" s="19"/>
      <c r="K15" s="19"/>
      <c r="L15" s="19"/>
      <c r="M15" s="19">
        <v>-3767218</v>
      </c>
      <c r="N15" s="19">
        <v>-3767218</v>
      </c>
      <c r="O15" s="19"/>
      <c r="P15" s="19"/>
      <c r="Q15" s="19"/>
      <c r="R15" s="19"/>
      <c r="S15" s="19"/>
      <c r="T15" s="19"/>
      <c r="U15" s="19"/>
      <c r="V15" s="19"/>
      <c r="W15" s="19">
        <v>-3767218</v>
      </c>
      <c r="X15" s="19">
        <v>-10734383</v>
      </c>
      <c r="Y15" s="19">
        <v>6967165</v>
      </c>
      <c r="Z15" s="20">
        <v>-64.91</v>
      </c>
      <c r="AA15" s="21">
        <v>-35746556</v>
      </c>
    </row>
    <row r="16" spans="1:27" ht="13.5">
      <c r="A16" s="22" t="s">
        <v>43</v>
      </c>
      <c r="B16" s="16"/>
      <c r="C16" s="17">
        <v>-71439309</v>
      </c>
      <c r="D16" s="17"/>
      <c r="E16" s="18">
        <v>-1760000</v>
      </c>
      <c r="F16" s="19">
        <v>-1760000</v>
      </c>
      <c r="G16" s="19">
        <v>-5766901</v>
      </c>
      <c r="H16" s="19">
        <v>3641224</v>
      </c>
      <c r="I16" s="19">
        <v>-18272</v>
      </c>
      <c r="J16" s="19">
        <v>-2143949</v>
      </c>
      <c r="K16" s="19">
        <v>-1359486</v>
      </c>
      <c r="L16" s="19">
        <v>-1442436</v>
      </c>
      <c r="M16" s="19">
        <v>-1659911</v>
      </c>
      <c r="N16" s="19">
        <v>-4461833</v>
      </c>
      <c r="O16" s="19"/>
      <c r="P16" s="19"/>
      <c r="Q16" s="19"/>
      <c r="R16" s="19"/>
      <c r="S16" s="19"/>
      <c r="T16" s="19"/>
      <c r="U16" s="19"/>
      <c r="V16" s="19"/>
      <c r="W16" s="19">
        <v>-6605782</v>
      </c>
      <c r="X16" s="19">
        <v>-1355000</v>
      </c>
      <c r="Y16" s="19">
        <v>-5250782</v>
      </c>
      <c r="Z16" s="20">
        <v>387.51</v>
      </c>
      <c r="AA16" s="21">
        <v>-1760000</v>
      </c>
    </row>
    <row r="17" spans="1:27" ht="13.5">
      <c r="A17" s="23" t="s">
        <v>44</v>
      </c>
      <c r="B17" s="24"/>
      <c r="C17" s="25">
        <f aca="true" t="shared" si="0" ref="C17:Y17">SUM(C6:C16)</f>
        <v>208097786</v>
      </c>
      <c r="D17" s="25">
        <f>SUM(D6:D16)</f>
        <v>0</v>
      </c>
      <c r="E17" s="26">
        <f t="shared" si="0"/>
        <v>187375253</v>
      </c>
      <c r="F17" s="27">
        <f t="shared" si="0"/>
        <v>187375253</v>
      </c>
      <c r="G17" s="27">
        <f t="shared" si="0"/>
        <v>19619585</v>
      </c>
      <c r="H17" s="27">
        <f t="shared" si="0"/>
        <v>7010301</v>
      </c>
      <c r="I17" s="27">
        <f t="shared" si="0"/>
        <v>12849226</v>
      </c>
      <c r="J17" s="27">
        <f t="shared" si="0"/>
        <v>39479112</v>
      </c>
      <c r="K17" s="27">
        <f t="shared" si="0"/>
        <v>8624475</v>
      </c>
      <c r="L17" s="27">
        <f t="shared" si="0"/>
        <v>-73314</v>
      </c>
      <c r="M17" s="27">
        <f t="shared" si="0"/>
        <v>64474542</v>
      </c>
      <c r="N17" s="27">
        <f t="shared" si="0"/>
        <v>73025703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112504815</v>
      </c>
      <c r="X17" s="27">
        <f t="shared" si="0"/>
        <v>169896042</v>
      </c>
      <c r="Y17" s="27">
        <f t="shared" si="0"/>
        <v>-57391227</v>
      </c>
      <c r="Z17" s="28">
        <f>+IF(X17&lt;&gt;0,+(Y17/X17)*100,0)</f>
        <v>-33.78020248405787</v>
      </c>
      <c r="AA17" s="29">
        <f>SUM(AA6:AA16)</f>
        <v>187375253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1488576</v>
      </c>
      <c r="D21" s="17"/>
      <c r="E21" s="18">
        <v>150000</v>
      </c>
      <c r="F21" s="19">
        <v>150000</v>
      </c>
      <c r="G21" s="36"/>
      <c r="H21" s="36"/>
      <c r="I21" s="36"/>
      <c r="J21" s="19"/>
      <c r="K21" s="36">
        <v>95745</v>
      </c>
      <c r="L21" s="36"/>
      <c r="M21" s="19"/>
      <c r="N21" s="36">
        <v>95745</v>
      </c>
      <c r="O21" s="36"/>
      <c r="P21" s="36"/>
      <c r="Q21" s="19"/>
      <c r="R21" s="36"/>
      <c r="S21" s="36"/>
      <c r="T21" s="19"/>
      <c r="U21" s="36"/>
      <c r="V21" s="36"/>
      <c r="W21" s="36">
        <v>95745</v>
      </c>
      <c r="X21" s="19">
        <v>123998</v>
      </c>
      <c r="Y21" s="36">
        <v>-28253</v>
      </c>
      <c r="Z21" s="37">
        <v>-22.79</v>
      </c>
      <c r="AA21" s="38">
        <v>150000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26293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>
        <v>-144000000</v>
      </c>
      <c r="F24" s="19">
        <v>-87023615</v>
      </c>
      <c r="G24" s="19">
        <v>72000000</v>
      </c>
      <c r="H24" s="19">
        <v>97000000</v>
      </c>
      <c r="I24" s="19">
        <v>133000000</v>
      </c>
      <c r="J24" s="19">
        <v>302000000</v>
      </c>
      <c r="K24" s="19">
        <v>-180000000</v>
      </c>
      <c r="L24" s="19">
        <v>-83000000</v>
      </c>
      <c r="M24" s="19"/>
      <c r="N24" s="19">
        <v>-263000000</v>
      </c>
      <c r="O24" s="19"/>
      <c r="P24" s="19"/>
      <c r="Q24" s="19"/>
      <c r="R24" s="19"/>
      <c r="S24" s="19"/>
      <c r="T24" s="19"/>
      <c r="U24" s="19"/>
      <c r="V24" s="19"/>
      <c r="W24" s="19">
        <v>39000000</v>
      </c>
      <c r="X24" s="19">
        <v>-234000000</v>
      </c>
      <c r="Y24" s="19">
        <v>273000000</v>
      </c>
      <c r="Z24" s="20">
        <v>-116.67</v>
      </c>
      <c r="AA24" s="21">
        <v>-87023615</v>
      </c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-194496286</v>
      </c>
      <c r="D26" s="17"/>
      <c r="E26" s="18">
        <v>-257174759</v>
      </c>
      <c r="F26" s="19">
        <v>-314151144</v>
      </c>
      <c r="G26" s="19">
        <v>-257493</v>
      </c>
      <c r="H26" s="19">
        <v>-12149445</v>
      </c>
      <c r="I26" s="19">
        <v>-5010899</v>
      </c>
      <c r="J26" s="19">
        <v>-17417837</v>
      </c>
      <c r="K26" s="19">
        <v>-8014594</v>
      </c>
      <c r="L26" s="19">
        <v>-9536522</v>
      </c>
      <c r="M26" s="19">
        <v>-24423227</v>
      </c>
      <c r="N26" s="19">
        <v>-41974343</v>
      </c>
      <c r="O26" s="19"/>
      <c r="P26" s="19"/>
      <c r="Q26" s="19"/>
      <c r="R26" s="19"/>
      <c r="S26" s="19"/>
      <c r="T26" s="19"/>
      <c r="U26" s="19"/>
      <c r="V26" s="19"/>
      <c r="W26" s="19">
        <v>-59392180</v>
      </c>
      <c r="X26" s="19">
        <v>-102891867</v>
      </c>
      <c r="Y26" s="19">
        <v>43499687</v>
      </c>
      <c r="Z26" s="20">
        <v>-42.28</v>
      </c>
      <c r="AA26" s="21">
        <v>-314151144</v>
      </c>
    </row>
    <row r="27" spans="1:27" ht="13.5">
      <c r="A27" s="23" t="s">
        <v>51</v>
      </c>
      <c r="B27" s="24"/>
      <c r="C27" s="25">
        <f aca="true" t="shared" si="1" ref="C27:Y27">SUM(C21:C26)</f>
        <v>-192981417</v>
      </c>
      <c r="D27" s="25">
        <f>SUM(D21:D26)</f>
        <v>0</v>
      </c>
      <c r="E27" s="26">
        <f t="shared" si="1"/>
        <v>-401024759</v>
      </c>
      <c r="F27" s="27">
        <f t="shared" si="1"/>
        <v>-401024759</v>
      </c>
      <c r="G27" s="27">
        <f t="shared" si="1"/>
        <v>71742507</v>
      </c>
      <c r="H27" s="27">
        <f t="shared" si="1"/>
        <v>84850555</v>
      </c>
      <c r="I27" s="27">
        <f t="shared" si="1"/>
        <v>127989101</v>
      </c>
      <c r="J27" s="27">
        <f t="shared" si="1"/>
        <v>284582163</v>
      </c>
      <c r="K27" s="27">
        <f t="shared" si="1"/>
        <v>-187918849</v>
      </c>
      <c r="L27" s="27">
        <f t="shared" si="1"/>
        <v>-92536522</v>
      </c>
      <c r="M27" s="27">
        <f t="shared" si="1"/>
        <v>-24423227</v>
      </c>
      <c r="N27" s="27">
        <f t="shared" si="1"/>
        <v>-304878598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-20296435</v>
      </c>
      <c r="X27" s="27">
        <f t="shared" si="1"/>
        <v>-336767869</v>
      </c>
      <c r="Y27" s="27">
        <f t="shared" si="1"/>
        <v>316471434</v>
      </c>
      <c r="Z27" s="28">
        <f>+IF(X27&lt;&gt;0,+(Y27/X27)*100,0)</f>
        <v>-93.97316761237694</v>
      </c>
      <c r="AA27" s="29">
        <f>SUM(AA21:AA26)</f>
        <v>-401024759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>
        <v>-1396241</v>
      </c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-10341128</v>
      </c>
      <c r="D32" s="17"/>
      <c r="E32" s="18">
        <v>224162140</v>
      </c>
      <c r="F32" s="19">
        <v>224162140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>
        <v>124707786</v>
      </c>
      <c r="Y32" s="19">
        <v>-124707786</v>
      </c>
      <c r="Z32" s="20">
        <v>-100</v>
      </c>
      <c r="AA32" s="21">
        <v>224162140</v>
      </c>
    </row>
    <row r="33" spans="1:27" ht="13.5">
      <c r="A33" s="22" t="s">
        <v>55</v>
      </c>
      <c r="B33" s="16"/>
      <c r="C33" s="17">
        <v>-9934301</v>
      </c>
      <c r="D33" s="17"/>
      <c r="E33" s="18">
        <v>5765991</v>
      </c>
      <c r="F33" s="19">
        <v>5765991</v>
      </c>
      <c r="G33" s="19">
        <v>237728</v>
      </c>
      <c r="H33" s="36">
        <v>54197</v>
      </c>
      <c r="I33" s="36">
        <v>111417</v>
      </c>
      <c r="J33" s="36">
        <v>403342</v>
      </c>
      <c r="K33" s="19">
        <v>658367</v>
      </c>
      <c r="L33" s="19">
        <v>851920</v>
      </c>
      <c r="M33" s="19">
        <v>789825</v>
      </c>
      <c r="N33" s="19">
        <v>2300112</v>
      </c>
      <c r="O33" s="36"/>
      <c r="P33" s="36"/>
      <c r="Q33" s="36"/>
      <c r="R33" s="19"/>
      <c r="S33" s="19"/>
      <c r="T33" s="19"/>
      <c r="U33" s="19"/>
      <c r="V33" s="36"/>
      <c r="W33" s="36">
        <v>2703454</v>
      </c>
      <c r="X33" s="36">
        <v>4148496</v>
      </c>
      <c r="Y33" s="19">
        <v>-1445042</v>
      </c>
      <c r="Z33" s="20">
        <v>-34.83</v>
      </c>
      <c r="AA33" s="21">
        <v>5765991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-11916563</v>
      </c>
      <c r="D35" s="17"/>
      <c r="E35" s="18">
        <v>-16770192</v>
      </c>
      <c r="F35" s="19">
        <v>-16770192</v>
      </c>
      <c r="G35" s="19"/>
      <c r="H35" s="19"/>
      <c r="I35" s="19"/>
      <c r="J35" s="19"/>
      <c r="K35" s="19"/>
      <c r="L35" s="19"/>
      <c r="M35" s="19">
        <v>-5024420</v>
      </c>
      <c r="N35" s="19">
        <v>-5024420</v>
      </c>
      <c r="O35" s="19"/>
      <c r="P35" s="19"/>
      <c r="Q35" s="19"/>
      <c r="R35" s="19"/>
      <c r="S35" s="19"/>
      <c r="T35" s="19"/>
      <c r="U35" s="19"/>
      <c r="V35" s="19"/>
      <c r="W35" s="19">
        <v>-5024420</v>
      </c>
      <c r="X35" s="19">
        <v>-2410778</v>
      </c>
      <c r="Y35" s="19">
        <v>-2613642</v>
      </c>
      <c r="Z35" s="20">
        <v>108.41</v>
      </c>
      <c r="AA35" s="21">
        <v>-16770192</v>
      </c>
    </row>
    <row r="36" spans="1:27" ht="13.5">
      <c r="A36" s="23" t="s">
        <v>57</v>
      </c>
      <c r="B36" s="24"/>
      <c r="C36" s="25">
        <f aca="true" t="shared" si="2" ref="C36:Y36">SUM(C31:C35)</f>
        <v>-33588233</v>
      </c>
      <c r="D36" s="25">
        <f>SUM(D31:D35)</f>
        <v>0</v>
      </c>
      <c r="E36" s="26">
        <f t="shared" si="2"/>
        <v>213157939</v>
      </c>
      <c r="F36" s="27">
        <f t="shared" si="2"/>
        <v>213157939</v>
      </c>
      <c r="G36" s="27">
        <f t="shared" si="2"/>
        <v>237728</v>
      </c>
      <c r="H36" s="27">
        <f t="shared" si="2"/>
        <v>54197</v>
      </c>
      <c r="I36" s="27">
        <f t="shared" si="2"/>
        <v>111417</v>
      </c>
      <c r="J36" s="27">
        <f t="shared" si="2"/>
        <v>403342</v>
      </c>
      <c r="K36" s="27">
        <f t="shared" si="2"/>
        <v>658367</v>
      </c>
      <c r="L36" s="27">
        <f t="shared" si="2"/>
        <v>851920</v>
      </c>
      <c r="M36" s="27">
        <f t="shared" si="2"/>
        <v>-4234595</v>
      </c>
      <c r="N36" s="27">
        <f t="shared" si="2"/>
        <v>-2724308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-2320966</v>
      </c>
      <c r="X36" s="27">
        <f t="shared" si="2"/>
        <v>126445504</v>
      </c>
      <c r="Y36" s="27">
        <f t="shared" si="2"/>
        <v>-128766470</v>
      </c>
      <c r="Z36" s="28">
        <f>+IF(X36&lt;&gt;0,+(Y36/X36)*100,0)</f>
        <v>-101.83554648174757</v>
      </c>
      <c r="AA36" s="29">
        <f>SUM(AA31:AA35)</f>
        <v>213157939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-18471864</v>
      </c>
      <c r="D38" s="31">
        <f>+D17+D27+D36</f>
        <v>0</v>
      </c>
      <c r="E38" s="32">
        <f t="shared" si="3"/>
        <v>-491567</v>
      </c>
      <c r="F38" s="33">
        <f t="shared" si="3"/>
        <v>-491567</v>
      </c>
      <c r="G38" s="33">
        <f t="shared" si="3"/>
        <v>91599820</v>
      </c>
      <c r="H38" s="33">
        <f t="shared" si="3"/>
        <v>91915053</v>
      </c>
      <c r="I38" s="33">
        <f t="shared" si="3"/>
        <v>140949744</v>
      </c>
      <c r="J38" s="33">
        <f t="shared" si="3"/>
        <v>324464617</v>
      </c>
      <c r="K38" s="33">
        <f t="shared" si="3"/>
        <v>-178636007</v>
      </c>
      <c r="L38" s="33">
        <f t="shared" si="3"/>
        <v>-91757916</v>
      </c>
      <c r="M38" s="33">
        <f t="shared" si="3"/>
        <v>35816720</v>
      </c>
      <c r="N38" s="33">
        <f t="shared" si="3"/>
        <v>-234577203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89887414</v>
      </c>
      <c r="X38" s="33">
        <f t="shared" si="3"/>
        <v>-40426323</v>
      </c>
      <c r="Y38" s="33">
        <f t="shared" si="3"/>
        <v>130313737</v>
      </c>
      <c r="Z38" s="34">
        <f>+IF(X38&lt;&gt;0,+(Y38/X38)*100,0)</f>
        <v>-322.3487256063333</v>
      </c>
      <c r="AA38" s="35">
        <f>+AA17+AA27+AA36</f>
        <v>-491567</v>
      </c>
    </row>
    <row r="39" spans="1:27" ht="13.5">
      <c r="A39" s="22" t="s">
        <v>59</v>
      </c>
      <c r="B39" s="16"/>
      <c r="C39" s="31">
        <v>98935106</v>
      </c>
      <c r="D39" s="31"/>
      <c r="E39" s="32">
        <v>61718601</v>
      </c>
      <c r="F39" s="33">
        <v>61718601</v>
      </c>
      <c r="G39" s="33">
        <v>80630583</v>
      </c>
      <c r="H39" s="33">
        <v>172230403</v>
      </c>
      <c r="I39" s="33">
        <v>264145456</v>
      </c>
      <c r="J39" s="33">
        <v>80630583</v>
      </c>
      <c r="K39" s="33">
        <v>405095200</v>
      </c>
      <c r="L39" s="33">
        <v>226459193</v>
      </c>
      <c r="M39" s="33">
        <v>134701277</v>
      </c>
      <c r="N39" s="33">
        <v>405095200</v>
      </c>
      <c r="O39" s="33"/>
      <c r="P39" s="33"/>
      <c r="Q39" s="33"/>
      <c r="R39" s="33"/>
      <c r="S39" s="33"/>
      <c r="T39" s="33"/>
      <c r="U39" s="33"/>
      <c r="V39" s="33"/>
      <c r="W39" s="33">
        <v>80630583</v>
      </c>
      <c r="X39" s="33">
        <v>61718601</v>
      </c>
      <c r="Y39" s="33">
        <v>18911982</v>
      </c>
      <c r="Z39" s="34">
        <v>30.64</v>
      </c>
      <c r="AA39" s="35">
        <v>61718601</v>
      </c>
    </row>
    <row r="40" spans="1:27" ht="13.5">
      <c r="A40" s="41" t="s">
        <v>60</v>
      </c>
      <c r="B40" s="42"/>
      <c r="C40" s="43">
        <v>80463242</v>
      </c>
      <c r="D40" s="43"/>
      <c r="E40" s="44">
        <v>61227034</v>
      </c>
      <c r="F40" s="45">
        <v>61227034</v>
      </c>
      <c r="G40" s="45">
        <v>172230403</v>
      </c>
      <c r="H40" s="45">
        <v>264145456</v>
      </c>
      <c r="I40" s="45">
        <v>405095200</v>
      </c>
      <c r="J40" s="45">
        <v>405095200</v>
      </c>
      <c r="K40" s="45">
        <v>226459193</v>
      </c>
      <c r="L40" s="45">
        <v>134701277</v>
      </c>
      <c r="M40" s="45">
        <v>170517997</v>
      </c>
      <c r="N40" s="45">
        <v>170517997</v>
      </c>
      <c r="O40" s="45"/>
      <c r="P40" s="45"/>
      <c r="Q40" s="45"/>
      <c r="R40" s="45"/>
      <c r="S40" s="45"/>
      <c r="T40" s="45"/>
      <c r="U40" s="45"/>
      <c r="V40" s="45"/>
      <c r="W40" s="45">
        <v>170517997</v>
      </c>
      <c r="X40" s="45">
        <v>21292278</v>
      </c>
      <c r="Y40" s="45">
        <v>149225719</v>
      </c>
      <c r="Z40" s="46">
        <v>700.84</v>
      </c>
      <c r="AA40" s="47">
        <v>61227034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34492992</v>
      </c>
      <c r="F6" s="19">
        <v>34492992</v>
      </c>
      <c r="G6" s="19">
        <v>4816254</v>
      </c>
      <c r="H6" s="19">
        <v>6064172</v>
      </c>
      <c r="I6" s="19">
        <v>2676179</v>
      </c>
      <c r="J6" s="19">
        <v>13556605</v>
      </c>
      <c r="K6" s="19">
        <v>4393866</v>
      </c>
      <c r="L6" s="19">
        <v>3582236</v>
      </c>
      <c r="M6" s="19">
        <v>2437046</v>
      </c>
      <c r="N6" s="19">
        <v>10413148</v>
      </c>
      <c r="O6" s="19"/>
      <c r="P6" s="19"/>
      <c r="Q6" s="19"/>
      <c r="R6" s="19"/>
      <c r="S6" s="19"/>
      <c r="T6" s="19"/>
      <c r="U6" s="19"/>
      <c r="V6" s="19"/>
      <c r="W6" s="19">
        <v>23969753</v>
      </c>
      <c r="X6" s="19">
        <v>17246496</v>
      </c>
      <c r="Y6" s="19">
        <v>6723257</v>
      </c>
      <c r="Z6" s="20">
        <v>38.98</v>
      </c>
      <c r="AA6" s="21">
        <v>34492992</v>
      </c>
    </row>
    <row r="7" spans="1:27" ht="13.5">
      <c r="A7" s="22" t="s">
        <v>34</v>
      </c>
      <c r="B7" s="16"/>
      <c r="C7" s="17"/>
      <c r="D7" s="17"/>
      <c r="E7" s="18">
        <v>72120240</v>
      </c>
      <c r="F7" s="19">
        <v>72120240</v>
      </c>
      <c r="G7" s="19">
        <v>6261886</v>
      </c>
      <c r="H7" s="19">
        <v>6933359</v>
      </c>
      <c r="I7" s="19">
        <v>9932776</v>
      </c>
      <c r="J7" s="19">
        <v>23128021</v>
      </c>
      <c r="K7" s="19">
        <v>7582347</v>
      </c>
      <c r="L7" s="19">
        <v>7138773</v>
      </c>
      <c r="M7" s="19">
        <v>5995439</v>
      </c>
      <c r="N7" s="19">
        <v>20716559</v>
      </c>
      <c r="O7" s="19"/>
      <c r="P7" s="19"/>
      <c r="Q7" s="19"/>
      <c r="R7" s="19"/>
      <c r="S7" s="19"/>
      <c r="T7" s="19"/>
      <c r="U7" s="19"/>
      <c r="V7" s="19"/>
      <c r="W7" s="19">
        <v>43844580</v>
      </c>
      <c r="X7" s="19">
        <v>36060120</v>
      </c>
      <c r="Y7" s="19">
        <v>7784460</v>
      </c>
      <c r="Z7" s="20">
        <v>21.59</v>
      </c>
      <c r="AA7" s="21">
        <v>72120240</v>
      </c>
    </row>
    <row r="8" spans="1:27" ht="13.5">
      <c r="A8" s="22" t="s">
        <v>35</v>
      </c>
      <c r="B8" s="16"/>
      <c r="C8" s="17"/>
      <c r="D8" s="17"/>
      <c r="E8" s="18">
        <v>15015408</v>
      </c>
      <c r="F8" s="19">
        <v>15015408</v>
      </c>
      <c r="G8" s="19">
        <v>101768</v>
      </c>
      <c r="H8" s="19">
        <v>145859</v>
      </c>
      <c r="I8" s="19">
        <v>3201835</v>
      </c>
      <c r="J8" s="19">
        <v>3449462</v>
      </c>
      <c r="K8" s="19">
        <v>1185672</v>
      </c>
      <c r="L8" s="19">
        <v>1031005</v>
      </c>
      <c r="M8" s="19">
        <v>101510</v>
      </c>
      <c r="N8" s="19">
        <v>2318187</v>
      </c>
      <c r="O8" s="19"/>
      <c r="P8" s="19"/>
      <c r="Q8" s="19"/>
      <c r="R8" s="19"/>
      <c r="S8" s="19"/>
      <c r="T8" s="19"/>
      <c r="U8" s="19"/>
      <c r="V8" s="19"/>
      <c r="W8" s="19">
        <v>5767649</v>
      </c>
      <c r="X8" s="19">
        <v>7507704</v>
      </c>
      <c r="Y8" s="19">
        <v>-1740055</v>
      </c>
      <c r="Z8" s="20">
        <v>-23.18</v>
      </c>
      <c r="AA8" s="21">
        <v>15015408</v>
      </c>
    </row>
    <row r="9" spans="1:27" ht="13.5">
      <c r="A9" s="22" t="s">
        <v>36</v>
      </c>
      <c r="B9" s="16"/>
      <c r="C9" s="17"/>
      <c r="D9" s="17"/>
      <c r="E9" s="18">
        <v>56899204</v>
      </c>
      <c r="F9" s="19">
        <v>56899204</v>
      </c>
      <c r="G9" s="19">
        <v>24299000</v>
      </c>
      <c r="H9" s="19">
        <v>304000</v>
      </c>
      <c r="I9" s="19">
        <v>2008000</v>
      </c>
      <c r="J9" s="19">
        <v>26611000</v>
      </c>
      <c r="K9" s="19">
        <v>2700000</v>
      </c>
      <c r="L9" s="19"/>
      <c r="M9" s="19">
        <v>16860000</v>
      </c>
      <c r="N9" s="19">
        <v>19560000</v>
      </c>
      <c r="O9" s="19"/>
      <c r="P9" s="19"/>
      <c r="Q9" s="19"/>
      <c r="R9" s="19"/>
      <c r="S9" s="19"/>
      <c r="T9" s="19"/>
      <c r="U9" s="19"/>
      <c r="V9" s="19"/>
      <c r="W9" s="19">
        <v>46171000</v>
      </c>
      <c r="X9" s="19">
        <v>42570882</v>
      </c>
      <c r="Y9" s="19">
        <v>3600118</v>
      </c>
      <c r="Z9" s="20">
        <v>8.46</v>
      </c>
      <c r="AA9" s="21">
        <v>56899204</v>
      </c>
    </row>
    <row r="10" spans="1:27" ht="13.5">
      <c r="A10" s="22" t="s">
        <v>37</v>
      </c>
      <c r="B10" s="16"/>
      <c r="C10" s="17"/>
      <c r="D10" s="17"/>
      <c r="E10" s="18">
        <v>45133800</v>
      </c>
      <c r="F10" s="19">
        <v>45133800</v>
      </c>
      <c r="G10" s="19">
        <v>9615000</v>
      </c>
      <c r="H10" s="19"/>
      <c r="I10" s="19"/>
      <c r="J10" s="19">
        <v>9615000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9615000</v>
      </c>
      <c r="X10" s="19">
        <v>22970274</v>
      </c>
      <c r="Y10" s="19">
        <v>-13355274</v>
      </c>
      <c r="Z10" s="20">
        <v>-58.14</v>
      </c>
      <c r="AA10" s="21">
        <v>45133800</v>
      </c>
    </row>
    <row r="11" spans="1:27" ht="13.5">
      <c r="A11" s="22" t="s">
        <v>38</v>
      </c>
      <c r="B11" s="16"/>
      <c r="C11" s="17"/>
      <c r="D11" s="17"/>
      <c r="E11" s="18">
        <v>4258056</v>
      </c>
      <c r="F11" s="19">
        <v>4258056</v>
      </c>
      <c r="G11" s="19">
        <v>42098</v>
      </c>
      <c r="H11" s="19">
        <v>97789</v>
      </c>
      <c r="I11" s="19">
        <v>90427</v>
      </c>
      <c r="J11" s="19">
        <v>230314</v>
      </c>
      <c r="K11" s="19">
        <v>73663</v>
      </c>
      <c r="L11" s="19">
        <v>73735</v>
      </c>
      <c r="M11" s="19">
        <v>69688</v>
      </c>
      <c r="N11" s="19">
        <v>217086</v>
      </c>
      <c r="O11" s="19"/>
      <c r="P11" s="19"/>
      <c r="Q11" s="19"/>
      <c r="R11" s="19"/>
      <c r="S11" s="19"/>
      <c r="T11" s="19"/>
      <c r="U11" s="19"/>
      <c r="V11" s="19"/>
      <c r="W11" s="19">
        <v>447400</v>
      </c>
      <c r="X11" s="19">
        <v>2129028</v>
      </c>
      <c r="Y11" s="19">
        <v>-1681628</v>
      </c>
      <c r="Z11" s="20">
        <v>-78.99</v>
      </c>
      <c r="AA11" s="21">
        <v>4258056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-195634620</v>
      </c>
      <c r="F14" s="19">
        <v>-195634620</v>
      </c>
      <c r="G14" s="19">
        <v>-7279507</v>
      </c>
      <c r="H14" s="19">
        <v>-23397974</v>
      </c>
      <c r="I14" s="19">
        <v>-8561982</v>
      </c>
      <c r="J14" s="19">
        <v>-39239463</v>
      </c>
      <c r="K14" s="19">
        <v>-17139868</v>
      </c>
      <c r="L14" s="19">
        <v>-15154277</v>
      </c>
      <c r="M14" s="19">
        <v>-16802845</v>
      </c>
      <c r="N14" s="19">
        <v>-49096990</v>
      </c>
      <c r="O14" s="19"/>
      <c r="P14" s="19"/>
      <c r="Q14" s="19"/>
      <c r="R14" s="19"/>
      <c r="S14" s="19"/>
      <c r="T14" s="19"/>
      <c r="U14" s="19"/>
      <c r="V14" s="19"/>
      <c r="W14" s="19">
        <v>-88336453</v>
      </c>
      <c r="X14" s="19">
        <v>-98221585</v>
      </c>
      <c r="Y14" s="19">
        <v>9885132</v>
      </c>
      <c r="Z14" s="20">
        <v>-10.06</v>
      </c>
      <c r="AA14" s="21">
        <v>-195634620</v>
      </c>
    </row>
    <row r="15" spans="1:27" ht="13.5">
      <c r="A15" s="22" t="s">
        <v>42</v>
      </c>
      <c r="B15" s="16"/>
      <c r="C15" s="17"/>
      <c r="D15" s="17"/>
      <c r="E15" s="18">
        <v>-3699996</v>
      </c>
      <c r="F15" s="19">
        <v>-3699996</v>
      </c>
      <c r="G15" s="19">
        <v>-1189</v>
      </c>
      <c r="H15" s="19">
        <v>-816762</v>
      </c>
      <c r="I15" s="19"/>
      <c r="J15" s="19">
        <v>-817951</v>
      </c>
      <c r="K15" s="19">
        <v>-934102</v>
      </c>
      <c r="L15" s="19">
        <v>-551912</v>
      </c>
      <c r="M15" s="19">
        <v>-442624</v>
      </c>
      <c r="N15" s="19">
        <v>-1928638</v>
      </c>
      <c r="O15" s="19"/>
      <c r="P15" s="19"/>
      <c r="Q15" s="19"/>
      <c r="R15" s="19"/>
      <c r="S15" s="19"/>
      <c r="T15" s="19"/>
      <c r="U15" s="19"/>
      <c r="V15" s="19"/>
      <c r="W15" s="19">
        <v>-2746589</v>
      </c>
      <c r="X15" s="19">
        <v>-1849998</v>
      </c>
      <c r="Y15" s="19">
        <v>-896591</v>
      </c>
      <c r="Z15" s="20">
        <v>48.46</v>
      </c>
      <c r="AA15" s="21">
        <v>-3699996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28585084</v>
      </c>
      <c r="F17" s="27">
        <f t="shared" si="0"/>
        <v>28585084</v>
      </c>
      <c r="G17" s="27">
        <f t="shared" si="0"/>
        <v>37855310</v>
      </c>
      <c r="H17" s="27">
        <f t="shared" si="0"/>
        <v>-10669557</v>
      </c>
      <c r="I17" s="27">
        <f t="shared" si="0"/>
        <v>9347235</v>
      </c>
      <c r="J17" s="27">
        <f t="shared" si="0"/>
        <v>36532988</v>
      </c>
      <c r="K17" s="27">
        <f t="shared" si="0"/>
        <v>-2138422</v>
      </c>
      <c r="L17" s="27">
        <f t="shared" si="0"/>
        <v>-3880440</v>
      </c>
      <c r="M17" s="27">
        <f t="shared" si="0"/>
        <v>8218214</v>
      </c>
      <c r="N17" s="27">
        <f t="shared" si="0"/>
        <v>2199352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38732340</v>
      </c>
      <c r="X17" s="27">
        <f t="shared" si="0"/>
        <v>28412921</v>
      </c>
      <c r="Y17" s="27">
        <f t="shared" si="0"/>
        <v>10319419</v>
      </c>
      <c r="Z17" s="28">
        <f>+IF(X17&lt;&gt;0,+(Y17/X17)*100,0)</f>
        <v>36.319458319684905</v>
      </c>
      <c r="AA17" s="29">
        <f>SUM(AA6:AA16)</f>
        <v>28585084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-46388800</v>
      </c>
      <c r="F26" s="19">
        <v>-46388800</v>
      </c>
      <c r="G26" s="19">
        <v>-46280</v>
      </c>
      <c r="H26" s="19">
        <v>-516720</v>
      </c>
      <c r="I26" s="19">
        <v>-881472</v>
      </c>
      <c r="J26" s="19">
        <v>-1444472</v>
      </c>
      <c r="K26" s="19">
        <v>-412949</v>
      </c>
      <c r="L26" s="19">
        <v>-1701791</v>
      </c>
      <c r="M26" s="19">
        <v>-9929295</v>
      </c>
      <c r="N26" s="19">
        <v>-12044035</v>
      </c>
      <c r="O26" s="19"/>
      <c r="P26" s="19"/>
      <c r="Q26" s="19"/>
      <c r="R26" s="19"/>
      <c r="S26" s="19"/>
      <c r="T26" s="19"/>
      <c r="U26" s="19"/>
      <c r="V26" s="19"/>
      <c r="W26" s="19">
        <v>-13488507</v>
      </c>
      <c r="X26" s="19">
        <v>-18194400</v>
      </c>
      <c r="Y26" s="19">
        <v>4705893</v>
      </c>
      <c r="Z26" s="20">
        <v>-25.86</v>
      </c>
      <c r="AA26" s="21">
        <v>-46388800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-46388800</v>
      </c>
      <c r="F27" s="27">
        <f t="shared" si="1"/>
        <v>-46388800</v>
      </c>
      <c r="G27" s="27">
        <f t="shared" si="1"/>
        <v>-46280</v>
      </c>
      <c r="H27" s="27">
        <f t="shared" si="1"/>
        <v>-516720</v>
      </c>
      <c r="I27" s="27">
        <f t="shared" si="1"/>
        <v>-881472</v>
      </c>
      <c r="J27" s="27">
        <f t="shared" si="1"/>
        <v>-1444472</v>
      </c>
      <c r="K27" s="27">
        <f t="shared" si="1"/>
        <v>-412949</v>
      </c>
      <c r="L27" s="27">
        <f t="shared" si="1"/>
        <v>-1701791</v>
      </c>
      <c r="M27" s="27">
        <f t="shared" si="1"/>
        <v>-9929295</v>
      </c>
      <c r="N27" s="27">
        <f t="shared" si="1"/>
        <v>-12044035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-13488507</v>
      </c>
      <c r="X27" s="27">
        <f t="shared" si="1"/>
        <v>-18194400</v>
      </c>
      <c r="Y27" s="27">
        <f t="shared" si="1"/>
        <v>4705893</v>
      </c>
      <c r="Z27" s="28">
        <f>+IF(X27&lt;&gt;0,+(Y27/X27)*100,0)</f>
        <v>-25.864513256826278</v>
      </c>
      <c r="AA27" s="29">
        <f>SUM(AA21:AA26)</f>
        <v>-46388800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>
        <v>4044</v>
      </c>
      <c r="H33" s="36">
        <v>-7030</v>
      </c>
      <c r="I33" s="36">
        <v>-2519</v>
      </c>
      <c r="J33" s="36">
        <v>-5505</v>
      </c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>
        <v>-5505</v>
      </c>
      <c r="X33" s="36"/>
      <c r="Y33" s="19">
        <v>-5505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4044</v>
      </c>
      <c r="H36" s="27">
        <f t="shared" si="2"/>
        <v>-7030</v>
      </c>
      <c r="I36" s="27">
        <f t="shared" si="2"/>
        <v>-2519</v>
      </c>
      <c r="J36" s="27">
        <f t="shared" si="2"/>
        <v>-5505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-5505</v>
      </c>
      <c r="X36" s="27">
        <f t="shared" si="2"/>
        <v>0</v>
      </c>
      <c r="Y36" s="27">
        <f t="shared" si="2"/>
        <v>-5505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-17803716</v>
      </c>
      <c r="F38" s="33">
        <f t="shared" si="3"/>
        <v>-17803716</v>
      </c>
      <c r="G38" s="33">
        <f t="shared" si="3"/>
        <v>37813074</v>
      </c>
      <c r="H38" s="33">
        <f t="shared" si="3"/>
        <v>-11193307</v>
      </c>
      <c r="I38" s="33">
        <f t="shared" si="3"/>
        <v>8463244</v>
      </c>
      <c r="J38" s="33">
        <f t="shared" si="3"/>
        <v>35083011</v>
      </c>
      <c r="K38" s="33">
        <f t="shared" si="3"/>
        <v>-2551371</v>
      </c>
      <c r="L38" s="33">
        <f t="shared" si="3"/>
        <v>-5582231</v>
      </c>
      <c r="M38" s="33">
        <f t="shared" si="3"/>
        <v>-1711081</v>
      </c>
      <c r="N38" s="33">
        <f t="shared" si="3"/>
        <v>-9844683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25238328</v>
      </c>
      <c r="X38" s="33">
        <f t="shared" si="3"/>
        <v>10218521</v>
      </c>
      <c r="Y38" s="33">
        <f t="shared" si="3"/>
        <v>15019807</v>
      </c>
      <c r="Z38" s="34">
        <f>+IF(X38&lt;&gt;0,+(Y38/X38)*100,0)</f>
        <v>146.98611472247305</v>
      </c>
      <c r="AA38" s="35">
        <f>+AA17+AA27+AA36</f>
        <v>-17803716</v>
      </c>
    </row>
    <row r="39" spans="1:27" ht="13.5">
      <c r="A39" s="22" t="s">
        <v>59</v>
      </c>
      <c r="B39" s="16"/>
      <c r="C39" s="31"/>
      <c r="D39" s="31"/>
      <c r="E39" s="32">
        <v>6636361</v>
      </c>
      <c r="F39" s="33">
        <v>6636361</v>
      </c>
      <c r="G39" s="33">
        <v>9268345</v>
      </c>
      <c r="H39" s="33">
        <v>47081419</v>
      </c>
      <c r="I39" s="33">
        <v>35888112</v>
      </c>
      <c r="J39" s="33">
        <v>9268345</v>
      </c>
      <c r="K39" s="33">
        <v>44351356</v>
      </c>
      <c r="L39" s="33">
        <v>41799985</v>
      </c>
      <c r="M39" s="33">
        <v>36217754</v>
      </c>
      <c r="N39" s="33">
        <v>44351356</v>
      </c>
      <c r="O39" s="33"/>
      <c r="P39" s="33"/>
      <c r="Q39" s="33"/>
      <c r="R39" s="33"/>
      <c r="S39" s="33"/>
      <c r="T39" s="33"/>
      <c r="U39" s="33"/>
      <c r="V39" s="33"/>
      <c r="W39" s="33">
        <v>9268345</v>
      </c>
      <c r="X39" s="33">
        <v>6636361</v>
      </c>
      <c r="Y39" s="33">
        <v>2631984</v>
      </c>
      <c r="Z39" s="34">
        <v>39.66</v>
      </c>
      <c r="AA39" s="35">
        <v>6636361</v>
      </c>
    </row>
    <row r="40" spans="1:27" ht="13.5">
      <c r="A40" s="41" t="s">
        <v>60</v>
      </c>
      <c r="B40" s="42"/>
      <c r="C40" s="43"/>
      <c r="D40" s="43"/>
      <c r="E40" s="44">
        <v>-11167355</v>
      </c>
      <c r="F40" s="45">
        <v>-11167355</v>
      </c>
      <c r="G40" s="45">
        <v>47081419</v>
      </c>
      <c r="H40" s="45">
        <v>35888112</v>
      </c>
      <c r="I40" s="45">
        <v>44351356</v>
      </c>
      <c r="J40" s="45">
        <v>44351356</v>
      </c>
      <c r="K40" s="45">
        <v>41799985</v>
      </c>
      <c r="L40" s="45">
        <v>36217754</v>
      </c>
      <c r="M40" s="45">
        <v>34506673</v>
      </c>
      <c r="N40" s="45">
        <v>34506673</v>
      </c>
      <c r="O40" s="45"/>
      <c r="P40" s="45"/>
      <c r="Q40" s="45"/>
      <c r="R40" s="45"/>
      <c r="S40" s="45"/>
      <c r="T40" s="45"/>
      <c r="U40" s="45"/>
      <c r="V40" s="45"/>
      <c r="W40" s="45">
        <v>34506673</v>
      </c>
      <c r="X40" s="45">
        <v>16854882</v>
      </c>
      <c r="Y40" s="45">
        <v>17651791</v>
      </c>
      <c r="Z40" s="46">
        <v>104.73</v>
      </c>
      <c r="AA40" s="47">
        <v>-11167355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1052298</v>
      </c>
      <c r="D6" s="17"/>
      <c r="E6" s="18">
        <v>2174004</v>
      </c>
      <c r="F6" s="19">
        <v>2174004</v>
      </c>
      <c r="G6" s="19">
        <v>73085</v>
      </c>
      <c r="H6" s="19">
        <v>271869</v>
      </c>
      <c r="I6" s="19">
        <v>12888</v>
      </c>
      <c r="J6" s="19">
        <v>357842</v>
      </c>
      <c r="K6" s="19">
        <v>205227</v>
      </c>
      <c r="L6" s="19">
        <v>187672</v>
      </c>
      <c r="M6" s="19">
        <v>260429</v>
      </c>
      <c r="N6" s="19">
        <v>653328</v>
      </c>
      <c r="O6" s="19"/>
      <c r="P6" s="19"/>
      <c r="Q6" s="19"/>
      <c r="R6" s="19"/>
      <c r="S6" s="19"/>
      <c r="T6" s="19"/>
      <c r="U6" s="19"/>
      <c r="V6" s="19"/>
      <c r="W6" s="19">
        <v>1011170</v>
      </c>
      <c r="X6" s="19">
        <v>1087002</v>
      </c>
      <c r="Y6" s="19">
        <v>-75832</v>
      </c>
      <c r="Z6" s="20">
        <v>-6.98</v>
      </c>
      <c r="AA6" s="21">
        <v>2174004</v>
      </c>
    </row>
    <row r="7" spans="1:27" ht="13.5">
      <c r="A7" s="22" t="s">
        <v>34</v>
      </c>
      <c r="B7" s="16"/>
      <c r="C7" s="17">
        <v>2648989</v>
      </c>
      <c r="D7" s="17"/>
      <c r="E7" s="18">
        <v>3126096</v>
      </c>
      <c r="F7" s="19">
        <v>3126096</v>
      </c>
      <c r="G7" s="19">
        <v>183691</v>
      </c>
      <c r="H7" s="19">
        <v>145819</v>
      </c>
      <c r="I7" s="19">
        <v>45052</v>
      </c>
      <c r="J7" s="19">
        <v>374562</v>
      </c>
      <c r="K7" s="19">
        <v>146818</v>
      </c>
      <c r="L7" s="19">
        <v>92653</v>
      </c>
      <c r="M7" s="19">
        <v>108990</v>
      </c>
      <c r="N7" s="19">
        <v>348461</v>
      </c>
      <c r="O7" s="19"/>
      <c r="P7" s="19"/>
      <c r="Q7" s="19"/>
      <c r="R7" s="19"/>
      <c r="S7" s="19"/>
      <c r="T7" s="19"/>
      <c r="U7" s="19"/>
      <c r="V7" s="19"/>
      <c r="W7" s="19">
        <v>723023</v>
      </c>
      <c r="X7" s="19">
        <v>1563048</v>
      </c>
      <c r="Y7" s="19">
        <v>-840025</v>
      </c>
      <c r="Z7" s="20">
        <v>-53.74</v>
      </c>
      <c r="AA7" s="21">
        <v>3126096</v>
      </c>
    </row>
    <row r="8" spans="1:27" ht="13.5">
      <c r="A8" s="22" t="s">
        <v>35</v>
      </c>
      <c r="B8" s="16"/>
      <c r="C8" s="17">
        <v>174106996</v>
      </c>
      <c r="D8" s="17"/>
      <c r="E8" s="18">
        <v>9935964</v>
      </c>
      <c r="F8" s="19">
        <v>9935964</v>
      </c>
      <c r="G8" s="19">
        <v>14804031</v>
      </c>
      <c r="H8" s="19">
        <v>3413206</v>
      </c>
      <c r="I8" s="19">
        <v>15886867</v>
      </c>
      <c r="J8" s="19">
        <v>34104104</v>
      </c>
      <c r="K8" s="19">
        <v>5248149</v>
      </c>
      <c r="L8" s="19">
        <v>761846</v>
      </c>
      <c r="M8" s="19">
        <v>5713456</v>
      </c>
      <c r="N8" s="19">
        <v>11723451</v>
      </c>
      <c r="O8" s="19"/>
      <c r="P8" s="19"/>
      <c r="Q8" s="19"/>
      <c r="R8" s="19"/>
      <c r="S8" s="19"/>
      <c r="T8" s="19"/>
      <c r="U8" s="19"/>
      <c r="V8" s="19"/>
      <c r="W8" s="19">
        <v>45827555</v>
      </c>
      <c r="X8" s="19">
        <v>4967982</v>
      </c>
      <c r="Y8" s="19">
        <v>40859573</v>
      </c>
      <c r="Z8" s="20">
        <v>822.46</v>
      </c>
      <c r="AA8" s="21">
        <v>9935964</v>
      </c>
    </row>
    <row r="9" spans="1:27" ht="13.5">
      <c r="A9" s="22" t="s">
        <v>36</v>
      </c>
      <c r="B9" s="16"/>
      <c r="C9" s="17">
        <v>339291000</v>
      </c>
      <c r="D9" s="17"/>
      <c r="E9" s="18">
        <v>342061200</v>
      </c>
      <c r="F9" s="19">
        <v>342061200</v>
      </c>
      <c r="G9" s="19">
        <v>138149000</v>
      </c>
      <c r="H9" s="19">
        <v>2186000</v>
      </c>
      <c r="I9" s="19"/>
      <c r="J9" s="19">
        <v>140335000</v>
      </c>
      <c r="K9" s="19">
        <v>11400000</v>
      </c>
      <c r="L9" s="19">
        <v>1009000</v>
      </c>
      <c r="M9" s="19">
        <v>83296000</v>
      </c>
      <c r="N9" s="19">
        <v>95705000</v>
      </c>
      <c r="O9" s="19"/>
      <c r="P9" s="19"/>
      <c r="Q9" s="19"/>
      <c r="R9" s="19"/>
      <c r="S9" s="19"/>
      <c r="T9" s="19"/>
      <c r="U9" s="19"/>
      <c r="V9" s="19"/>
      <c r="W9" s="19">
        <v>236040000</v>
      </c>
      <c r="X9" s="19">
        <v>228040800</v>
      </c>
      <c r="Y9" s="19">
        <v>7999200</v>
      </c>
      <c r="Z9" s="20">
        <v>3.51</v>
      </c>
      <c r="AA9" s="21">
        <v>342061200</v>
      </c>
    </row>
    <row r="10" spans="1:27" ht="13.5">
      <c r="A10" s="22" t="s">
        <v>37</v>
      </c>
      <c r="B10" s="16"/>
      <c r="C10" s="17">
        <v>89139000</v>
      </c>
      <c r="D10" s="17"/>
      <c r="E10" s="18">
        <v>113628801</v>
      </c>
      <c r="F10" s="19">
        <v>113628801</v>
      </c>
      <c r="G10" s="19">
        <v>51020000</v>
      </c>
      <c r="H10" s="19"/>
      <c r="I10" s="19"/>
      <c r="J10" s="19">
        <v>51020000</v>
      </c>
      <c r="K10" s="19"/>
      <c r="L10" s="19"/>
      <c r="M10" s="19">
        <v>48850000</v>
      </c>
      <c r="N10" s="19">
        <v>48850000</v>
      </c>
      <c r="O10" s="19"/>
      <c r="P10" s="19"/>
      <c r="Q10" s="19"/>
      <c r="R10" s="19"/>
      <c r="S10" s="19"/>
      <c r="T10" s="19"/>
      <c r="U10" s="19"/>
      <c r="V10" s="19"/>
      <c r="W10" s="19">
        <v>99870000</v>
      </c>
      <c r="X10" s="19">
        <v>75752534</v>
      </c>
      <c r="Y10" s="19">
        <v>24117466</v>
      </c>
      <c r="Z10" s="20">
        <v>31.84</v>
      </c>
      <c r="AA10" s="21">
        <v>113628801</v>
      </c>
    </row>
    <row r="11" spans="1:27" ht="13.5">
      <c r="A11" s="22" t="s">
        <v>38</v>
      </c>
      <c r="B11" s="16"/>
      <c r="C11" s="17">
        <v>10066428</v>
      </c>
      <c r="D11" s="17"/>
      <c r="E11" s="18">
        <v>12130536</v>
      </c>
      <c r="F11" s="19">
        <v>12130536</v>
      </c>
      <c r="G11" s="19">
        <v>9825</v>
      </c>
      <c r="H11" s="19">
        <v>15193</v>
      </c>
      <c r="I11" s="19">
        <v>1076625</v>
      </c>
      <c r="J11" s="19">
        <v>1101643</v>
      </c>
      <c r="K11" s="19">
        <v>320493</v>
      </c>
      <c r="L11" s="19">
        <v>689999</v>
      </c>
      <c r="M11" s="19">
        <v>87664</v>
      </c>
      <c r="N11" s="19">
        <v>1098156</v>
      </c>
      <c r="O11" s="19"/>
      <c r="P11" s="19"/>
      <c r="Q11" s="19"/>
      <c r="R11" s="19"/>
      <c r="S11" s="19"/>
      <c r="T11" s="19"/>
      <c r="U11" s="19"/>
      <c r="V11" s="19"/>
      <c r="W11" s="19">
        <v>2199799</v>
      </c>
      <c r="X11" s="19">
        <v>6065268</v>
      </c>
      <c r="Y11" s="19">
        <v>-3865469</v>
      </c>
      <c r="Z11" s="20">
        <v>-63.73</v>
      </c>
      <c r="AA11" s="21">
        <v>12130536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-476282010</v>
      </c>
      <c r="D14" s="17"/>
      <c r="E14" s="18">
        <v>-335348304</v>
      </c>
      <c r="F14" s="19">
        <v>-335348304</v>
      </c>
      <c r="G14" s="19">
        <v>-35434315</v>
      </c>
      <c r="H14" s="19">
        <v>-28914136</v>
      </c>
      <c r="I14" s="19">
        <v>-38766543</v>
      </c>
      <c r="J14" s="19">
        <v>-103114994</v>
      </c>
      <c r="K14" s="19">
        <v>-27535744</v>
      </c>
      <c r="L14" s="19">
        <v>-24539857</v>
      </c>
      <c r="M14" s="19">
        <v>-35161951</v>
      </c>
      <c r="N14" s="19">
        <v>-87237552</v>
      </c>
      <c r="O14" s="19"/>
      <c r="P14" s="19"/>
      <c r="Q14" s="19"/>
      <c r="R14" s="19"/>
      <c r="S14" s="19"/>
      <c r="T14" s="19"/>
      <c r="U14" s="19"/>
      <c r="V14" s="19"/>
      <c r="W14" s="19">
        <v>-190352546</v>
      </c>
      <c r="X14" s="19">
        <v>-168124152</v>
      </c>
      <c r="Y14" s="19">
        <v>-22228394</v>
      </c>
      <c r="Z14" s="20">
        <v>13.22</v>
      </c>
      <c r="AA14" s="21">
        <v>-335348304</v>
      </c>
    </row>
    <row r="15" spans="1:27" ht="13.5">
      <c r="A15" s="22" t="s">
        <v>42</v>
      </c>
      <c r="B15" s="16"/>
      <c r="C15" s="17">
        <v>-395605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-58070145</v>
      </c>
      <c r="D16" s="17"/>
      <c r="E16" s="18">
        <v>-20932080</v>
      </c>
      <c r="F16" s="19">
        <v>-20932080</v>
      </c>
      <c r="G16" s="19"/>
      <c r="H16" s="19"/>
      <c r="I16" s="19"/>
      <c r="J16" s="19"/>
      <c r="K16" s="19"/>
      <c r="L16" s="19"/>
      <c r="M16" s="19">
        <v>-3227282</v>
      </c>
      <c r="N16" s="19">
        <v>-3227282</v>
      </c>
      <c r="O16" s="19"/>
      <c r="P16" s="19"/>
      <c r="Q16" s="19"/>
      <c r="R16" s="19"/>
      <c r="S16" s="19"/>
      <c r="T16" s="19"/>
      <c r="U16" s="19"/>
      <c r="V16" s="19"/>
      <c r="W16" s="19">
        <v>-3227282</v>
      </c>
      <c r="X16" s="19">
        <v>-10466040</v>
      </c>
      <c r="Y16" s="19">
        <v>7238758</v>
      </c>
      <c r="Z16" s="20">
        <v>-69.16</v>
      </c>
      <c r="AA16" s="21">
        <v>-20932080</v>
      </c>
    </row>
    <row r="17" spans="1:27" ht="13.5">
      <c r="A17" s="23" t="s">
        <v>44</v>
      </c>
      <c r="B17" s="24"/>
      <c r="C17" s="25">
        <f aca="true" t="shared" si="0" ref="C17:Y17">SUM(C6:C16)</f>
        <v>81556951</v>
      </c>
      <c r="D17" s="25">
        <f>SUM(D6:D16)</f>
        <v>0</v>
      </c>
      <c r="E17" s="26">
        <f t="shared" si="0"/>
        <v>126776217</v>
      </c>
      <c r="F17" s="27">
        <f t="shared" si="0"/>
        <v>126776217</v>
      </c>
      <c r="G17" s="27">
        <f t="shared" si="0"/>
        <v>168805317</v>
      </c>
      <c r="H17" s="27">
        <f t="shared" si="0"/>
        <v>-22882049</v>
      </c>
      <c r="I17" s="27">
        <f t="shared" si="0"/>
        <v>-21745111</v>
      </c>
      <c r="J17" s="27">
        <f t="shared" si="0"/>
        <v>124178157</v>
      </c>
      <c r="K17" s="27">
        <f t="shared" si="0"/>
        <v>-10215057</v>
      </c>
      <c r="L17" s="27">
        <f t="shared" si="0"/>
        <v>-21798687</v>
      </c>
      <c r="M17" s="27">
        <f t="shared" si="0"/>
        <v>99927306</v>
      </c>
      <c r="N17" s="27">
        <f t="shared" si="0"/>
        <v>67913562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192091719</v>
      </c>
      <c r="X17" s="27">
        <f t="shared" si="0"/>
        <v>138886442</v>
      </c>
      <c r="Y17" s="27">
        <f t="shared" si="0"/>
        <v>53205277</v>
      </c>
      <c r="Z17" s="28">
        <f>+IF(X17&lt;&gt;0,+(Y17/X17)*100,0)</f>
        <v>38.30847434337759</v>
      </c>
      <c r="AA17" s="29">
        <f>SUM(AA6:AA16)</f>
        <v>126776217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5239945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-104405369</v>
      </c>
      <c r="D26" s="17"/>
      <c r="E26" s="18">
        <v>-135671785</v>
      </c>
      <c r="F26" s="19">
        <v>-135671785</v>
      </c>
      <c r="G26" s="19">
        <v>-21911503</v>
      </c>
      <c r="H26" s="19">
        <v>-4991981</v>
      </c>
      <c r="I26" s="19">
        <v>-1818521</v>
      </c>
      <c r="J26" s="19">
        <v>-28722005</v>
      </c>
      <c r="K26" s="19">
        <v>-5961009</v>
      </c>
      <c r="L26" s="19">
        <v>-18234988</v>
      </c>
      <c r="M26" s="19">
        <v>-19820481</v>
      </c>
      <c r="N26" s="19">
        <v>-44016478</v>
      </c>
      <c r="O26" s="19"/>
      <c r="P26" s="19"/>
      <c r="Q26" s="19"/>
      <c r="R26" s="19"/>
      <c r="S26" s="19"/>
      <c r="T26" s="19"/>
      <c r="U26" s="19"/>
      <c r="V26" s="19"/>
      <c r="W26" s="19">
        <v>-72738483</v>
      </c>
      <c r="X26" s="19">
        <v>-58651317</v>
      </c>
      <c r="Y26" s="19">
        <v>-14087166</v>
      </c>
      <c r="Z26" s="20">
        <v>24.02</v>
      </c>
      <c r="AA26" s="21">
        <v>-135671785</v>
      </c>
    </row>
    <row r="27" spans="1:27" ht="13.5">
      <c r="A27" s="23" t="s">
        <v>51</v>
      </c>
      <c r="B27" s="24"/>
      <c r="C27" s="25">
        <f aca="true" t="shared" si="1" ref="C27:Y27">SUM(C21:C26)</f>
        <v>-99165424</v>
      </c>
      <c r="D27" s="25">
        <f>SUM(D21:D26)</f>
        <v>0</v>
      </c>
      <c r="E27" s="26">
        <f t="shared" si="1"/>
        <v>-135671785</v>
      </c>
      <c r="F27" s="27">
        <f t="shared" si="1"/>
        <v>-135671785</v>
      </c>
      <c r="G27" s="27">
        <f t="shared" si="1"/>
        <v>-21911503</v>
      </c>
      <c r="H27" s="27">
        <f t="shared" si="1"/>
        <v>-4991981</v>
      </c>
      <c r="I27" s="27">
        <f t="shared" si="1"/>
        <v>-1818521</v>
      </c>
      <c r="J27" s="27">
        <f t="shared" si="1"/>
        <v>-28722005</v>
      </c>
      <c r="K27" s="27">
        <f t="shared" si="1"/>
        <v>-5961009</v>
      </c>
      <c r="L27" s="27">
        <f t="shared" si="1"/>
        <v>-18234988</v>
      </c>
      <c r="M27" s="27">
        <f t="shared" si="1"/>
        <v>-19820481</v>
      </c>
      <c r="N27" s="27">
        <f t="shared" si="1"/>
        <v>-44016478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-72738483</v>
      </c>
      <c r="X27" s="27">
        <f t="shared" si="1"/>
        <v>-58651317</v>
      </c>
      <c r="Y27" s="27">
        <f t="shared" si="1"/>
        <v>-14087166</v>
      </c>
      <c r="Z27" s="28">
        <f>+IF(X27&lt;&gt;0,+(Y27/X27)*100,0)</f>
        <v>24.01849902194012</v>
      </c>
      <c r="AA27" s="29">
        <f>SUM(AA21:AA26)</f>
        <v>-135671785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-17608473</v>
      </c>
      <c r="D38" s="31">
        <f>+D17+D27+D36</f>
        <v>0</v>
      </c>
      <c r="E38" s="32">
        <f t="shared" si="3"/>
        <v>-8895568</v>
      </c>
      <c r="F38" s="33">
        <f t="shared" si="3"/>
        <v>-8895568</v>
      </c>
      <c r="G38" s="33">
        <f t="shared" si="3"/>
        <v>146893814</v>
      </c>
      <c r="H38" s="33">
        <f t="shared" si="3"/>
        <v>-27874030</v>
      </c>
      <c r="I38" s="33">
        <f t="shared" si="3"/>
        <v>-23563632</v>
      </c>
      <c r="J38" s="33">
        <f t="shared" si="3"/>
        <v>95456152</v>
      </c>
      <c r="K38" s="33">
        <f t="shared" si="3"/>
        <v>-16176066</v>
      </c>
      <c r="L38" s="33">
        <f t="shared" si="3"/>
        <v>-40033675</v>
      </c>
      <c r="M38" s="33">
        <f t="shared" si="3"/>
        <v>80106825</v>
      </c>
      <c r="N38" s="33">
        <f t="shared" si="3"/>
        <v>23897084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119353236</v>
      </c>
      <c r="X38" s="33">
        <f t="shared" si="3"/>
        <v>80235125</v>
      </c>
      <c r="Y38" s="33">
        <f t="shared" si="3"/>
        <v>39118111</v>
      </c>
      <c r="Z38" s="34">
        <f>+IF(X38&lt;&gt;0,+(Y38/X38)*100,0)</f>
        <v>48.75434667796679</v>
      </c>
      <c r="AA38" s="35">
        <f>+AA17+AA27+AA36</f>
        <v>-8895568</v>
      </c>
    </row>
    <row r="39" spans="1:27" ht="13.5">
      <c r="A39" s="22" t="s">
        <v>59</v>
      </c>
      <c r="B39" s="16"/>
      <c r="C39" s="31">
        <v>86440151</v>
      </c>
      <c r="D39" s="31"/>
      <c r="E39" s="32">
        <v>35845981</v>
      </c>
      <c r="F39" s="33">
        <v>35845981</v>
      </c>
      <c r="G39" s="33">
        <v>66452774</v>
      </c>
      <c r="H39" s="33">
        <v>213346588</v>
      </c>
      <c r="I39" s="33">
        <v>185472558</v>
      </c>
      <c r="J39" s="33">
        <v>66452774</v>
      </c>
      <c r="K39" s="33">
        <v>161908926</v>
      </c>
      <c r="L39" s="33">
        <v>145732860</v>
      </c>
      <c r="M39" s="33">
        <v>105699185</v>
      </c>
      <c r="N39" s="33">
        <v>161908926</v>
      </c>
      <c r="O39" s="33"/>
      <c r="P39" s="33"/>
      <c r="Q39" s="33"/>
      <c r="R39" s="33"/>
      <c r="S39" s="33"/>
      <c r="T39" s="33"/>
      <c r="U39" s="33"/>
      <c r="V39" s="33"/>
      <c r="W39" s="33">
        <v>66452774</v>
      </c>
      <c r="X39" s="33">
        <v>35845981</v>
      </c>
      <c r="Y39" s="33">
        <v>30606793</v>
      </c>
      <c r="Z39" s="34">
        <v>85.38</v>
      </c>
      <c r="AA39" s="35">
        <v>35845981</v>
      </c>
    </row>
    <row r="40" spans="1:27" ht="13.5">
      <c r="A40" s="41" t="s">
        <v>60</v>
      </c>
      <c r="B40" s="42"/>
      <c r="C40" s="43">
        <v>68831678</v>
      </c>
      <c r="D40" s="43"/>
      <c r="E40" s="44">
        <v>26950410</v>
      </c>
      <c r="F40" s="45">
        <v>26950410</v>
      </c>
      <c r="G40" s="45">
        <v>213346588</v>
      </c>
      <c r="H40" s="45">
        <v>185472558</v>
      </c>
      <c r="I40" s="45">
        <v>161908926</v>
      </c>
      <c r="J40" s="45">
        <v>161908926</v>
      </c>
      <c r="K40" s="45">
        <v>145732860</v>
      </c>
      <c r="L40" s="45">
        <v>105699185</v>
      </c>
      <c r="M40" s="45">
        <v>185806010</v>
      </c>
      <c r="N40" s="45">
        <v>185806010</v>
      </c>
      <c r="O40" s="45"/>
      <c r="P40" s="45"/>
      <c r="Q40" s="45"/>
      <c r="R40" s="45"/>
      <c r="S40" s="45"/>
      <c r="T40" s="45"/>
      <c r="U40" s="45"/>
      <c r="V40" s="45"/>
      <c r="W40" s="45">
        <v>185806010</v>
      </c>
      <c r="X40" s="45">
        <v>116081103</v>
      </c>
      <c r="Y40" s="45">
        <v>69724907</v>
      </c>
      <c r="Z40" s="46">
        <v>60.07</v>
      </c>
      <c r="AA40" s="47">
        <v>26950410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27366000</v>
      </c>
      <c r="F6" s="19">
        <v>27366000</v>
      </c>
      <c r="G6" s="19">
        <v>32110</v>
      </c>
      <c r="H6" s="19">
        <v>2741000</v>
      </c>
      <c r="I6" s="19">
        <v>2741152</v>
      </c>
      <c r="J6" s="19">
        <v>5514262</v>
      </c>
      <c r="K6" s="19">
        <v>2763828</v>
      </c>
      <c r="L6" s="19">
        <v>374593</v>
      </c>
      <c r="M6" s="19">
        <v>20761</v>
      </c>
      <c r="N6" s="19">
        <v>3159182</v>
      </c>
      <c r="O6" s="19"/>
      <c r="P6" s="19"/>
      <c r="Q6" s="19"/>
      <c r="R6" s="19"/>
      <c r="S6" s="19"/>
      <c r="T6" s="19"/>
      <c r="U6" s="19"/>
      <c r="V6" s="19"/>
      <c r="W6" s="19">
        <v>8673444</v>
      </c>
      <c r="X6" s="19">
        <v>13683000</v>
      </c>
      <c r="Y6" s="19">
        <v>-5009556</v>
      </c>
      <c r="Z6" s="20">
        <v>-36.61</v>
      </c>
      <c r="AA6" s="21">
        <v>27366000</v>
      </c>
    </row>
    <row r="7" spans="1:27" ht="13.5">
      <c r="A7" s="22" t="s">
        <v>34</v>
      </c>
      <c r="B7" s="16"/>
      <c r="C7" s="17">
        <v>41848065</v>
      </c>
      <c r="D7" s="17"/>
      <c r="E7" s="18">
        <v>27026988</v>
      </c>
      <c r="F7" s="19">
        <v>27026988</v>
      </c>
      <c r="G7" s="19">
        <v>17093870</v>
      </c>
      <c r="H7" s="19">
        <v>6596000</v>
      </c>
      <c r="I7" s="19">
        <v>12545915</v>
      </c>
      <c r="J7" s="19">
        <v>36235785</v>
      </c>
      <c r="K7" s="19">
        <v>7159203</v>
      </c>
      <c r="L7" s="19">
        <v>5879585</v>
      </c>
      <c r="M7" s="19">
        <v>653842</v>
      </c>
      <c r="N7" s="19">
        <v>13692630</v>
      </c>
      <c r="O7" s="19"/>
      <c r="P7" s="19"/>
      <c r="Q7" s="19"/>
      <c r="R7" s="19"/>
      <c r="S7" s="19"/>
      <c r="T7" s="19"/>
      <c r="U7" s="19"/>
      <c r="V7" s="19"/>
      <c r="W7" s="19">
        <v>49928415</v>
      </c>
      <c r="X7" s="19">
        <v>13513494</v>
      </c>
      <c r="Y7" s="19">
        <v>36414921</v>
      </c>
      <c r="Z7" s="20">
        <v>269.47</v>
      </c>
      <c r="AA7" s="21">
        <v>27026988</v>
      </c>
    </row>
    <row r="8" spans="1:27" ht="13.5">
      <c r="A8" s="22" t="s">
        <v>35</v>
      </c>
      <c r="B8" s="16"/>
      <c r="C8" s="17">
        <v>21774328</v>
      </c>
      <c r="D8" s="17"/>
      <c r="E8" s="18">
        <v>49306516</v>
      </c>
      <c r="F8" s="19">
        <v>49306516</v>
      </c>
      <c r="G8" s="19">
        <v>178927</v>
      </c>
      <c r="H8" s="19">
        <v>7047000</v>
      </c>
      <c r="I8" s="19">
        <v>2234000</v>
      </c>
      <c r="J8" s="19">
        <v>9459927</v>
      </c>
      <c r="K8" s="19">
        <v>500135</v>
      </c>
      <c r="L8" s="19">
        <v>453026</v>
      </c>
      <c r="M8" s="19">
        <v>712223</v>
      </c>
      <c r="N8" s="19">
        <v>1665384</v>
      </c>
      <c r="O8" s="19"/>
      <c r="P8" s="19"/>
      <c r="Q8" s="19"/>
      <c r="R8" s="19"/>
      <c r="S8" s="19"/>
      <c r="T8" s="19"/>
      <c r="U8" s="19"/>
      <c r="V8" s="19"/>
      <c r="W8" s="19">
        <v>11125311</v>
      </c>
      <c r="X8" s="19">
        <v>24654000</v>
      </c>
      <c r="Y8" s="19">
        <v>-13528689</v>
      </c>
      <c r="Z8" s="20">
        <v>-54.87</v>
      </c>
      <c r="AA8" s="21">
        <v>49306516</v>
      </c>
    </row>
    <row r="9" spans="1:27" ht="13.5">
      <c r="A9" s="22" t="s">
        <v>36</v>
      </c>
      <c r="B9" s="16"/>
      <c r="C9" s="17">
        <v>338595580</v>
      </c>
      <c r="D9" s="17"/>
      <c r="E9" s="18">
        <v>320490000</v>
      </c>
      <c r="F9" s="19">
        <v>320490000</v>
      </c>
      <c r="G9" s="19">
        <v>131087000</v>
      </c>
      <c r="H9" s="19">
        <v>1625000</v>
      </c>
      <c r="I9" s="19">
        <v>1064000</v>
      </c>
      <c r="J9" s="19">
        <v>133776000</v>
      </c>
      <c r="K9" s="19"/>
      <c r="L9" s="19">
        <v>94601000</v>
      </c>
      <c r="M9" s="19"/>
      <c r="N9" s="19">
        <v>94601000</v>
      </c>
      <c r="O9" s="19"/>
      <c r="P9" s="19"/>
      <c r="Q9" s="19"/>
      <c r="R9" s="19"/>
      <c r="S9" s="19"/>
      <c r="T9" s="19"/>
      <c r="U9" s="19"/>
      <c r="V9" s="19"/>
      <c r="W9" s="19">
        <v>228377000</v>
      </c>
      <c r="X9" s="19">
        <v>160245000</v>
      </c>
      <c r="Y9" s="19">
        <v>68132000</v>
      </c>
      <c r="Z9" s="20">
        <v>42.52</v>
      </c>
      <c r="AA9" s="21">
        <v>320490000</v>
      </c>
    </row>
    <row r="10" spans="1:27" ht="13.5">
      <c r="A10" s="22" t="s">
        <v>37</v>
      </c>
      <c r="B10" s="16"/>
      <c r="C10" s="17">
        <v>131371598</v>
      </c>
      <c r="D10" s="17"/>
      <c r="E10" s="18">
        <v>119102000</v>
      </c>
      <c r="F10" s="19">
        <v>119102000</v>
      </c>
      <c r="G10" s="19"/>
      <c r="H10" s="19">
        <v>37942000</v>
      </c>
      <c r="I10" s="19"/>
      <c r="J10" s="19">
        <v>37942000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>
        <v>37942000</v>
      </c>
      <c r="X10" s="19">
        <v>59551000</v>
      </c>
      <c r="Y10" s="19">
        <v>-21609000</v>
      </c>
      <c r="Z10" s="20">
        <v>-36.29</v>
      </c>
      <c r="AA10" s="21">
        <v>119102000</v>
      </c>
    </row>
    <row r="11" spans="1:27" ht="13.5">
      <c r="A11" s="22" t="s">
        <v>38</v>
      </c>
      <c r="B11" s="16"/>
      <c r="C11" s="17">
        <v>5750886</v>
      </c>
      <c r="D11" s="17"/>
      <c r="E11" s="18">
        <v>12999996</v>
      </c>
      <c r="F11" s="19">
        <v>12999996</v>
      </c>
      <c r="G11" s="19">
        <v>1395970</v>
      </c>
      <c r="H11" s="19">
        <v>2168000</v>
      </c>
      <c r="I11" s="19">
        <v>2343000</v>
      </c>
      <c r="J11" s="19">
        <v>5906970</v>
      </c>
      <c r="K11" s="19">
        <v>2076890</v>
      </c>
      <c r="L11" s="19">
        <v>3450903</v>
      </c>
      <c r="M11" s="19">
        <v>493224</v>
      </c>
      <c r="N11" s="19">
        <v>6021017</v>
      </c>
      <c r="O11" s="19"/>
      <c r="P11" s="19"/>
      <c r="Q11" s="19"/>
      <c r="R11" s="19"/>
      <c r="S11" s="19"/>
      <c r="T11" s="19"/>
      <c r="U11" s="19"/>
      <c r="V11" s="19"/>
      <c r="W11" s="19">
        <v>11927987</v>
      </c>
      <c r="X11" s="19">
        <v>6499998</v>
      </c>
      <c r="Y11" s="19">
        <v>5427989</v>
      </c>
      <c r="Z11" s="20">
        <v>83.51</v>
      </c>
      <c r="AA11" s="21">
        <v>12999996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-429479613</v>
      </c>
      <c r="D14" s="17"/>
      <c r="E14" s="18">
        <v>-417128000</v>
      </c>
      <c r="F14" s="19">
        <v>-417128000</v>
      </c>
      <c r="G14" s="19">
        <v>-25546000</v>
      </c>
      <c r="H14" s="19">
        <v>-37228000</v>
      </c>
      <c r="I14" s="19">
        <v>-49207465</v>
      </c>
      <c r="J14" s="19">
        <v>-111981465</v>
      </c>
      <c r="K14" s="19">
        <v>-26007673</v>
      </c>
      <c r="L14" s="19">
        <v>-28983589</v>
      </c>
      <c r="M14" s="19">
        <v>-44557513</v>
      </c>
      <c r="N14" s="19">
        <v>-99548775</v>
      </c>
      <c r="O14" s="19"/>
      <c r="P14" s="19"/>
      <c r="Q14" s="19"/>
      <c r="R14" s="19"/>
      <c r="S14" s="19"/>
      <c r="T14" s="19"/>
      <c r="U14" s="19"/>
      <c r="V14" s="19"/>
      <c r="W14" s="19">
        <v>-211530240</v>
      </c>
      <c r="X14" s="19">
        <v>-213765000</v>
      </c>
      <c r="Y14" s="19">
        <v>2234760</v>
      </c>
      <c r="Z14" s="20">
        <v>-1.05</v>
      </c>
      <c r="AA14" s="21">
        <v>-417128000</v>
      </c>
    </row>
    <row r="15" spans="1:27" ht="13.5">
      <c r="A15" s="22" t="s">
        <v>42</v>
      </c>
      <c r="B15" s="16"/>
      <c r="C15" s="17">
        <v>-1567545</v>
      </c>
      <c r="D15" s="17"/>
      <c r="E15" s="18">
        <v>-159000</v>
      </c>
      <c r="F15" s="19">
        <v>-159000</v>
      </c>
      <c r="G15" s="19">
        <v>-11000</v>
      </c>
      <c r="H15" s="19">
        <v>-9000</v>
      </c>
      <c r="I15" s="19">
        <v>-29120</v>
      </c>
      <c r="J15" s="19">
        <v>-49120</v>
      </c>
      <c r="K15" s="19">
        <v>-10700</v>
      </c>
      <c r="L15" s="19">
        <v>-12986</v>
      </c>
      <c r="M15" s="19">
        <v>-1446213</v>
      </c>
      <c r="N15" s="19">
        <v>-1469899</v>
      </c>
      <c r="O15" s="19"/>
      <c r="P15" s="19"/>
      <c r="Q15" s="19"/>
      <c r="R15" s="19"/>
      <c r="S15" s="19"/>
      <c r="T15" s="19"/>
      <c r="U15" s="19"/>
      <c r="V15" s="19"/>
      <c r="W15" s="19">
        <v>-1519019</v>
      </c>
      <c r="X15" s="19">
        <v>-79500</v>
      </c>
      <c r="Y15" s="19">
        <v>-1439519</v>
      </c>
      <c r="Z15" s="20">
        <v>1810.72</v>
      </c>
      <c r="AA15" s="21">
        <v>-159000</v>
      </c>
    </row>
    <row r="16" spans="1:27" ht="13.5">
      <c r="A16" s="22" t="s">
        <v>43</v>
      </c>
      <c r="B16" s="16"/>
      <c r="C16" s="17"/>
      <c r="D16" s="17"/>
      <c r="E16" s="18">
        <v>-13971000</v>
      </c>
      <c r="F16" s="19">
        <v>-13971000</v>
      </c>
      <c r="G16" s="19"/>
      <c r="H16" s="19"/>
      <c r="I16" s="19">
        <v>-255507</v>
      </c>
      <c r="J16" s="19">
        <v>-255507</v>
      </c>
      <c r="K16" s="19"/>
      <c r="L16" s="19">
        <v>-51897</v>
      </c>
      <c r="M16" s="19">
        <v>-23950</v>
      </c>
      <c r="N16" s="19">
        <v>-75847</v>
      </c>
      <c r="O16" s="19"/>
      <c r="P16" s="19"/>
      <c r="Q16" s="19"/>
      <c r="R16" s="19"/>
      <c r="S16" s="19"/>
      <c r="T16" s="19"/>
      <c r="U16" s="19"/>
      <c r="V16" s="19"/>
      <c r="W16" s="19">
        <v>-331354</v>
      </c>
      <c r="X16" s="19">
        <v>-6985500</v>
      </c>
      <c r="Y16" s="19">
        <v>6654146</v>
      </c>
      <c r="Z16" s="20">
        <v>-95.26</v>
      </c>
      <c r="AA16" s="21">
        <v>-13971000</v>
      </c>
    </row>
    <row r="17" spans="1:27" ht="13.5">
      <c r="A17" s="23" t="s">
        <v>44</v>
      </c>
      <c r="B17" s="24"/>
      <c r="C17" s="25">
        <f aca="true" t="shared" si="0" ref="C17:Y17">SUM(C6:C16)</f>
        <v>108293299</v>
      </c>
      <c r="D17" s="25">
        <f>SUM(D6:D16)</f>
        <v>0</v>
      </c>
      <c r="E17" s="26">
        <f t="shared" si="0"/>
        <v>125033500</v>
      </c>
      <c r="F17" s="27">
        <f t="shared" si="0"/>
        <v>125033500</v>
      </c>
      <c r="G17" s="27">
        <f t="shared" si="0"/>
        <v>124230877</v>
      </c>
      <c r="H17" s="27">
        <f t="shared" si="0"/>
        <v>20882000</v>
      </c>
      <c r="I17" s="27">
        <f t="shared" si="0"/>
        <v>-28564025</v>
      </c>
      <c r="J17" s="27">
        <f t="shared" si="0"/>
        <v>116548852</v>
      </c>
      <c r="K17" s="27">
        <f t="shared" si="0"/>
        <v>-13518317</v>
      </c>
      <c r="L17" s="27">
        <f t="shared" si="0"/>
        <v>75710635</v>
      </c>
      <c r="M17" s="27">
        <f t="shared" si="0"/>
        <v>-44147626</v>
      </c>
      <c r="N17" s="27">
        <f t="shared" si="0"/>
        <v>18044692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134593544</v>
      </c>
      <c r="X17" s="27">
        <f t="shared" si="0"/>
        <v>57316492</v>
      </c>
      <c r="Y17" s="27">
        <f t="shared" si="0"/>
        <v>77277052</v>
      </c>
      <c r="Z17" s="28">
        <f>+IF(X17&lt;&gt;0,+(Y17/X17)*100,0)</f>
        <v>134.825159920813</v>
      </c>
      <c r="AA17" s="29">
        <f>SUM(AA6:AA16)</f>
        <v>125033500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-11403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-117079363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-123602004</v>
      </c>
      <c r="F26" s="19">
        <v>-123602004</v>
      </c>
      <c r="G26" s="19"/>
      <c r="H26" s="19">
        <v>-3776000</v>
      </c>
      <c r="I26" s="19">
        <v>-12164928</v>
      </c>
      <c r="J26" s="19">
        <v>-15940928</v>
      </c>
      <c r="K26" s="19">
        <v>-9061463</v>
      </c>
      <c r="L26" s="19">
        <v>-10541935</v>
      </c>
      <c r="M26" s="19">
        <v>-29666000</v>
      </c>
      <c r="N26" s="19">
        <v>-49269398</v>
      </c>
      <c r="O26" s="19"/>
      <c r="P26" s="19"/>
      <c r="Q26" s="19"/>
      <c r="R26" s="19"/>
      <c r="S26" s="19"/>
      <c r="T26" s="19"/>
      <c r="U26" s="19"/>
      <c r="V26" s="19"/>
      <c r="W26" s="19">
        <v>-65210326</v>
      </c>
      <c r="X26" s="19">
        <v>-61801002</v>
      </c>
      <c r="Y26" s="19">
        <v>-3409324</v>
      </c>
      <c r="Z26" s="20">
        <v>5.52</v>
      </c>
      <c r="AA26" s="21">
        <v>-123602004</v>
      </c>
    </row>
    <row r="27" spans="1:27" ht="13.5">
      <c r="A27" s="23" t="s">
        <v>51</v>
      </c>
      <c r="B27" s="24"/>
      <c r="C27" s="25">
        <f aca="true" t="shared" si="1" ref="C27:Y27">SUM(C21:C26)</f>
        <v>-117090766</v>
      </c>
      <c r="D27" s="25">
        <f>SUM(D21:D26)</f>
        <v>0</v>
      </c>
      <c r="E27" s="26">
        <f t="shared" si="1"/>
        <v>-123602004</v>
      </c>
      <c r="F27" s="27">
        <f t="shared" si="1"/>
        <v>-123602004</v>
      </c>
      <c r="G27" s="27">
        <f t="shared" si="1"/>
        <v>0</v>
      </c>
      <c r="H27" s="27">
        <f t="shared" si="1"/>
        <v>-3776000</v>
      </c>
      <c r="I27" s="27">
        <f t="shared" si="1"/>
        <v>-12164928</v>
      </c>
      <c r="J27" s="27">
        <f t="shared" si="1"/>
        <v>-15940928</v>
      </c>
      <c r="K27" s="27">
        <f t="shared" si="1"/>
        <v>-9061463</v>
      </c>
      <c r="L27" s="27">
        <f t="shared" si="1"/>
        <v>-10541935</v>
      </c>
      <c r="M27" s="27">
        <f t="shared" si="1"/>
        <v>-29666000</v>
      </c>
      <c r="N27" s="27">
        <f t="shared" si="1"/>
        <v>-49269398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-65210326</v>
      </c>
      <c r="X27" s="27">
        <f t="shared" si="1"/>
        <v>-61801002</v>
      </c>
      <c r="Y27" s="27">
        <f t="shared" si="1"/>
        <v>-3409324</v>
      </c>
      <c r="Z27" s="28">
        <f>+IF(X27&lt;&gt;0,+(Y27/X27)*100,0)</f>
        <v>5.516616057454861</v>
      </c>
      <c r="AA27" s="29">
        <f>SUM(AA21:AA26)</f>
        <v>-123602004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>
        <v>-3781865</v>
      </c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-3781865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-12579332</v>
      </c>
      <c r="D38" s="31">
        <f>+D17+D27+D36</f>
        <v>0</v>
      </c>
      <c r="E38" s="32">
        <f t="shared" si="3"/>
        <v>1431496</v>
      </c>
      <c r="F38" s="33">
        <f t="shared" si="3"/>
        <v>1431496</v>
      </c>
      <c r="G38" s="33">
        <f t="shared" si="3"/>
        <v>124230877</v>
      </c>
      <c r="H38" s="33">
        <f t="shared" si="3"/>
        <v>17106000</v>
      </c>
      <c r="I38" s="33">
        <f t="shared" si="3"/>
        <v>-40728953</v>
      </c>
      <c r="J38" s="33">
        <f t="shared" si="3"/>
        <v>100607924</v>
      </c>
      <c r="K38" s="33">
        <f t="shared" si="3"/>
        <v>-22579780</v>
      </c>
      <c r="L38" s="33">
        <f t="shared" si="3"/>
        <v>65168700</v>
      </c>
      <c r="M38" s="33">
        <f t="shared" si="3"/>
        <v>-73813626</v>
      </c>
      <c r="N38" s="33">
        <f t="shared" si="3"/>
        <v>-31224706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69383218</v>
      </c>
      <c r="X38" s="33">
        <f t="shared" si="3"/>
        <v>-4484510</v>
      </c>
      <c r="Y38" s="33">
        <f t="shared" si="3"/>
        <v>73867728</v>
      </c>
      <c r="Z38" s="34">
        <f>+IF(X38&lt;&gt;0,+(Y38/X38)*100,0)</f>
        <v>-1647.1750090868345</v>
      </c>
      <c r="AA38" s="35">
        <f>+AA17+AA27+AA36</f>
        <v>1431496</v>
      </c>
    </row>
    <row r="39" spans="1:27" ht="13.5">
      <c r="A39" s="22" t="s">
        <v>59</v>
      </c>
      <c r="B39" s="16"/>
      <c r="C39" s="31">
        <v>15510280</v>
      </c>
      <c r="D39" s="31"/>
      <c r="E39" s="32">
        <v>4825000</v>
      </c>
      <c r="F39" s="33">
        <v>4825000</v>
      </c>
      <c r="G39" s="33"/>
      <c r="H39" s="33">
        <v>124230877</v>
      </c>
      <c r="I39" s="33">
        <v>141336877</v>
      </c>
      <c r="J39" s="33"/>
      <c r="K39" s="33">
        <v>100607924</v>
      </c>
      <c r="L39" s="33">
        <v>78028144</v>
      </c>
      <c r="M39" s="33">
        <v>143196844</v>
      </c>
      <c r="N39" s="33">
        <v>100607924</v>
      </c>
      <c r="O39" s="33"/>
      <c r="P39" s="33"/>
      <c r="Q39" s="33"/>
      <c r="R39" s="33"/>
      <c r="S39" s="33"/>
      <c r="T39" s="33"/>
      <c r="U39" s="33"/>
      <c r="V39" s="33"/>
      <c r="W39" s="33"/>
      <c r="X39" s="33">
        <v>4825000</v>
      </c>
      <c r="Y39" s="33">
        <v>-4825000</v>
      </c>
      <c r="Z39" s="34">
        <v>-100</v>
      </c>
      <c r="AA39" s="35">
        <v>4825000</v>
      </c>
    </row>
    <row r="40" spans="1:27" ht="13.5">
      <c r="A40" s="41" t="s">
        <v>60</v>
      </c>
      <c r="B40" s="42"/>
      <c r="C40" s="43">
        <v>2930948</v>
      </c>
      <c r="D40" s="43"/>
      <c r="E40" s="44">
        <v>6256496</v>
      </c>
      <c r="F40" s="45">
        <v>6256496</v>
      </c>
      <c r="G40" s="45">
        <v>124230877</v>
      </c>
      <c r="H40" s="45">
        <v>141336877</v>
      </c>
      <c r="I40" s="45">
        <v>100607924</v>
      </c>
      <c r="J40" s="45">
        <v>100607924</v>
      </c>
      <c r="K40" s="45">
        <v>78028144</v>
      </c>
      <c r="L40" s="45">
        <v>143196844</v>
      </c>
      <c r="M40" s="45">
        <v>69383218</v>
      </c>
      <c r="N40" s="45">
        <v>69383218</v>
      </c>
      <c r="O40" s="45"/>
      <c r="P40" s="45"/>
      <c r="Q40" s="45"/>
      <c r="R40" s="45"/>
      <c r="S40" s="45"/>
      <c r="T40" s="45"/>
      <c r="U40" s="45"/>
      <c r="V40" s="45"/>
      <c r="W40" s="45">
        <v>69383218</v>
      </c>
      <c r="X40" s="45">
        <v>340490</v>
      </c>
      <c r="Y40" s="45">
        <v>69042728</v>
      </c>
      <c r="Z40" s="46">
        <v>20277.46</v>
      </c>
      <c r="AA40" s="47">
        <v>6256496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>
        <v>3329959</v>
      </c>
      <c r="D8" s="17"/>
      <c r="E8" s="18">
        <v>691182</v>
      </c>
      <c r="F8" s="19">
        <v>691182</v>
      </c>
      <c r="G8" s="19">
        <v>122628</v>
      </c>
      <c r="H8" s="19">
        <v>168422</v>
      </c>
      <c r="I8" s="19">
        <v>92058</v>
      </c>
      <c r="J8" s="19">
        <v>383108</v>
      </c>
      <c r="K8" s="19">
        <v>39948</v>
      </c>
      <c r="L8" s="19">
        <v>215631</v>
      </c>
      <c r="M8" s="19">
        <v>361493</v>
      </c>
      <c r="N8" s="19">
        <v>617072</v>
      </c>
      <c r="O8" s="19"/>
      <c r="P8" s="19"/>
      <c r="Q8" s="19"/>
      <c r="R8" s="19"/>
      <c r="S8" s="19"/>
      <c r="T8" s="19"/>
      <c r="U8" s="19"/>
      <c r="V8" s="19"/>
      <c r="W8" s="19">
        <v>1000180</v>
      </c>
      <c r="X8" s="19">
        <v>239688</v>
      </c>
      <c r="Y8" s="19">
        <v>760492</v>
      </c>
      <c r="Z8" s="20">
        <v>317.28</v>
      </c>
      <c r="AA8" s="21">
        <v>691182</v>
      </c>
    </row>
    <row r="9" spans="1:27" ht="13.5">
      <c r="A9" s="22" t="s">
        <v>36</v>
      </c>
      <c r="B9" s="16"/>
      <c r="C9" s="17">
        <v>336052792</v>
      </c>
      <c r="D9" s="17"/>
      <c r="E9" s="18">
        <v>337235000</v>
      </c>
      <c r="F9" s="19">
        <v>337235000</v>
      </c>
      <c r="G9" s="19">
        <v>139028000</v>
      </c>
      <c r="H9" s="19">
        <v>1830000</v>
      </c>
      <c r="I9" s="19"/>
      <c r="J9" s="19">
        <v>140858000</v>
      </c>
      <c r="K9" s="19"/>
      <c r="L9" s="19">
        <v>-58610</v>
      </c>
      <c r="M9" s="19">
        <v>112265000</v>
      </c>
      <c r="N9" s="19">
        <v>112206390</v>
      </c>
      <c r="O9" s="19"/>
      <c r="P9" s="19"/>
      <c r="Q9" s="19"/>
      <c r="R9" s="19"/>
      <c r="S9" s="19"/>
      <c r="T9" s="19"/>
      <c r="U9" s="19"/>
      <c r="V9" s="19"/>
      <c r="W9" s="19">
        <v>253064390</v>
      </c>
      <c r="X9" s="19">
        <v>246372242</v>
      </c>
      <c r="Y9" s="19">
        <v>6692148</v>
      </c>
      <c r="Z9" s="20">
        <v>2.72</v>
      </c>
      <c r="AA9" s="21">
        <v>337235000</v>
      </c>
    </row>
    <row r="10" spans="1:27" ht="13.5">
      <c r="A10" s="22" t="s">
        <v>37</v>
      </c>
      <c r="B10" s="16"/>
      <c r="C10" s="17"/>
      <c r="D10" s="17"/>
      <c r="E10" s="18">
        <v>2076000</v>
      </c>
      <c r="F10" s="19">
        <v>2076000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2076000</v>
      </c>
      <c r="Y10" s="19">
        <v>-2076000</v>
      </c>
      <c r="Z10" s="20">
        <v>-100</v>
      </c>
      <c r="AA10" s="21">
        <v>2076000</v>
      </c>
    </row>
    <row r="11" spans="1:27" ht="13.5">
      <c r="A11" s="22" t="s">
        <v>38</v>
      </c>
      <c r="B11" s="16"/>
      <c r="C11" s="17">
        <v>38235491</v>
      </c>
      <c r="D11" s="17"/>
      <c r="E11" s="18">
        <v>17879944</v>
      </c>
      <c r="F11" s="19">
        <v>17879944</v>
      </c>
      <c r="G11" s="19">
        <v>3264240</v>
      </c>
      <c r="H11" s="19">
        <v>906788</v>
      </c>
      <c r="I11" s="19">
        <v>1240026</v>
      </c>
      <c r="J11" s="19">
        <v>5411054</v>
      </c>
      <c r="K11" s="19">
        <v>1281662</v>
      </c>
      <c r="L11" s="19">
        <v>4516734</v>
      </c>
      <c r="M11" s="19">
        <v>860036</v>
      </c>
      <c r="N11" s="19">
        <v>6658432</v>
      </c>
      <c r="O11" s="19"/>
      <c r="P11" s="19"/>
      <c r="Q11" s="19"/>
      <c r="R11" s="19"/>
      <c r="S11" s="19"/>
      <c r="T11" s="19"/>
      <c r="U11" s="19"/>
      <c r="V11" s="19"/>
      <c r="W11" s="19">
        <v>12069486</v>
      </c>
      <c r="X11" s="19">
        <v>7689972</v>
      </c>
      <c r="Y11" s="19">
        <v>4379514</v>
      </c>
      <c r="Z11" s="20">
        <v>56.95</v>
      </c>
      <c r="AA11" s="21">
        <v>17879944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-132298408</v>
      </c>
      <c r="D14" s="17"/>
      <c r="E14" s="18">
        <v>-147015973</v>
      </c>
      <c r="F14" s="19">
        <v>-404170780</v>
      </c>
      <c r="G14" s="19">
        <v>-23170315</v>
      </c>
      <c r="H14" s="19">
        <v>-19292157</v>
      </c>
      <c r="I14" s="19">
        <v>-17032759</v>
      </c>
      <c r="J14" s="19">
        <v>-59495231</v>
      </c>
      <c r="K14" s="19">
        <v>-16065475</v>
      </c>
      <c r="L14" s="19">
        <v>-26305105</v>
      </c>
      <c r="M14" s="19">
        <v>-59409391</v>
      </c>
      <c r="N14" s="19">
        <v>-101779971</v>
      </c>
      <c r="O14" s="19"/>
      <c r="P14" s="19"/>
      <c r="Q14" s="19"/>
      <c r="R14" s="19"/>
      <c r="S14" s="19"/>
      <c r="T14" s="19"/>
      <c r="U14" s="19"/>
      <c r="V14" s="19"/>
      <c r="W14" s="19">
        <v>-161275202</v>
      </c>
      <c r="X14" s="19">
        <v>-218298391</v>
      </c>
      <c r="Y14" s="19">
        <v>57023189</v>
      </c>
      <c r="Z14" s="20">
        <v>-26.12</v>
      </c>
      <c r="AA14" s="21">
        <v>-404170780</v>
      </c>
    </row>
    <row r="15" spans="1:27" ht="13.5">
      <c r="A15" s="22" t="s">
        <v>42</v>
      </c>
      <c r="B15" s="16"/>
      <c r="C15" s="17">
        <v>-1610056</v>
      </c>
      <c r="D15" s="17"/>
      <c r="E15" s="18"/>
      <c r="F15" s="19"/>
      <c r="G15" s="19">
        <v>-4151</v>
      </c>
      <c r="H15" s="19">
        <v>-3579</v>
      </c>
      <c r="I15" s="19">
        <v>-323983</v>
      </c>
      <c r="J15" s="19">
        <v>-331713</v>
      </c>
      <c r="K15" s="19">
        <v>-3692</v>
      </c>
      <c r="L15" s="19"/>
      <c r="M15" s="19"/>
      <c r="N15" s="19">
        <v>-3692</v>
      </c>
      <c r="O15" s="19"/>
      <c r="P15" s="19"/>
      <c r="Q15" s="19"/>
      <c r="R15" s="19"/>
      <c r="S15" s="19"/>
      <c r="T15" s="19"/>
      <c r="U15" s="19"/>
      <c r="V15" s="19"/>
      <c r="W15" s="19">
        <v>-335405</v>
      </c>
      <c r="X15" s="19"/>
      <c r="Y15" s="19">
        <v>-335405</v>
      </c>
      <c r="Z15" s="20"/>
      <c r="AA15" s="21"/>
    </row>
    <row r="16" spans="1:27" ht="13.5">
      <c r="A16" s="22" t="s">
        <v>43</v>
      </c>
      <c r="B16" s="16"/>
      <c r="C16" s="17">
        <v>-177348808</v>
      </c>
      <c r="D16" s="17"/>
      <c r="E16" s="18">
        <v>-205917171</v>
      </c>
      <c r="F16" s="19"/>
      <c r="G16" s="19">
        <v>-2542025</v>
      </c>
      <c r="H16" s="19">
        <v>-2682481</v>
      </c>
      <c r="I16" s="19">
        <v>-5500094</v>
      </c>
      <c r="J16" s="19">
        <v>-10724600</v>
      </c>
      <c r="K16" s="19">
        <v>-14695951</v>
      </c>
      <c r="L16" s="19">
        <v>-3440849</v>
      </c>
      <c r="M16" s="19">
        <v>-2480488</v>
      </c>
      <c r="N16" s="19">
        <v>-20617288</v>
      </c>
      <c r="O16" s="19"/>
      <c r="P16" s="19"/>
      <c r="Q16" s="19"/>
      <c r="R16" s="19"/>
      <c r="S16" s="19"/>
      <c r="T16" s="19"/>
      <c r="U16" s="19"/>
      <c r="V16" s="19"/>
      <c r="W16" s="19">
        <v>-31341888</v>
      </c>
      <c r="X16" s="19"/>
      <c r="Y16" s="19">
        <v>-31341888</v>
      </c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66360970</v>
      </c>
      <c r="D17" s="25">
        <f>SUM(D6:D16)</f>
        <v>0</v>
      </c>
      <c r="E17" s="26">
        <f t="shared" si="0"/>
        <v>4948982</v>
      </c>
      <c r="F17" s="27">
        <f t="shared" si="0"/>
        <v>-46288654</v>
      </c>
      <c r="G17" s="27">
        <f t="shared" si="0"/>
        <v>116698377</v>
      </c>
      <c r="H17" s="27">
        <f t="shared" si="0"/>
        <v>-19073007</v>
      </c>
      <c r="I17" s="27">
        <f t="shared" si="0"/>
        <v>-21524752</v>
      </c>
      <c r="J17" s="27">
        <f t="shared" si="0"/>
        <v>76100618</v>
      </c>
      <c r="K17" s="27">
        <f t="shared" si="0"/>
        <v>-29443508</v>
      </c>
      <c r="L17" s="27">
        <f t="shared" si="0"/>
        <v>-25072199</v>
      </c>
      <c r="M17" s="27">
        <f t="shared" si="0"/>
        <v>51596650</v>
      </c>
      <c r="N17" s="27">
        <f t="shared" si="0"/>
        <v>-2919057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73181561</v>
      </c>
      <c r="X17" s="27">
        <f t="shared" si="0"/>
        <v>38079511</v>
      </c>
      <c r="Y17" s="27">
        <f t="shared" si="0"/>
        <v>35102050</v>
      </c>
      <c r="Z17" s="28">
        <f>+IF(X17&lt;&gt;0,+(Y17/X17)*100,0)</f>
        <v>92.18093688230398</v>
      </c>
      <c r="AA17" s="29">
        <f>SUM(AA6:AA16)</f>
        <v>-46288654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57691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>
        <v>15404745</v>
      </c>
      <c r="J22" s="19">
        <v>15404745</v>
      </c>
      <c r="K22" s="19">
        <v>6062257</v>
      </c>
      <c r="L22" s="19">
        <v>1468520</v>
      </c>
      <c r="M22" s="36">
        <v>1879966</v>
      </c>
      <c r="N22" s="19">
        <v>9410743</v>
      </c>
      <c r="O22" s="19"/>
      <c r="P22" s="19"/>
      <c r="Q22" s="19"/>
      <c r="R22" s="19"/>
      <c r="S22" s="19"/>
      <c r="T22" s="36"/>
      <c r="U22" s="19"/>
      <c r="V22" s="19"/>
      <c r="W22" s="19">
        <v>24815488</v>
      </c>
      <c r="X22" s="19"/>
      <c r="Y22" s="19">
        <v>24815488</v>
      </c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-4205457</v>
      </c>
      <c r="D24" s="17"/>
      <c r="E24" s="18">
        <v>-1800000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-29180873</v>
      </c>
      <c r="D26" s="17"/>
      <c r="E26" s="18">
        <v>-8050000</v>
      </c>
      <c r="F26" s="19">
        <v>-31284176</v>
      </c>
      <c r="G26" s="19"/>
      <c r="H26" s="19">
        <v>-4159182</v>
      </c>
      <c r="I26" s="19">
        <v>-865182</v>
      </c>
      <c r="J26" s="19">
        <v>-5024364</v>
      </c>
      <c r="K26" s="19">
        <v>-5808297</v>
      </c>
      <c r="L26" s="19">
        <v>-288369</v>
      </c>
      <c r="M26" s="19">
        <v>-9220869</v>
      </c>
      <c r="N26" s="19">
        <v>-15317535</v>
      </c>
      <c r="O26" s="19"/>
      <c r="P26" s="19"/>
      <c r="Q26" s="19"/>
      <c r="R26" s="19"/>
      <c r="S26" s="19"/>
      <c r="T26" s="19"/>
      <c r="U26" s="19"/>
      <c r="V26" s="19"/>
      <c r="W26" s="19">
        <v>-20341899</v>
      </c>
      <c r="X26" s="19">
        <v>-13028759</v>
      </c>
      <c r="Y26" s="19">
        <v>-7313140</v>
      </c>
      <c r="Z26" s="20">
        <v>56.13</v>
      </c>
      <c r="AA26" s="21">
        <v>-31284176</v>
      </c>
    </row>
    <row r="27" spans="1:27" ht="13.5">
      <c r="A27" s="23" t="s">
        <v>51</v>
      </c>
      <c r="B27" s="24"/>
      <c r="C27" s="25">
        <f aca="true" t="shared" si="1" ref="C27:Y27">SUM(C21:C26)</f>
        <v>-33328639</v>
      </c>
      <c r="D27" s="25">
        <f>SUM(D21:D26)</f>
        <v>0</v>
      </c>
      <c r="E27" s="26">
        <f t="shared" si="1"/>
        <v>-9850000</v>
      </c>
      <c r="F27" s="27">
        <f t="shared" si="1"/>
        <v>-31284176</v>
      </c>
      <c r="G27" s="27">
        <f t="shared" si="1"/>
        <v>0</v>
      </c>
      <c r="H27" s="27">
        <f t="shared" si="1"/>
        <v>-4159182</v>
      </c>
      <c r="I27" s="27">
        <f t="shared" si="1"/>
        <v>14539563</v>
      </c>
      <c r="J27" s="27">
        <f t="shared" si="1"/>
        <v>10380381</v>
      </c>
      <c r="K27" s="27">
        <f t="shared" si="1"/>
        <v>253960</v>
      </c>
      <c r="L27" s="27">
        <f t="shared" si="1"/>
        <v>1180151</v>
      </c>
      <c r="M27" s="27">
        <f t="shared" si="1"/>
        <v>-7340903</v>
      </c>
      <c r="N27" s="27">
        <f t="shared" si="1"/>
        <v>-5906792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4473589</v>
      </c>
      <c r="X27" s="27">
        <f t="shared" si="1"/>
        <v>-13028759</v>
      </c>
      <c r="Y27" s="27">
        <f t="shared" si="1"/>
        <v>17502348</v>
      </c>
      <c r="Z27" s="28">
        <f>+IF(X27&lt;&gt;0,+(Y27/X27)*100,0)</f>
        <v>-134.33626333866485</v>
      </c>
      <c r="AA27" s="29">
        <f>SUM(AA21:AA26)</f>
        <v>-31284176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-3085068</v>
      </c>
      <c r="D35" s="17"/>
      <c r="E35" s="18">
        <v>-1702996</v>
      </c>
      <c r="F35" s="19">
        <v>-1702996</v>
      </c>
      <c r="G35" s="19"/>
      <c r="H35" s="19"/>
      <c r="I35" s="19">
        <v>-1882191</v>
      </c>
      <c r="J35" s="19">
        <v>-1882191</v>
      </c>
      <c r="K35" s="19"/>
      <c r="L35" s="19">
        <v>-22063</v>
      </c>
      <c r="M35" s="19">
        <v>-22211</v>
      </c>
      <c r="N35" s="19">
        <v>-44274</v>
      </c>
      <c r="O35" s="19"/>
      <c r="P35" s="19"/>
      <c r="Q35" s="19"/>
      <c r="R35" s="19"/>
      <c r="S35" s="19"/>
      <c r="T35" s="19"/>
      <c r="U35" s="19"/>
      <c r="V35" s="19"/>
      <c r="W35" s="19">
        <v>-1926465</v>
      </c>
      <c r="X35" s="19">
        <v>-851498</v>
      </c>
      <c r="Y35" s="19">
        <v>-1074967</v>
      </c>
      <c r="Z35" s="20">
        <v>126.24</v>
      </c>
      <c r="AA35" s="21">
        <v>-1702996</v>
      </c>
    </row>
    <row r="36" spans="1:27" ht="13.5">
      <c r="A36" s="23" t="s">
        <v>57</v>
      </c>
      <c r="B36" s="24"/>
      <c r="C36" s="25">
        <f aca="true" t="shared" si="2" ref="C36:Y36">SUM(C31:C35)</f>
        <v>-3085068</v>
      </c>
      <c r="D36" s="25">
        <f>SUM(D31:D35)</f>
        <v>0</v>
      </c>
      <c r="E36" s="26">
        <f t="shared" si="2"/>
        <v>-1702996</v>
      </c>
      <c r="F36" s="27">
        <f t="shared" si="2"/>
        <v>-1702996</v>
      </c>
      <c r="G36" s="27">
        <f t="shared" si="2"/>
        <v>0</v>
      </c>
      <c r="H36" s="27">
        <f t="shared" si="2"/>
        <v>0</v>
      </c>
      <c r="I36" s="27">
        <f t="shared" si="2"/>
        <v>-1882191</v>
      </c>
      <c r="J36" s="27">
        <f t="shared" si="2"/>
        <v>-1882191</v>
      </c>
      <c r="K36" s="27">
        <f t="shared" si="2"/>
        <v>0</v>
      </c>
      <c r="L36" s="27">
        <f t="shared" si="2"/>
        <v>-22063</v>
      </c>
      <c r="M36" s="27">
        <f t="shared" si="2"/>
        <v>-22211</v>
      </c>
      <c r="N36" s="27">
        <f t="shared" si="2"/>
        <v>-44274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-1926465</v>
      </c>
      <c r="X36" s="27">
        <f t="shared" si="2"/>
        <v>-851498</v>
      </c>
      <c r="Y36" s="27">
        <f t="shared" si="2"/>
        <v>-1074967</v>
      </c>
      <c r="Z36" s="28">
        <f>+IF(X36&lt;&gt;0,+(Y36/X36)*100,0)</f>
        <v>126.2442190116712</v>
      </c>
      <c r="AA36" s="29">
        <f>SUM(AA31:AA35)</f>
        <v>-1702996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29947263</v>
      </c>
      <c r="D38" s="31">
        <f>+D17+D27+D36</f>
        <v>0</v>
      </c>
      <c r="E38" s="32">
        <f t="shared" si="3"/>
        <v>-6604014</v>
      </c>
      <c r="F38" s="33">
        <f t="shared" si="3"/>
        <v>-79275826</v>
      </c>
      <c r="G38" s="33">
        <f t="shared" si="3"/>
        <v>116698377</v>
      </c>
      <c r="H38" s="33">
        <f t="shared" si="3"/>
        <v>-23232189</v>
      </c>
      <c r="I38" s="33">
        <f t="shared" si="3"/>
        <v>-8867380</v>
      </c>
      <c r="J38" s="33">
        <f t="shared" si="3"/>
        <v>84598808</v>
      </c>
      <c r="K38" s="33">
        <f t="shared" si="3"/>
        <v>-29189548</v>
      </c>
      <c r="L38" s="33">
        <f t="shared" si="3"/>
        <v>-23914111</v>
      </c>
      <c r="M38" s="33">
        <f t="shared" si="3"/>
        <v>44233536</v>
      </c>
      <c r="N38" s="33">
        <f t="shared" si="3"/>
        <v>-8870123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75728685</v>
      </c>
      <c r="X38" s="33">
        <f t="shared" si="3"/>
        <v>24199254</v>
      </c>
      <c r="Y38" s="33">
        <f t="shared" si="3"/>
        <v>51529431</v>
      </c>
      <c r="Z38" s="34">
        <f>+IF(X38&lt;&gt;0,+(Y38/X38)*100,0)</f>
        <v>212.93809718266522</v>
      </c>
      <c r="AA38" s="35">
        <f>+AA17+AA27+AA36</f>
        <v>-79275826</v>
      </c>
    </row>
    <row r="39" spans="1:27" ht="13.5">
      <c r="A39" s="22" t="s">
        <v>59</v>
      </c>
      <c r="B39" s="16"/>
      <c r="C39" s="31">
        <v>432400748</v>
      </c>
      <c r="D39" s="31"/>
      <c r="E39" s="32">
        <v>432379507</v>
      </c>
      <c r="F39" s="33">
        <v>432379507</v>
      </c>
      <c r="G39" s="33">
        <v>462348011</v>
      </c>
      <c r="H39" s="33">
        <v>579046388</v>
      </c>
      <c r="I39" s="33">
        <v>555814199</v>
      </c>
      <c r="J39" s="33">
        <v>462348011</v>
      </c>
      <c r="K39" s="33">
        <v>546946819</v>
      </c>
      <c r="L39" s="33">
        <v>517757271</v>
      </c>
      <c r="M39" s="33">
        <v>493843160</v>
      </c>
      <c r="N39" s="33">
        <v>546946819</v>
      </c>
      <c r="O39" s="33"/>
      <c r="P39" s="33"/>
      <c r="Q39" s="33"/>
      <c r="R39" s="33"/>
      <c r="S39" s="33"/>
      <c r="T39" s="33"/>
      <c r="U39" s="33"/>
      <c r="V39" s="33"/>
      <c r="W39" s="33">
        <v>462348011</v>
      </c>
      <c r="X39" s="33">
        <v>432379507</v>
      </c>
      <c r="Y39" s="33">
        <v>29968504</v>
      </c>
      <c r="Z39" s="34">
        <v>6.93</v>
      </c>
      <c r="AA39" s="35">
        <v>432379507</v>
      </c>
    </row>
    <row r="40" spans="1:27" ht="13.5">
      <c r="A40" s="41" t="s">
        <v>60</v>
      </c>
      <c r="B40" s="42"/>
      <c r="C40" s="43">
        <v>462348011</v>
      </c>
      <c r="D40" s="43"/>
      <c r="E40" s="44">
        <v>425775493</v>
      </c>
      <c r="F40" s="45">
        <v>353103681</v>
      </c>
      <c r="G40" s="45">
        <v>579046388</v>
      </c>
      <c r="H40" s="45">
        <v>555814199</v>
      </c>
      <c r="I40" s="45">
        <v>546946819</v>
      </c>
      <c r="J40" s="45">
        <v>546946819</v>
      </c>
      <c r="K40" s="45">
        <v>517757271</v>
      </c>
      <c r="L40" s="45">
        <v>493843160</v>
      </c>
      <c r="M40" s="45">
        <v>538076696</v>
      </c>
      <c r="N40" s="45">
        <v>538076696</v>
      </c>
      <c r="O40" s="45"/>
      <c r="P40" s="45"/>
      <c r="Q40" s="45"/>
      <c r="R40" s="45"/>
      <c r="S40" s="45"/>
      <c r="T40" s="45"/>
      <c r="U40" s="45"/>
      <c r="V40" s="45"/>
      <c r="W40" s="45">
        <v>538076696</v>
      </c>
      <c r="X40" s="45">
        <v>456578761</v>
      </c>
      <c r="Y40" s="45">
        <v>81497935</v>
      </c>
      <c r="Z40" s="46">
        <v>17.85</v>
      </c>
      <c r="AA40" s="47">
        <v>353103681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83384006</v>
      </c>
      <c r="F6" s="19">
        <v>83384006</v>
      </c>
      <c r="G6" s="19">
        <v>3146427</v>
      </c>
      <c r="H6" s="19">
        <v>9423467</v>
      </c>
      <c r="I6" s="19">
        <v>10180489</v>
      </c>
      <c r="J6" s="19">
        <v>22750383</v>
      </c>
      <c r="K6" s="19">
        <v>13072242</v>
      </c>
      <c r="L6" s="19">
        <v>4473181</v>
      </c>
      <c r="M6" s="19">
        <v>6561720</v>
      </c>
      <c r="N6" s="19">
        <v>24107143</v>
      </c>
      <c r="O6" s="19"/>
      <c r="P6" s="19"/>
      <c r="Q6" s="19"/>
      <c r="R6" s="19"/>
      <c r="S6" s="19"/>
      <c r="T6" s="19"/>
      <c r="U6" s="19"/>
      <c r="V6" s="19"/>
      <c r="W6" s="19">
        <v>46857526</v>
      </c>
      <c r="X6" s="19">
        <v>41691996</v>
      </c>
      <c r="Y6" s="19">
        <v>5165530</v>
      </c>
      <c r="Z6" s="20">
        <v>12.39</v>
      </c>
      <c r="AA6" s="21">
        <v>83384006</v>
      </c>
    </row>
    <row r="7" spans="1:27" ht="13.5">
      <c r="A7" s="22" t="s">
        <v>34</v>
      </c>
      <c r="B7" s="16"/>
      <c r="C7" s="17"/>
      <c r="D7" s="17"/>
      <c r="E7" s="18">
        <v>203666124</v>
      </c>
      <c r="F7" s="19">
        <v>203666124</v>
      </c>
      <c r="G7" s="19">
        <v>13077290</v>
      </c>
      <c r="H7" s="19">
        <v>17408608</v>
      </c>
      <c r="I7" s="19">
        <v>18289813</v>
      </c>
      <c r="J7" s="19">
        <v>48775711</v>
      </c>
      <c r="K7" s="19">
        <v>15990399</v>
      </c>
      <c r="L7" s="19">
        <v>18526508</v>
      </c>
      <c r="M7" s="19">
        <v>18752967</v>
      </c>
      <c r="N7" s="19">
        <v>53269874</v>
      </c>
      <c r="O7" s="19"/>
      <c r="P7" s="19"/>
      <c r="Q7" s="19"/>
      <c r="R7" s="19"/>
      <c r="S7" s="19"/>
      <c r="T7" s="19"/>
      <c r="U7" s="19"/>
      <c r="V7" s="19"/>
      <c r="W7" s="19">
        <v>102045585</v>
      </c>
      <c r="X7" s="19">
        <v>113139762</v>
      </c>
      <c r="Y7" s="19">
        <v>-11094177</v>
      </c>
      <c r="Z7" s="20">
        <v>-9.81</v>
      </c>
      <c r="AA7" s="21">
        <v>203666124</v>
      </c>
    </row>
    <row r="8" spans="1:27" ht="13.5">
      <c r="A8" s="22" t="s">
        <v>35</v>
      </c>
      <c r="B8" s="16"/>
      <c r="C8" s="17"/>
      <c r="D8" s="17"/>
      <c r="E8" s="18">
        <v>41458789</v>
      </c>
      <c r="F8" s="19">
        <v>41458789</v>
      </c>
      <c r="G8" s="19">
        <v>146657</v>
      </c>
      <c r="H8" s="19">
        <v>1831943</v>
      </c>
      <c r="I8" s="19">
        <v>4820005</v>
      </c>
      <c r="J8" s="19">
        <v>6798605</v>
      </c>
      <c r="K8" s="19">
        <v>841317</v>
      </c>
      <c r="L8" s="19">
        <v>5759714</v>
      </c>
      <c r="M8" s="19">
        <v>1441552</v>
      </c>
      <c r="N8" s="19">
        <v>8042583</v>
      </c>
      <c r="O8" s="19"/>
      <c r="P8" s="19"/>
      <c r="Q8" s="19"/>
      <c r="R8" s="19"/>
      <c r="S8" s="19"/>
      <c r="T8" s="19"/>
      <c r="U8" s="19"/>
      <c r="V8" s="19"/>
      <c r="W8" s="19">
        <v>14841188</v>
      </c>
      <c r="X8" s="19">
        <v>44996178</v>
      </c>
      <c r="Y8" s="19">
        <v>-30154990</v>
      </c>
      <c r="Z8" s="20">
        <v>-67.02</v>
      </c>
      <c r="AA8" s="21">
        <v>41458789</v>
      </c>
    </row>
    <row r="9" spans="1:27" ht="13.5">
      <c r="A9" s="22" t="s">
        <v>36</v>
      </c>
      <c r="B9" s="16"/>
      <c r="C9" s="17"/>
      <c r="D9" s="17"/>
      <c r="E9" s="18">
        <v>122274996</v>
      </c>
      <c r="F9" s="19">
        <v>122274996</v>
      </c>
      <c r="G9" s="19">
        <v>55957112</v>
      </c>
      <c r="H9" s="19">
        <v>2231000</v>
      </c>
      <c r="I9" s="19"/>
      <c r="J9" s="19">
        <v>58188112</v>
      </c>
      <c r="K9" s="19"/>
      <c r="L9" s="19"/>
      <c r="M9" s="19">
        <v>39108000</v>
      </c>
      <c r="N9" s="19">
        <v>39108000</v>
      </c>
      <c r="O9" s="19"/>
      <c r="P9" s="19"/>
      <c r="Q9" s="19"/>
      <c r="R9" s="19"/>
      <c r="S9" s="19"/>
      <c r="T9" s="19"/>
      <c r="U9" s="19"/>
      <c r="V9" s="19"/>
      <c r="W9" s="19">
        <v>97296112</v>
      </c>
      <c r="X9" s="19">
        <v>61137498</v>
      </c>
      <c r="Y9" s="19">
        <v>36158614</v>
      </c>
      <c r="Z9" s="20">
        <v>59.14</v>
      </c>
      <c r="AA9" s="21">
        <v>122274996</v>
      </c>
    </row>
    <row r="10" spans="1:27" ht="13.5">
      <c r="A10" s="22" t="s">
        <v>37</v>
      </c>
      <c r="B10" s="16"/>
      <c r="C10" s="17"/>
      <c r="D10" s="17"/>
      <c r="E10" s="18">
        <v>66024999</v>
      </c>
      <c r="F10" s="19">
        <v>66024999</v>
      </c>
      <c r="G10" s="19">
        <v>32897000</v>
      </c>
      <c r="H10" s="19"/>
      <c r="I10" s="19"/>
      <c r="J10" s="19">
        <v>32897000</v>
      </c>
      <c r="K10" s="19">
        <v>10000000</v>
      </c>
      <c r="L10" s="19"/>
      <c r="M10" s="19">
        <v>17363000</v>
      </c>
      <c r="N10" s="19">
        <v>27363000</v>
      </c>
      <c r="O10" s="19"/>
      <c r="P10" s="19"/>
      <c r="Q10" s="19"/>
      <c r="R10" s="19"/>
      <c r="S10" s="19"/>
      <c r="T10" s="19"/>
      <c r="U10" s="19"/>
      <c r="V10" s="19"/>
      <c r="W10" s="19">
        <v>60260000</v>
      </c>
      <c r="X10" s="19">
        <v>44016666</v>
      </c>
      <c r="Y10" s="19">
        <v>16243334</v>
      </c>
      <c r="Z10" s="20">
        <v>36.9</v>
      </c>
      <c r="AA10" s="21">
        <v>66024999</v>
      </c>
    </row>
    <row r="11" spans="1:27" ht="13.5">
      <c r="A11" s="22" t="s">
        <v>38</v>
      </c>
      <c r="B11" s="16"/>
      <c r="C11" s="17"/>
      <c r="D11" s="17"/>
      <c r="E11" s="18">
        <v>10616285</v>
      </c>
      <c r="F11" s="19">
        <v>10616285</v>
      </c>
      <c r="G11" s="19">
        <v>17865</v>
      </c>
      <c r="H11" s="19">
        <v>341401</v>
      </c>
      <c r="I11" s="19"/>
      <c r="J11" s="19">
        <v>359266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359266</v>
      </c>
      <c r="X11" s="19">
        <v>9049968</v>
      </c>
      <c r="Y11" s="19">
        <v>-8690702</v>
      </c>
      <c r="Z11" s="20">
        <v>-96.03</v>
      </c>
      <c r="AA11" s="21">
        <v>10616285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-439943444</v>
      </c>
      <c r="F14" s="19">
        <v>-439943444</v>
      </c>
      <c r="G14" s="19">
        <v>-56467405</v>
      </c>
      <c r="H14" s="19">
        <v>-47462815</v>
      </c>
      <c r="I14" s="19">
        <v>-33907614</v>
      </c>
      <c r="J14" s="19">
        <v>-137837834</v>
      </c>
      <c r="K14" s="19">
        <v>-37880199</v>
      </c>
      <c r="L14" s="19">
        <v>-26180642</v>
      </c>
      <c r="M14" s="19">
        <v>-58709218</v>
      </c>
      <c r="N14" s="19">
        <v>-122770059</v>
      </c>
      <c r="O14" s="19"/>
      <c r="P14" s="19"/>
      <c r="Q14" s="19"/>
      <c r="R14" s="19"/>
      <c r="S14" s="19"/>
      <c r="T14" s="19"/>
      <c r="U14" s="19"/>
      <c r="V14" s="19"/>
      <c r="W14" s="19">
        <v>-260607893</v>
      </c>
      <c r="X14" s="19">
        <v>-219913722</v>
      </c>
      <c r="Y14" s="19">
        <v>-40694171</v>
      </c>
      <c r="Z14" s="20">
        <v>18.5</v>
      </c>
      <c r="AA14" s="21">
        <v>-439943444</v>
      </c>
    </row>
    <row r="15" spans="1:27" ht="13.5">
      <c r="A15" s="22" t="s">
        <v>42</v>
      </c>
      <c r="B15" s="16"/>
      <c r="C15" s="17"/>
      <c r="D15" s="17"/>
      <c r="E15" s="18">
        <v>-19792000</v>
      </c>
      <c r="F15" s="19">
        <v>-19792000</v>
      </c>
      <c r="G15" s="19">
        <v>-4957273</v>
      </c>
      <c r="H15" s="19">
        <v>-140000</v>
      </c>
      <c r="I15" s="19">
        <v>-474547</v>
      </c>
      <c r="J15" s="19">
        <v>-5571820</v>
      </c>
      <c r="K15" s="19">
        <v>-466235</v>
      </c>
      <c r="L15" s="19">
        <v>-147294</v>
      </c>
      <c r="M15" s="19">
        <v>-607266</v>
      </c>
      <c r="N15" s="19">
        <v>-1220795</v>
      </c>
      <c r="O15" s="19"/>
      <c r="P15" s="19"/>
      <c r="Q15" s="19"/>
      <c r="R15" s="19"/>
      <c r="S15" s="19"/>
      <c r="T15" s="19"/>
      <c r="U15" s="19"/>
      <c r="V15" s="19"/>
      <c r="W15" s="19">
        <v>-6792615</v>
      </c>
      <c r="X15" s="19">
        <v>-9898000</v>
      </c>
      <c r="Y15" s="19">
        <v>3105385</v>
      </c>
      <c r="Z15" s="20">
        <v>-31.37</v>
      </c>
      <c r="AA15" s="21">
        <v>-19792000</v>
      </c>
    </row>
    <row r="16" spans="1:27" ht="13.5">
      <c r="A16" s="22" t="s">
        <v>43</v>
      </c>
      <c r="B16" s="16"/>
      <c r="C16" s="17"/>
      <c r="D16" s="17"/>
      <c r="E16" s="18">
        <v>-8730205</v>
      </c>
      <c r="F16" s="19">
        <v>-8730205</v>
      </c>
      <c r="G16" s="19"/>
      <c r="H16" s="19"/>
      <c r="I16" s="19">
        <v>-7887780</v>
      </c>
      <c r="J16" s="19">
        <v>-7887780</v>
      </c>
      <c r="K16" s="19">
        <v>-4385287</v>
      </c>
      <c r="L16" s="19">
        <v>-10769016</v>
      </c>
      <c r="M16" s="19">
        <v>-7242146</v>
      </c>
      <c r="N16" s="19">
        <v>-22396449</v>
      </c>
      <c r="O16" s="19"/>
      <c r="P16" s="19"/>
      <c r="Q16" s="19"/>
      <c r="R16" s="19"/>
      <c r="S16" s="19"/>
      <c r="T16" s="19"/>
      <c r="U16" s="19"/>
      <c r="V16" s="19"/>
      <c r="W16" s="19">
        <v>-30284229</v>
      </c>
      <c r="X16" s="19">
        <v>-3638312</v>
      </c>
      <c r="Y16" s="19">
        <v>-26645917</v>
      </c>
      <c r="Z16" s="20">
        <v>732.37</v>
      </c>
      <c r="AA16" s="21">
        <v>-8730205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58959550</v>
      </c>
      <c r="F17" s="27">
        <f t="shared" si="0"/>
        <v>58959550</v>
      </c>
      <c r="G17" s="27">
        <f t="shared" si="0"/>
        <v>43817673</v>
      </c>
      <c r="H17" s="27">
        <f t="shared" si="0"/>
        <v>-16366396</v>
      </c>
      <c r="I17" s="27">
        <f t="shared" si="0"/>
        <v>-8979634</v>
      </c>
      <c r="J17" s="27">
        <f t="shared" si="0"/>
        <v>18471643</v>
      </c>
      <c r="K17" s="27">
        <f t="shared" si="0"/>
        <v>-2827763</v>
      </c>
      <c r="L17" s="27">
        <f t="shared" si="0"/>
        <v>-8337549</v>
      </c>
      <c r="M17" s="27">
        <f t="shared" si="0"/>
        <v>16668609</v>
      </c>
      <c r="N17" s="27">
        <f t="shared" si="0"/>
        <v>5503297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23974940</v>
      </c>
      <c r="X17" s="27">
        <f t="shared" si="0"/>
        <v>80582034</v>
      </c>
      <c r="Y17" s="27">
        <f t="shared" si="0"/>
        <v>-56607094</v>
      </c>
      <c r="Z17" s="28">
        <f>+IF(X17&lt;&gt;0,+(Y17/X17)*100,0)</f>
        <v>-70.2477850087527</v>
      </c>
      <c r="AA17" s="29">
        <f>SUM(AA6:AA16)</f>
        <v>58959550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-73475000</v>
      </c>
      <c r="F26" s="19">
        <v>-73475000</v>
      </c>
      <c r="G26" s="19"/>
      <c r="H26" s="19"/>
      <c r="I26" s="19">
        <v>-4194800</v>
      </c>
      <c r="J26" s="19">
        <v>-4194800</v>
      </c>
      <c r="K26" s="19">
        <v>-966954</v>
      </c>
      <c r="L26" s="19">
        <v>-396469</v>
      </c>
      <c r="M26" s="19">
        <v>-6890</v>
      </c>
      <c r="N26" s="19">
        <v>-1370313</v>
      </c>
      <c r="O26" s="19"/>
      <c r="P26" s="19"/>
      <c r="Q26" s="19"/>
      <c r="R26" s="19"/>
      <c r="S26" s="19"/>
      <c r="T26" s="19"/>
      <c r="U26" s="19"/>
      <c r="V26" s="19"/>
      <c r="W26" s="19">
        <v>-5565113</v>
      </c>
      <c r="X26" s="19">
        <v>-44016666</v>
      </c>
      <c r="Y26" s="19">
        <v>38451553</v>
      </c>
      <c r="Z26" s="20">
        <v>-87.36</v>
      </c>
      <c r="AA26" s="21">
        <v>-73475000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-73475000</v>
      </c>
      <c r="F27" s="27">
        <f t="shared" si="1"/>
        <v>-73475000</v>
      </c>
      <c r="G27" s="27">
        <f t="shared" si="1"/>
        <v>0</v>
      </c>
      <c r="H27" s="27">
        <f t="shared" si="1"/>
        <v>0</v>
      </c>
      <c r="I27" s="27">
        <f t="shared" si="1"/>
        <v>-4194800</v>
      </c>
      <c r="J27" s="27">
        <f t="shared" si="1"/>
        <v>-4194800</v>
      </c>
      <c r="K27" s="27">
        <f t="shared" si="1"/>
        <v>-966954</v>
      </c>
      <c r="L27" s="27">
        <f t="shared" si="1"/>
        <v>-396469</v>
      </c>
      <c r="M27" s="27">
        <f t="shared" si="1"/>
        <v>-6890</v>
      </c>
      <c r="N27" s="27">
        <f t="shared" si="1"/>
        <v>-1370313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-5565113</v>
      </c>
      <c r="X27" s="27">
        <f t="shared" si="1"/>
        <v>-44016666</v>
      </c>
      <c r="Y27" s="27">
        <f t="shared" si="1"/>
        <v>38451553</v>
      </c>
      <c r="Z27" s="28">
        <f>+IF(X27&lt;&gt;0,+(Y27/X27)*100,0)</f>
        <v>-87.35680480661576</v>
      </c>
      <c r="AA27" s="29">
        <f>SUM(AA21:AA26)</f>
        <v>-73475000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-14515450</v>
      </c>
      <c r="F38" s="33">
        <f t="shared" si="3"/>
        <v>-14515450</v>
      </c>
      <c r="G38" s="33">
        <f t="shared" si="3"/>
        <v>43817673</v>
      </c>
      <c r="H38" s="33">
        <f t="shared" si="3"/>
        <v>-16366396</v>
      </c>
      <c r="I38" s="33">
        <f t="shared" si="3"/>
        <v>-13174434</v>
      </c>
      <c r="J38" s="33">
        <f t="shared" si="3"/>
        <v>14276843</v>
      </c>
      <c r="K38" s="33">
        <f t="shared" si="3"/>
        <v>-3794717</v>
      </c>
      <c r="L38" s="33">
        <f t="shared" si="3"/>
        <v>-8734018</v>
      </c>
      <c r="M38" s="33">
        <f t="shared" si="3"/>
        <v>16661719</v>
      </c>
      <c r="N38" s="33">
        <f t="shared" si="3"/>
        <v>4132984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18409827</v>
      </c>
      <c r="X38" s="33">
        <f t="shared" si="3"/>
        <v>36565368</v>
      </c>
      <c r="Y38" s="33">
        <f t="shared" si="3"/>
        <v>-18155541</v>
      </c>
      <c r="Z38" s="34">
        <f>+IF(X38&lt;&gt;0,+(Y38/X38)*100,0)</f>
        <v>-49.65228573660191</v>
      </c>
      <c r="AA38" s="35">
        <f>+AA17+AA27+AA36</f>
        <v>-14515450</v>
      </c>
    </row>
    <row r="39" spans="1:27" ht="13.5">
      <c r="A39" s="22" t="s">
        <v>59</v>
      </c>
      <c r="B39" s="16"/>
      <c r="C39" s="31"/>
      <c r="D39" s="31"/>
      <c r="E39" s="32">
        <v>8990000</v>
      </c>
      <c r="F39" s="33">
        <v>8990000</v>
      </c>
      <c r="G39" s="33">
        <v>5241581</v>
      </c>
      <c r="H39" s="33">
        <v>49059254</v>
      </c>
      <c r="I39" s="33">
        <v>32692858</v>
      </c>
      <c r="J39" s="33">
        <v>5241581</v>
      </c>
      <c r="K39" s="33">
        <v>19518424</v>
      </c>
      <c r="L39" s="33">
        <v>15723707</v>
      </c>
      <c r="M39" s="33">
        <v>6989689</v>
      </c>
      <c r="N39" s="33">
        <v>19518424</v>
      </c>
      <c r="O39" s="33"/>
      <c r="P39" s="33"/>
      <c r="Q39" s="33"/>
      <c r="R39" s="33"/>
      <c r="S39" s="33"/>
      <c r="T39" s="33"/>
      <c r="U39" s="33"/>
      <c r="V39" s="33"/>
      <c r="W39" s="33">
        <v>5241581</v>
      </c>
      <c r="X39" s="33">
        <v>8990000</v>
      </c>
      <c r="Y39" s="33">
        <v>-3748419</v>
      </c>
      <c r="Z39" s="34">
        <v>-41.7</v>
      </c>
      <c r="AA39" s="35">
        <v>8990000</v>
      </c>
    </row>
    <row r="40" spans="1:27" ht="13.5">
      <c r="A40" s="41" t="s">
        <v>60</v>
      </c>
      <c r="B40" s="42"/>
      <c r="C40" s="43"/>
      <c r="D40" s="43"/>
      <c r="E40" s="44">
        <v>-5525450</v>
      </c>
      <c r="F40" s="45">
        <v>-5525450</v>
      </c>
      <c r="G40" s="45">
        <v>49059254</v>
      </c>
      <c r="H40" s="45">
        <v>32692858</v>
      </c>
      <c r="I40" s="45">
        <v>19518424</v>
      </c>
      <c r="J40" s="45">
        <v>19518424</v>
      </c>
      <c r="K40" s="45">
        <v>15723707</v>
      </c>
      <c r="L40" s="45">
        <v>6989689</v>
      </c>
      <c r="M40" s="45">
        <v>23651408</v>
      </c>
      <c r="N40" s="45">
        <v>23651408</v>
      </c>
      <c r="O40" s="45"/>
      <c r="P40" s="45"/>
      <c r="Q40" s="45"/>
      <c r="R40" s="45"/>
      <c r="S40" s="45"/>
      <c r="T40" s="45"/>
      <c r="U40" s="45"/>
      <c r="V40" s="45"/>
      <c r="W40" s="45">
        <v>23651408</v>
      </c>
      <c r="X40" s="45">
        <v>45555368</v>
      </c>
      <c r="Y40" s="45">
        <v>-21903960</v>
      </c>
      <c r="Z40" s="46">
        <v>-48.08</v>
      </c>
      <c r="AA40" s="47">
        <v>-5525450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283546203</v>
      </c>
      <c r="D6" s="17"/>
      <c r="E6" s="18">
        <v>64605932</v>
      </c>
      <c r="F6" s="19">
        <v>64605932</v>
      </c>
      <c r="G6" s="19">
        <v>3940982</v>
      </c>
      <c r="H6" s="19">
        <v>5233171</v>
      </c>
      <c r="I6" s="19">
        <v>9969132</v>
      </c>
      <c r="J6" s="19">
        <v>19143285</v>
      </c>
      <c r="K6" s="19">
        <v>4227285</v>
      </c>
      <c r="L6" s="19">
        <v>5088167</v>
      </c>
      <c r="M6" s="19">
        <v>4630458</v>
      </c>
      <c r="N6" s="19">
        <v>13945910</v>
      </c>
      <c r="O6" s="19"/>
      <c r="P6" s="19"/>
      <c r="Q6" s="19"/>
      <c r="R6" s="19"/>
      <c r="S6" s="19"/>
      <c r="T6" s="19"/>
      <c r="U6" s="19"/>
      <c r="V6" s="19"/>
      <c r="W6" s="19">
        <v>33089195</v>
      </c>
      <c r="X6" s="19">
        <v>32162875</v>
      </c>
      <c r="Y6" s="19">
        <v>926320</v>
      </c>
      <c r="Z6" s="20">
        <v>2.88</v>
      </c>
      <c r="AA6" s="21">
        <v>64605932</v>
      </c>
    </row>
    <row r="7" spans="1:27" ht="13.5">
      <c r="A7" s="22" t="s">
        <v>34</v>
      </c>
      <c r="B7" s="16"/>
      <c r="C7" s="17"/>
      <c r="D7" s="17"/>
      <c r="E7" s="18">
        <v>109867625</v>
      </c>
      <c r="F7" s="19">
        <v>109867625</v>
      </c>
      <c r="G7" s="19">
        <v>6662008</v>
      </c>
      <c r="H7" s="19">
        <v>8737083</v>
      </c>
      <c r="I7" s="19">
        <v>8612648</v>
      </c>
      <c r="J7" s="19">
        <v>24011739</v>
      </c>
      <c r="K7" s="19">
        <v>8650772</v>
      </c>
      <c r="L7" s="19">
        <v>10259079</v>
      </c>
      <c r="M7" s="19">
        <v>11201222</v>
      </c>
      <c r="N7" s="19">
        <v>30111073</v>
      </c>
      <c r="O7" s="19"/>
      <c r="P7" s="19"/>
      <c r="Q7" s="19"/>
      <c r="R7" s="19"/>
      <c r="S7" s="19"/>
      <c r="T7" s="19"/>
      <c r="U7" s="19"/>
      <c r="V7" s="19"/>
      <c r="W7" s="19">
        <v>54122812</v>
      </c>
      <c r="X7" s="19">
        <v>54675745</v>
      </c>
      <c r="Y7" s="19">
        <v>-552933</v>
      </c>
      <c r="Z7" s="20">
        <v>-1.01</v>
      </c>
      <c r="AA7" s="21">
        <v>109867625</v>
      </c>
    </row>
    <row r="8" spans="1:27" ht="13.5">
      <c r="A8" s="22" t="s">
        <v>35</v>
      </c>
      <c r="B8" s="16"/>
      <c r="C8" s="17"/>
      <c r="D8" s="17"/>
      <c r="E8" s="18">
        <v>30404234</v>
      </c>
      <c r="F8" s="19">
        <v>30404234</v>
      </c>
      <c r="G8" s="19">
        <v>10914960</v>
      </c>
      <c r="H8" s="19">
        <v>14312936</v>
      </c>
      <c r="I8" s="19">
        <v>82199564</v>
      </c>
      <c r="J8" s="19">
        <v>107427460</v>
      </c>
      <c r="K8" s="19">
        <v>54811689</v>
      </c>
      <c r="L8" s="19">
        <v>39845935</v>
      </c>
      <c r="M8" s="19">
        <v>25958174</v>
      </c>
      <c r="N8" s="19">
        <v>120615798</v>
      </c>
      <c r="O8" s="19"/>
      <c r="P8" s="19"/>
      <c r="Q8" s="19"/>
      <c r="R8" s="19"/>
      <c r="S8" s="19"/>
      <c r="T8" s="19"/>
      <c r="U8" s="19"/>
      <c r="V8" s="19"/>
      <c r="W8" s="19">
        <v>228043258</v>
      </c>
      <c r="X8" s="19">
        <v>16913607</v>
      </c>
      <c r="Y8" s="19">
        <v>211129651</v>
      </c>
      <c r="Z8" s="20">
        <v>1248.28</v>
      </c>
      <c r="AA8" s="21">
        <v>30404234</v>
      </c>
    </row>
    <row r="9" spans="1:27" ht="13.5">
      <c r="A9" s="22" t="s">
        <v>36</v>
      </c>
      <c r="B9" s="16"/>
      <c r="C9" s="17">
        <v>438983009</v>
      </c>
      <c r="D9" s="17"/>
      <c r="E9" s="18">
        <v>460207165</v>
      </c>
      <c r="F9" s="19">
        <v>460207165</v>
      </c>
      <c r="G9" s="19">
        <v>186537000</v>
      </c>
      <c r="H9" s="19">
        <v>3104000</v>
      </c>
      <c r="I9" s="19"/>
      <c r="J9" s="19">
        <v>189641000</v>
      </c>
      <c r="K9" s="19"/>
      <c r="L9" s="19">
        <v>2662000</v>
      </c>
      <c r="M9" s="19">
        <v>147154000</v>
      </c>
      <c r="N9" s="19">
        <v>149816000</v>
      </c>
      <c r="O9" s="19"/>
      <c r="P9" s="19"/>
      <c r="Q9" s="19"/>
      <c r="R9" s="19"/>
      <c r="S9" s="19"/>
      <c r="T9" s="19"/>
      <c r="U9" s="19"/>
      <c r="V9" s="19"/>
      <c r="W9" s="19">
        <v>339457000</v>
      </c>
      <c r="X9" s="19">
        <v>368165732</v>
      </c>
      <c r="Y9" s="19">
        <v>-28708732</v>
      </c>
      <c r="Z9" s="20">
        <v>-7.8</v>
      </c>
      <c r="AA9" s="21">
        <v>460207165</v>
      </c>
    </row>
    <row r="10" spans="1:27" ht="13.5">
      <c r="A10" s="22" t="s">
        <v>37</v>
      </c>
      <c r="B10" s="16"/>
      <c r="C10" s="17">
        <v>298915928</v>
      </c>
      <c r="D10" s="17"/>
      <c r="E10" s="18">
        <v>324570835</v>
      </c>
      <c r="F10" s="19">
        <v>324570835</v>
      </c>
      <c r="G10" s="19">
        <v>84615000</v>
      </c>
      <c r="H10" s="19"/>
      <c r="I10" s="19">
        <v>20000000</v>
      </c>
      <c r="J10" s="19">
        <v>104615000</v>
      </c>
      <c r="K10" s="19">
        <v>29648000</v>
      </c>
      <c r="L10" s="19">
        <v>400000</v>
      </c>
      <c r="M10" s="19">
        <v>77138000</v>
      </c>
      <c r="N10" s="19">
        <v>107186000</v>
      </c>
      <c r="O10" s="19"/>
      <c r="P10" s="19"/>
      <c r="Q10" s="19"/>
      <c r="R10" s="19"/>
      <c r="S10" s="19"/>
      <c r="T10" s="19"/>
      <c r="U10" s="19"/>
      <c r="V10" s="19"/>
      <c r="W10" s="19">
        <v>211801000</v>
      </c>
      <c r="X10" s="19">
        <v>259656668</v>
      </c>
      <c r="Y10" s="19">
        <v>-47855668</v>
      </c>
      <c r="Z10" s="20">
        <v>-18.43</v>
      </c>
      <c r="AA10" s="21">
        <v>324570835</v>
      </c>
    </row>
    <row r="11" spans="1:27" ht="13.5">
      <c r="A11" s="22" t="s">
        <v>38</v>
      </c>
      <c r="B11" s="16"/>
      <c r="C11" s="17">
        <v>7002653</v>
      </c>
      <c r="D11" s="17"/>
      <c r="E11" s="18">
        <v>7084610</v>
      </c>
      <c r="F11" s="19">
        <v>7084610</v>
      </c>
      <c r="G11" s="19">
        <v>137127</v>
      </c>
      <c r="H11" s="19">
        <v>782578</v>
      </c>
      <c r="I11" s="19"/>
      <c r="J11" s="19">
        <v>919705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919705</v>
      </c>
      <c r="X11" s="19">
        <v>1888302</v>
      </c>
      <c r="Y11" s="19">
        <v>-968597</v>
      </c>
      <c r="Z11" s="20">
        <v>-51.29</v>
      </c>
      <c r="AA11" s="21">
        <v>7084610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-732929179</v>
      </c>
      <c r="D14" s="17"/>
      <c r="E14" s="18">
        <v>-621237006</v>
      </c>
      <c r="F14" s="19">
        <v>-621237006</v>
      </c>
      <c r="G14" s="19">
        <v>-129491497</v>
      </c>
      <c r="H14" s="19">
        <v>-64415008</v>
      </c>
      <c r="I14" s="19">
        <v>-100355605</v>
      </c>
      <c r="J14" s="19">
        <v>-294262110</v>
      </c>
      <c r="K14" s="19">
        <v>-61604886</v>
      </c>
      <c r="L14" s="19">
        <v>-81843915</v>
      </c>
      <c r="M14" s="19">
        <v>-152484763</v>
      </c>
      <c r="N14" s="19">
        <v>-295933564</v>
      </c>
      <c r="O14" s="19"/>
      <c r="P14" s="19"/>
      <c r="Q14" s="19"/>
      <c r="R14" s="19"/>
      <c r="S14" s="19"/>
      <c r="T14" s="19"/>
      <c r="U14" s="19"/>
      <c r="V14" s="19"/>
      <c r="W14" s="19">
        <v>-590195674</v>
      </c>
      <c r="X14" s="19">
        <v>-317963304</v>
      </c>
      <c r="Y14" s="19">
        <v>-272232370</v>
      </c>
      <c r="Z14" s="20">
        <v>85.62</v>
      </c>
      <c r="AA14" s="21">
        <v>-621237006</v>
      </c>
    </row>
    <row r="15" spans="1:27" ht="13.5">
      <c r="A15" s="22" t="s">
        <v>42</v>
      </c>
      <c r="B15" s="16"/>
      <c r="C15" s="17">
        <v>-8387914</v>
      </c>
      <c r="D15" s="17"/>
      <c r="E15" s="18">
        <v>-469248</v>
      </c>
      <c r="F15" s="19">
        <v>-469248</v>
      </c>
      <c r="G15" s="19">
        <v>-4157</v>
      </c>
      <c r="H15" s="19">
        <v>-41660</v>
      </c>
      <c r="I15" s="19">
        <v>-251015</v>
      </c>
      <c r="J15" s="19">
        <v>-296832</v>
      </c>
      <c r="K15" s="19">
        <v>-29657</v>
      </c>
      <c r="L15" s="19">
        <v>-50577</v>
      </c>
      <c r="M15" s="19">
        <v>-38696</v>
      </c>
      <c r="N15" s="19">
        <v>-118930</v>
      </c>
      <c r="O15" s="19"/>
      <c r="P15" s="19"/>
      <c r="Q15" s="19"/>
      <c r="R15" s="19"/>
      <c r="S15" s="19"/>
      <c r="T15" s="19"/>
      <c r="U15" s="19"/>
      <c r="V15" s="19"/>
      <c r="W15" s="19">
        <v>-415762</v>
      </c>
      <c r="X15" s="19">
        <v>-234624</v>
      </c>
      <c r="Y15" s="19">
        <v>-181138</v>
      </c>
      <c r="Z15" s="20">
        <v>77.2</v>
      </c>
      <c r="AA15" s="21">
        <v>-469248</v>
      </c>
    </row>
    <row r="16" spans="1:27" ht="13.5">
      <c r="A16" s="22" t="s">
        <v>43</v>
      </c>
      <c r="B16" s="16"/>
      <c r="C16" s="17"/>
      <c r="D16" s="17"/>
      <c r="E16" s="18">
        <v>-234625</v>
      </c>
      <c r="F16" s="19">
        <v>-234625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>
        <v>-234625</v>
      </c>
    </row>
    <row r="17" spans="1:27" ht="13.5">
      <c r="A17" s="23" t="s">
        <v>44</v>
      </c>
      <c r="B17" s="24"/>
      <c r="C17" s="25">
        <f aca="true" t="shared" si="0" ref="C17:Y17">SUM(C6:C16)</f>
        <v>287130700</v>
      </c>
      <c r="D17" s="25">
        <f>SUM(D6:D16)</f>
        <v>0</v>
      </c>
      <c r="E17" s="26">
        <f t="shared" si="0"/>
        <v>374799522</v>
      </c>
      <c r="F17" s="27">
        <f t="shared" si="0"/>
        <v>374799522</v>
      </c>
      <c r="G17" s="27">
        <f t="shared" si="0"/>
        <v>163311423</v>
      </c>
      <c r="H17" s="27">
        <f t="shared" si="0"/>
        <v>-32286900</v>
      </c>
      <c r="I17" s="27">
        <f t="shared" si="0"/>
        <v>20174724</v>
      </c>
      <c r="J17" s="27">
        <f t="shared" si="0"/>
        <v>151199247</v>
      </c>
      <c r="K17" s="27">
        <f t="shared" si="0"/>
        <v>35703203</v>
      </c>
      <c r="L17" s="27">
        <f t="shared" si="0"/>
        <v>-23639311</v>
      </c>
      <c r="M17" s="27">
        <f t="shared" si="0"/>
        <v>113558395</v>
      </c>
      <c r="N17" s="27">
        <f t="shared" si="0"/>
        <v>125622287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276821534</v>
      </c>
      <c r="X17" s="27">
        <f t="shared" si="0"/>
        <v>415265001</v>
      </c>
      <c r="Y17" s="27">
        <f t="shared" si="0"/>
        <v>-138443467</v>
      </c>
      <c r="Z17" s="28">
        <f>+IF(X17&lt;&gt;0,+(Y17/X17)*100,0)</f>
        <v>-33.338582993176445</v>
      </c>
      <c r="AA17" s="29">
        <f>SUM(AA6:AA16)</f>
        <v>374799522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349872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-259999039</v>
      </c>
      <c r="D26" s="17"/>
      <c r="E26" s="18">
        <v>-354404832</v>
      </c>
      <c r="F26" s="19">
        <v>-354404832</v>
      </c>
      <c r="G26" s="19">
        <v>-31968105</v>
      </c>
      <c r="H26" s="19">
        <v>-32980564</v>
      </c>
      <c r="I26" s="19">
        <v>-32541160</v>
      </c>
      <c r="J26" s="19">
        <v>-97489829</v>
      </c>
      <c r="K26" s="19">
        <v>-19196132</v>
      </c>
      <c r="L26" s="19">
        <v>-24859008</v>
      </c>
      <c r="M26" s="19">
        <v>-7372731</v>
      </c>
      <c r="N26" s="19">
        <v>-51427871</v>
      </c>
      <c r="O26" s="19"/>
      <c r="P26" s="19"/>
      <c r="Q26" s="19"/>
      <c r="R26" s="19"/>
      <c r="S26" s="19"/>
      <c r="T26" s="19"/>
      <c r="U26" s="19"/>
      <c r="V26" s="19"/>
      <c r="W26" s="19">
        <v>-148917700</v>
      </c>
      <c r="X26" s="19">
        <v>-177202416</v>
      </c>
      <c r="Y26" s="19">
        <v>28284716</v>
      </c>
      <c r="Z26" s="20">
        <v>-15.96</v>
      </c>
      <c r="AA26" s="21">
        <v>-354404832</v>
      </c>
    </row>
    <row r="27" spans="1:27" ht="13.5">
      <c r="A27" s="23" t="s">
        <v>51</v>
      </c>
      <c r="B27" s="24"/>
      <c r="C27" s="25">
        <f aca="true" t="shared" si="1" ref="C27:Y27">SUM(C21:C26)</f>
        <v>-259649167</v>
      </c>
      <c r="D27" s="25">
        <f>SUM(D21:D26)</f>
        <v>0</v>
      </c>
      <c r="E27" s="26">
        <f t="shared" si="1"/>
        <v>-354404832</v>
      </c>
      <c r="F27" s="27">
        <f t="shared" si="1"/>
        <v>-354404832</v>
      </c>
      <c r="G27" s="27">
        <f t="shared" si="1"/>
        <v>-31968105</v>
      </c>
      <c r="H27" s="27">
        <f t="shared" si="1"/>
        <v>-32980564</v>
      </c>
      <c r="I27" s="27">
        <f t="shared" si="1"/>
        <v>-32541160</v>
      </c>
      <c r="J27" s="27">
        <f t="shared" si="1"/>
        <v>-97489829</v>
      </c>
      <c r="K27" s="27">
        <f t="shared" si="1"/>
        <v>-19196132</v>
      </c>
      <c r="L27" s="27">
        <f t="shared" si="1"/>
        <v>-24859008</v>
      </c>
      <c r="M27" s="27">
        <f t="shared" si="1"/>
        <v>-7372731</v>
      </c>
      <c r="N27" s="27">
        <f t="shared" si="1"/>
        <v>-51427871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-148917700</v>
      </c>
      <c r="X27" s="27">
        <f t="shared" si="1"/>
        <v>-177202416</v>
      </c>
      <c r="Y27" s="27">
        <f t="shared" si="1"/>
        <v>28284716</v>
      </c>
      <c r="Z27" s="28">
        <f>+IF(X27&lt;&gt;0,+(Y27/X27)*100,0)</f>
        <v>-15.961811717059208</v>
      </c>
      <c r="AA27" s="29">
        <f>SUM(AA21:AA26)</f>
        <v>-354404832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-516258</v>
      </c>
      <c r="D35" s="17"/>
      <c r="E35" s="18">
        <v>-291296</v>
      </c>
      <c r="F35" s="19">
        <v>-291296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-145648</v>
      </c>
      <c r="Y35" s="19">
        <v>145648</v>
      </c>
      <c r="Z35" s="20">
        <v>-100</v>
      </c>
      <c r="AA35" s="21">
        <v>-291296</v>
      </c>
    </row>
    <row r="36" spans="1:27" ht="13.5">
      <c r="A36" s="23" t="s">
        <v>57</v>
      </c>
      <c r="B36" s="24"/>
      <c r="C36" s="25">
        <f aca="true" t="shared" si="2" ref="C36:Y36">SUM(C31:C35)</f>
        <v>-516258</v>
      </c>
      <c r="D36" s="25">
        <f>SUM(D31:D35)</f>
        <v>0</v>
      </c>
      <c r="E36" s="26">
        <f t="shared" si="2"/>
        <v>-291296</v>
      </c>
      <c r="F36" s="27">
        <f t="shared" si="2"/>
        <v>-291296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-145648</v>
      </c>
      <c r="Y36" s="27">
        <f t="shared" si="2"/>
        <v>145648</v>
      </c>
      <c r="Z36" s="28">
        <f>+IF(X36&lt;&gt;0,+(Y36/X36)*100,0)</f>
        <v>-100</v>
      </c>
      <c r="AA36" s="29">
        <f>SUM(AA31:AA35)</f>
        <v>-291296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26965275</v>
      </c>
      <c r="D38" s="31">
        <f>+D17+D27+D36</f>
        <v>0</v>
      </c>
      <c r="E38" s="32">
        <f t="shared" si="3"/>
        <v>20103394</v>
      </c>
      <c r="F38" s="33">
        <f t="shared" si="3"/>
        <v>20103394</v>
      </c>
      <c r="G38" s="33">
        <f t="shared" si="3"/>
        <v>131343318</v>
      </c>
      <c r="H38" s="33">
        <f t="shared" si="3"/>
        <v>-65267464</v>
      </c>
      <c r="I38" s="33">
        <f t="shared" si="3"/>
        <v>-12366436</v>
      </c>
      <c r="J38" s="33">
        <f t="shared" si="3"/>
        <v>53709418</v>
      </c>
      <c r="K38" s="33">
        <f t="shared" si="3"/>
        <v>16507071</v>
      </c>
      <c r="L38" s="33">
        <f t="shared" si="3"/>
        <v>-48498319</v>
      </c>
      <c r="M38" s="33">
        <f t="shared" si="3"/>
        <v>106185664</v>
      </c>
      <c r="N38" s="33">
        <f t="shared" si="3"/>
        <v>74194416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127903834</v>
      </c>
      <c r="X38" s="33">
        <f t="shared" si="3"/>
        <v>237916937</v>
      </c>
      <c r="Y38" s="33">
        <f t="shared" si="3"/>
        <v>-110013103</v>
      </c>
      <c r="Z38" s="34">
        <f>+IF(X38&lt;&gt;0,+(Y38/X38)*100,0)</f>
        <v>-46.24013085709825</v>
      </c>
      <c r="AA38" s="35">
        <f>+AA17+AA27+AA36</f>
        <v>20103394</v>
      </c>
    </row>
    <row r="39" spans="1:27" ht="13.5">
      <c r="A39" s="22" t="s">
        <v>59</v>
      </c>
      <c r="B39" s="16"/>
      <c r="C39" s="31">
        <v>38114336</v>
      </c>
      <c r="D39" s="31"/>
      <c r="E39" s="32">
        <v>54876605</v>
      </c>
      <c r="F39" s="33">
        <v>54876605</v>
      </c>
      <c r="G39" s="33">
        <v>58209129</v>
      </c>
      <c r="H39" s="33">
        <v>189552447</v>
      </c>
      <c r="I39" s="33">
        <v>124284983</v>
      </c>
      <c r="J39" s="33">
        <v>58209129</v>
      </c>
      <c r="K39" s="33">
        <v>111918547</v>
      </c>
      <c r="L39" s="33">
        <v>128425618</v>
      </c>
      <c r="M39" s="33">
        <v>79927299</v>
      </c>
      <c r="N39" s="33">
        <v>111918547</v>
      </c>
      <c r="O39" s="33"/>
      <c r="P39" s="33"/>
      <c r="Q39" s="33"/>
      <c r="R39" s="33"/>
      <c r="S39" s="33"/>
      <c r="T39" s="33"/>
      <c r="U39" s="33"/>
      <c r="V39" s="33"/>
      <c r="W39" s="33">
        <v>58209129</v>
      </c>
      <c r="X39" s="33">
        <v>54876605</v>
      </c>
      <c r="Y39" s="33">
        <v>3332524</v>
      </c>
      <c r="Z39" s="34">
        <v>6.07</v>
      </c>
      <c r="AA39" s="35">
        <v>54876605</v>
      </c>
    </row>
    <row r="40" spans="1:27" ht="13.5">
      <c r="A40" s="41" t="s">
        <v>60</v>
      </c>
      <c r="B40" s="42"/>
      <c r="C40" s="43">
        <v>65079611</v>
      </c>
      <c r="D40" s="43"/>
      <c r="E40" s="44">
        <v>74979999</v>
      </c>
      <c r="F40" s="45">
        <v>74979999</v>
      </c>
      <c r="G40" s="45">
        <v>189552447</v>
      </c>
      <c r="H40" s="45">
        <v>124284983</v>
      </c>
      <c r="I40" s="45">
        <v>111918547</v>
      </c>
      <c r="J40" s="45">
        <v>111918547</v>
      </c>
      <c r="K40" s="45">
        <v>128425618</v>
      </c>
      <c r="L40" s="45">
        <v>79927299</v>
      </c>
      <c r="M40" s="45">
        <v>186112963</v>
      </c>
      <c r="N40" s="45">
        <v>186112963</v>
      </c>
      <c r="O40" s="45"/>
      <c r="P40" s="45"/>
      <c r="Q40" s="45"/>
      <c r="R40" s="45"/>
      <c r="S40" s="45"/>
      <c r="T40" s="45"/>
      <c r="U40" s="45"/>
      <c r="V40" s="45"/>
      <c r="W40" s="45">
        <v>186112963</v>
      </c>
      <c r="X40" s="45">
        <v>292793542</v>
      </c>
      <c r="Y40" s="45">
        <v>-106680579</v>
      </c>
      <c r="Z40" s="46">
        <v>-36.44</v>
      </c>
      <c r="AA40" s="47">
        <v>74979999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54000090</v>
      </c>
      <c r="F6" s="19">
        <v>54000090</v>
      </c>
      <c r="G6" s="19">
        <v>411750</v>
      </c>
      <c r="H6" s="19">
        <v>5181723</v>
      </c>
      <c r="I6" s="19">
        <v>308851</v>
      </c>
      <c r="J6" s="19">
        <v>5902324</v>
      </c>
      <c r="K6" s="19">
        <v>1171265</v>
      </c>
      <c r="L6" s="19"/>
      <c r="M6" s="19">
        <v>681892</v>
      </c>
      <c r="N6" s="19">
        <v>1853157</v>
      </c>
      <c r="O6" s="19"/>
      <c r="P6" s="19"/>
      <c r="Q6" s="19"/>
      <c r="R6" s="19"/>
      <c r="S6" s="19"/>
      <c r="T6" s="19"/>
      <c r="U6" s="19"/>
      <c r="V6" s="19"/>
      <c r="W6" s="19">
        <v>7755481</v>
      </c>
      <c r="X6" s="19">
        <v>45975000</v>
      </c>
      <c r="Y6" s="19">
        <v>-38219519</v>
      </c>
      <c r="Z6" s="20">
        <v>-83.13</v>
      </c>
      <c r="AA6" s="21">
        <v>54000090</v>
      </c>
    </row>
    <row r="7" spans="1:27" ht="13.5">
      <c r="A7" s="22" t="s">
        <v>34</v>
      </c>
      <c r="B7" s="16"/>
      <c r="C7" s="17"/>
      <c r="D7" s="17"/>
      <c r="E7" s="18">
        <v>18401274</v>
      </c>
      <c r="F7" s="19">
        <v>18401274</v>
      </c>
      <c r="G7" s="19">
        <v>1222</v>
      </c>
      <c r="H7" s="19">
        <v>2048</v>
      </c>
      <c r="I7" s="19">
        <v>10010</v>
      </c>
      <c r="J7" s="19">
        <v>13280</v>
      </c>
      <c r="K7" s="19">
        <v>491182</v>
      </c>
      <c r="L7" s="19"/>
      <c r="M7" s="19">
        <v>1876</v>
      </c>
      <c r="N7" s="19">
        <v>493058</v>
      </c>
      <c r="O7" s="19"/>
      <c r="P7" s="19"/>
      <c r="Q7" s="19"/>
      <c r="R7" s="19"/>
      <c r="S7" s="19"/>
      <c r="T7" s="19"/>
      <c r="U7" s="19"/>
      <c r="V7" s="19"/>
      <c r="W7" s="19">
        <v>506338</v>
      </c>
      <c r="X7" s="19">
        <v>7731570</v>
      </c>
      <c r="Y7" s="19">
        <v>-7225232</v>
      </c>
      <c r="Z7" s="20">
        <v>-93.45</v>
      </c>
      <c r="AA7" s="21">
        <v>18401274</v>
      </c>
    </row>
    <row r="8" spans="1:27" ht="13.5">
      <c r="A8" s="22" t="s">
        <v>35</v>
      </c>
      <c r="B8" s="16"/>
      <c r="C8" s="17"/>
      <c r="D8" s="17"/>
      <c r="E8" s="18">
        <v>34956832</v>
      </c>
      <c r="F8" s="19">
        <v>34956832</v>
      </c>
      <c r="G8" s="19">
        <v>2928338</v>
      </c>
      <c r="H8" s="19">
        <v>4360461</v>
      </c>
      <c r="I8" s="19">
        <v>2517740</v>
      </c>
      <c r="J8" s="19">
        <v>9806539</v>
      </c>
      <c r="K8" s="19">
        <v>2384885</v>
      </c>
      <c r="L8" s="19"/>
      <c r="M8" s="19">
        <v>2901284</v>
      </c>
      <c r="N8" s="19">
        <v>5286169</v>
      </c>
      <c r="O8" s="19"/>
      <c r="P8" s="19"/>
      <c r="Q8" s="19"/>
      <c r="R8" s="19"/>
      <c r="S8" s="19"/>
      <c r="T8" s="19"/>
      <c r="U8" s="19"/>
      <c r="V8" s="19"/>
      <c r="W8" s="19">
        <v>15092708</v>
      </c>
      <c r="X8" s="19">
        <v>16837000</v>
      </c>
      <c r="Y8" s="19">
        <v>-1744292</v>
      </c>
      <c r="Z8" s="20">
        <v>-10.36</v>
      </c>
      <c r="AA8" s="21">
        <v>34956832</v>
      </c>
    </row>
    <row r="9" spans="1:27" ht="13.5">
      <c r="A9" s="22" t="s">
        <v>36</v>
      </c>
      <c r="B9" s="16"/>
      <c r="C9" s="17"/>
      <c r="D9" s="17"/>
      <c r="E9" s="18">
        <v>654266000</v>
      </c>
      <c r="F9" s="19">
        <v>654266000</v>
      </c>
      <c r="G9" s="19">
        <v>269708000</v>
      </c>
      <c r="H9" s="19">
        <v>2755000</v>
      </c>
      <c r="I9" s="19"/>
      <c r="J9" s="19">
        <v>272463000</v>
      </c>
      <c r="K9" s="19"/>
      <c r="L9" s="19"/>
      <c r="M9" s="19">
        <v>195766000</v>
      </c>
      <c r="N9" s="19">
        <v>195766000</v>
      </c>
      <c r="O9" s="19"/>
      <c r="P9" s="19"/>
      <c r="Q9" s="19"/>
      <c r="R9" s="19"/>
      <c r="S9" s="19"/>
      <c r="T9" s="19"/>
      <c r="U9" s="19"/>
      <c r="V9" s="19"/>
      <c r="W9" s="19">
        <v>468229000</v>
      </c>
      <c r="X9" s="19">
        <v>487762000</v>
      </c>
      <c r="Y9" s="19">
        <v>-19533000</v>
      </c>
      <c r="Z9" s="20">
        <v>-4</v>
      </c>
      <c r="AA9" s="21">
        <v>654266000</v>
      </c>
    </row>
    <row r="10" spans="1:27" ht="13.5">
      <c r="A10" s="22" t="s">
        <v>37</v>
      </c>
      <c r="B10" s="16"/>
      <c r="C10" s="17"/>
      <c r="D10" s="17"/>
      <c r="E10" s="18">
        <v>655073000</v>
      </c>
      <c r="F10" s="19">
        <v>655073000</v>
      </c>
      <c r="G10" s="19">
        <v>100002000</v>
      </c>
      <c r="H10" s="19"/>
      <c r="I10" s="19">
        <v>83000000</v>
      </c>
      <c r="J10" s="19">
        <v>183002000</v>
      </c>
      <c r="K10" s="19">
        <v>143744000</v>
      </c>
      <c r="L10" s="19"/>
      <c r="M10" s="19">
        <v>114672000</v>
      </c>
      <c r="N10" s="19">
        <v>258416000</v>
      </c>
      <c r="O10" s="19"/>
      <c r="P10" s="19"/>
      <c r="Q10" s="19"/>
      <c r="R10" s="19"/>
      <c r="S10" s="19"/>
      <c r="T10" s="19"/>
      <c r="U10" s="19"/>
      <c r="V10" s="19"/>
      <c r="W10" s="19">
        <v>441418000</v>
      </c>
      <c r="X10" s="19">
        <v>498000000</v>
      </c>
      <c r="Y10" s="19">
        <v>-56582000</v>
      </c>
      <c r="Z10" s="20">
        <v>-11.36</v>
      </c>
      <c r="AA10" s="21">
        <v>655073000</v>
      </c>
    </row>
    <row r="11" spans="1:27" ht="13.5">
      <c r="A11" s="22" t="s">
        <v>38</v>
      </c>
      <c r="B11" s="16"/>
      <c r="C11" s="17"/>
      <c r="D11" s="17"/>
      <c r="E11" s="18">
        <v>37893000</v>
      </c>
      <c r="F11" s="19">
        <v>37893000</v>
      </c>
      <c r="G11" s="19">
        <v>955016</v>
      </c>
      <c r="H11" s="19">
        <v>8937891</v>
      </c>
      <c r="I11" s="19">
        <v>10870213</v>
      </c>
      <c r="J11" s="19">
        <v>20763120</v>
      </c>
      <c r="K11" s="19">
        <v>956079</v>
      </c>
      <c r="L11" s="19"/>
      <c r="M11" s="19">
        <v>1282443</v>
      </c>
      <c r="N11" s="19">
        <v>2238522</v>
      </c>
      <c r="O11" s="19"/>
      <c r="P11" s="19"/>
      <c r="Q11" s="19"/>
      <c r="R11" s="19"/>
      <c r="S11" s="19"/>
      <c r="T11" s="19"/>
      <c r="U11" s="19"/>
      <c r="V11" s="19"/>
      <c r="W11" s="19">
        <v>23001642</v>
      </c>
      <c r="X11" s="19">
        <v>7552000</v>
      </c>
      <c r="Y11" s="19">
        <v>15449642</v>
      </c>
      <c r="Z11" s="20">
        <v>204.58</v>
      </c>
      <c r="AA11" s="21">
        <v>37893000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-739583103</v>
      </c>
      <c r="F14" s="19">
        <v>-739583103</v>
      </c>
      <c r="G14" s="19">
        <v>-87505260</v>
      </c>
      <c r="H14" s="19">
        <v>-58350156</v>
      </c>
      <c r="I14" s="19">
        <v>-53399490</v>
      </c>
      <c r="J14" s="19">
        <v>-199254906</v>
      </c>
      <c r="K14" s="19">
        <v>-100669928</v>
      </c>
      <c r="L14" s="19"/>
      <c r="M14" s="19">
        <v>-125556809</v>
      </c>
      <c r="N14" s="19">
        <v>-226226737</v>
      </c>
      <c r="O14" s="19"/>
      <c r="P14" s="19"/>
      <c r="Q14" s="19"/>
      <c r="R14" s="19"/>
      <c r="S14" s="19"/>
      <c r="T14" s="19"/>
      <c r="U14" s="19"/>
      <c r="V14" s="19"/>
      <c r="W14" s="19">
        <v>-425481643</v>
      </c>
      <c r="X14" s="19">
        <v>-331527000</v>
      </c>
      <c r="Y14" s="19">
        <v>-93954643</v>
      </c>
      <c r="Z14" s="20">
        <v>28.34</v>
      </c>
      <c r="AA14" s="21">
        <v>-739583103</v>
      </c>
    </row>
    <row r="15" spans="1:27" ht="13.5">
      <c r="A15" s="22" t="s">
        <v>42</v>
      </c>
      <c r="B15" s="16"/>
      <c r="C15" s="17"/>
      <c r="D15" s="17"/>
      <c r="E15" s="18">
        <v>-606029</v>
      </c>
      <c r="F15" s="19">
        <v>-606029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-303000</v>
      </c>
      <c r="Y15" s="19">
        <v>303000</v>
      </c>
      <c r="Z15" s="20">
        <v>-100</v>
      </c>
      <c r="AA15" s="21">
        <v>-606029</v>
      </c>
    </row>
    <row r="16" spans="1:27" ht="13.5">
      <c r="A16" s="22" t="s">
        <v>43</v>
      </c>
      <c r="B16" s="16"/>
      <c r="C16" s="17"/>
      <c r="D16" s="17"/>
      <c r="E16" s="18">
        <v>-11120374</v>
      </c>
      <c r="F16" s="19">
        <v>-11120374</v>
      </c>
      <c r="G16" s="19"/>
      <c r="H16" s="19"/>
      <c r="I16" s="19"/>
      <c r="J16" s="19"/>
      <c r="K16" s="19">
        <v>-3257738</v>
      </c>
      <c r="L16" s="19"/>
      <c r="M16" s="19">
        <v>-35191</v>
      </c>
      <c r="N16" s="19">
        <v>-3292929</v>
      </c>
      <c r="O16" s="19"/>
      <c r="P16" s="19"/>
      <c r="Q16" s="19"/>
      <c r="R16" s="19"/>
      <c r="S16" s="19"/>
      <c r="T16" s="19"/>
      <c r="U16" s="19"/>
      <c r="V16" s="19"/>
      <c r="W16" s="19">
        <v>-3292929</v>
      </c>
      <c r="X16" s="19">
        <v>-5746000</v>
      </c>
      <c r="Y16" s="19">
        <v>2453071</v>
      </c>
      <c r="Z16" s="20">
        <v>-42.69</v>
      </c>
      <c r="AA16" s="21">
        <v>-11120374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703280690</v>
      </c>
      <c r="F17" s="27">
        <f t="shared" si="0"/>
        <v>703280690</v>
      </c>
      <c r="G17" s="27">
        <f t="shared" si="0"/>
        <v>286501066</v>
      </c>
      <c r="H17" s="27">
        <f t="shared" si="0"/>
        <v>-37113033</v>
      </c>
      <c r="I17" s="27">
        <f t="shared" si="0"/>
        <v>43307324</v>
      </c>
      <c r="J17" s="27">
        <f t="shared" si="0"/>
        <v>292695357</v>
      </c>
      <c r="K17" s="27">
        <f t="shared" si="0"/>
        <v>44819745</v>
      </c>
      <c r="L17" s="27">
        <f t="shared" si="0"/>
        <v>0</v>
      </c>
      <c r="M17" s="27">
        <f t="shared" si="0"/>
        <v>189713495</v>
      </c>
      <c r="N17" s="27">
        <f t="shared" si="0"/>
        <v>234533240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527228597</v>
      </c>
      <c r="X17" s="27">
        <f t="shared" si="0"/>
        <v>726281570</v>
      </c>
      <c r="Y17" s="27">
        <f t="shared" si="0"/>
        <v>-199052973</v>
      </c>
      <c r="Z17" s="28">
        <f>+IF(X17&lt;&gt;0,+(Y17/X17)*100,0)</f>
        <v>-27.407135362115824</v>
      </c>
      <c r="AA17" s="29">
        <f>SUM(AA6:AA16)</f>
        <v>703280690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525000</v>
      </c>
      <c r="F21" s="19">
        <v>525000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>
        <v>525000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-739839273</v>
      </c>
      <c r="F26" s="19">
        <v>-739839273</v>
      </c>
      <c r="G26" s="19"/>
      <c r="H26" s="19">
        <v>-54359390</v>
      </c>
      <c r="I26" s="19">
        <v>-44720925</v>
      </c>
      <c r="J26" s="19">
        <v>-99080315</v>
      </c>
      <c r="K26" s="19">
        <v>-109337733</v>
      </c>
      <c r="L26" s="19"/>
      <c r="M26" s="19">
        <v>-78772380</v>
      </c>
      <c r="N26" s="19">
        <v>-188110113</v>
      </c>
      <c r="O26" s="19"/>
      <c r="P26" s="19"/>
      <c r="Q26" s="19"/>
      <c r="R26" s="19"/>
      <c r="S26" s="19"/>
      <c r="T26" s="19"/>
      <c r="U26" s="19"/>
      <c r="V26" s="19"/>
      <c r="W26" s="19">
        <v>-287190428</v>
      </c>
      <c r="X26" s="19">
        <v>-353170000</v>
      </c>
      <c r="Y26" s="19">
        <v>65979572</v>
      </c>
      <c r="Z26" s="20">
        <v>-18.68</v>
      </c>
      <c r="AA26" s="21">
        <v>-739839273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-739314273</v>
      </c>
      <c r="F27" s="27">
        <f t="shared" si="1"/>
        <v>-739314273</v>
      </c>
      <c r="G27" s="27">
        <f t="shared" si="1"/>
        <v>0</v>
      </c>
      <c r="H27" s="27">
        <f t="shared" si="1"/>
        <v>-54359390</v>
      </c>
      <c r="I27" s="27">
        <f t="shared" si="1"/>
        <v>-44720925</v>
      </c>
      <c r="J27" s="27">
        <f t="shared" si="1"/>
        <v>-99080315</v>
      </c>
      <c r="K27" s="27">
        <f t="shared" si="1"/>
        <v>-109337733</v>
      </c>
      <c r="L27" s="27">
        <f t="shared" si="1"/>
        <v>0</v>
      </c>
      <c r="M27" s="27">
        <f t="shared" si="1"/>
        <v>-78772380</v>
      </c>
      <c r="N27" s="27">
        <f t="shared" si="1"/>
        <v>-188110113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-287190428</v>
      </c>
      <c r="X27" s="27">
        <f t="shared" si="1"/>
        <v>-353170000</v>
      </c>
      <c r="Y27" s="27">
        <f t="shared" si="1"/>
        <v>65979572</v>
      </c>
      <c r="Z27" s="28">
        <f>+IF(X27&lt;&gt;0,+(Y27/X27)*100,0)</f>
        <v>-18.68209983860464</v>
      </c>
      <c r="AA27" s="29">
        <f>SUM(AA21:AA26)</f>
        <v>-739314273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-36033583</v>
      </c>
      <c r="F38" s="33">
        <f t="shared" si="3"/>
        <v>-36033583</v>
      </c>
      <c r="G38" s="33">
        <f t="shared" si="3"/>
        <v>286501066</v>
      </c>
      <c r="H38" s="33">
        <f t="shared" si="3"/>
        <v>-91472423</v>
      </c>
      <c r="I38" s="33">
        <f t="shared" si="3"/>
        <v>-1413601</v>
      </c>
      <c r="J38" s="33">
        <f t="shared" si="3"/>
        <v>193615042</v>
      </c>
      <c r="K38" s="33">
        <f t="shared" si="3"/>
        <v>-64517988</v>
      </c>
      <c r="L38" s="33">
        <f t="shared" si="3"/>
        <v>0</v>
      </c>
      <c r="M38" s="33">
        <f t="shared" si="3"/>
        <v>110941115</v>
      </c>
      <c r="N38" s="33">
        <f t="shared" si="3"/>
        <v>46423127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240038169</v>
      </c>
      <c r="X38" s="33">
        <f t="shared" si="3"/>
        <v>373111570</v>
      </c>
      <c r="Y38" s="33">
        <f t="shared" si="3"/>
        <v>-133073401</v>
      </c>
      <c r="Z38" s="34">
        <f>+IF(X38&lt;&gt;0,+(Y38/X38)*100,0)</f>
        <v>-35.665846813595195</v>
      </c>
      <c r="AA38" s="35">
        <f>+AA17+AA27+AA36</f>
        <v>-36033583</v>
      </c>
    </row>
    <row r="39" spans="1:27" ht="13.5">
      <c r="A39" s="22" t="s">
        <v>59</v>
      </c>
      <c r="B39" s="16"/>
      <c r="C39" s="31"/>
      <c r="D39" s="31"/>
      <c r="E39" s="32">
        <v>125000000</v>
      </c>
      <c r="F39" s="33">
        <v>125000000</v>
      </c>
      <c r="G39" s="33">
        <v>142729124</v>
      </c>
      <c r="H39" s="33">
        <v>429230190</v>
      </c>
      <c r="I39" s="33">
        <v>337757767</v>
      </c>
      <c r="J39" s="33">
        <v>142729124</v>
      </c>
      <c r="K39" s="33">
        <v>336344166</v>
      </c>
      <c r="L39" s="33">
        <v>271826178</v>
      </c>
      <c r="M39" s="33">
        <v>271826178</v>
      </c>
      <c r="N39" s="33">
        <v>336344166</v>
      </c>
      <c r="O39" s="33"/>
      <c r="P39" s="33"/>
      <c r="Q39" s="33"/>
      <c r="R39" s="33"/>
      <c r="S39" s="33"/>
      <c r="T39" s="33"/>
      <c r="U39" s="33"/>
      <c r="V39" s="33"/>
      <c r="W39" s="33">
        <v>142729124</v>
      </c>
      <c r="X39" s="33">
        <v>125000000</v>
      </c>
      <c r="Y39" s="33">
        <v>17729124</v>
      </c>
      <c r="Z39" s="34">
        <v>14.18</v>
      </c>
      <c r="AA39" s="35">
        <v>125000000</v>
      </c>
    </row>
    <row r="40" spans="1:27" ht="13.5">
      <c r="A40" s="41" t="s">
        <v>60</v>
      </c>
      <c r="B40" s="42"/>
      <c r="C40" s="43"/>
      <c r="D40" s="43"/>
      <c r="E40" s="44">
        <v>88966417</v>
      </c>
      <c r="F40" s="45">
        <v>88966417</v>
      </c>
      <c r="G40" s="45">
        <v>429230190</v>
      </c>
      <c r="H40" s="45">
        <v>337757767</v>
      </c>
      <c r="I40" s="45">
        <v>336344166</v>
      </c>
      <c r="J40" s="45">
        <v>336344166</v>
      </c>
      <c r="K40" s="45">
        <v>271826178</v>
      </c>
      <c r="L40" s="45">
        <v>271826178</v>
      </c>
      <c r="M40" s="45">
        <v>382767293</v>
      </c>
      <c r="N40" s="45">
        <v>382767293</v>
      </c>
      <c r="O40" s="45"/>
      <c r="P40" s="45"/>
      <c r="Q40" s="45"/>
      <c r="R40" s="45"/>
      <c r="S40" s="45"/>
      <c r="T40" s="45"/>
      <c r="U40" s="45"/>
      <c r="V40" s="45"/>
      <c r="W40" s="45">
        <v>382767293</v>
      </c>
      <c r="X40" s="45">
        <v>498111570</v>
      </c>
      <c r="Y40" s="45">
        <v>-115344277</v>
      </c>
      <c r="Z40" s="46">
        <v>-23.16</v>
      </c>
      <c r="AA40" s="47">
        <v>88966417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25163220</v>
      </c>
      <c r="F6" s="19">
        <v>25163220</v>
      </c>
      <c r="G6" s="19">
        <v>58454</v>
      </c>
      <c r="H6" s="19">
        <v>781362</v>
      </c>
      <c r="I6" s="19">
        <v>1467012</v>
      </c>
      <c r="J6" s="19">
        <v>2306828</v>
      </c>
      <c r="K6" s="19">
        <v>527268</v>
      </c>
      <c r="L6" s="19">
        <v>4573221</v>
      </c>
      <c r="M6" s="19">
        <v>1562268</v>
      </c>
      <c r="N6" s="19">
        <v>6662757</v>
      </c>
      <c r="O6" s="19"/>
      <c r="P6" s="19"/>
      <c r="Q6" s="19"/>
      <c r="R6" s="19"/>
      <c r="S6" s="19"/>
      <c r="T6" s="19"/>
      <c r="U6" s="19"/>
      <c r="V6" s="19"/>
      <c r="W6" s="19">
        <v>8969585</v>
      </c>
      <c r="X6" s="19">
        <v>12581610</v>
      </c>
      <c r="Y6" s="19">
        <v>-3612025</v>
      </c>
      <c r="Z6" s="20">
        <v>-28.71</v>
      </c>
      <c r="AA6" s="21">
        <v>25163220</v>
      </c>
    </row>
    <row r="7" spans="1:27" ht="13.5">
      <c r="A7" s="22" t="s">
        <v>34</v>
      </c>
      <c r="B7" s="16"/>
      <c r="C7" s="17"/>
      <c r="D7" s="17"/>
      <c r="E7" s="18">
        <v>34223364</v>
      </c>
      <c r="F7" s="19">
        <v>34223364</v>
      </c>
      <c r="G7" s="19">
        <v>1231623</v>
      </c>
      <c r="H7" s="19">
        <v>844179</v>
      </c>
      <c r="I7" s="19">
        <v>1152297</v>
      </c>
      <c r="J7" s="19">
        <v>3228099</v>
      </c>
      <c r="K7" s="19">
        <v>1165081</v>
      </c>
      <c r="L7" s="19">
        <v>1216289</v>
      </c>
      <c r="M7" s="19">
        <v>3436464</v>
      </c>
      <c r="N7" s="19">
        <v>5817834</v>
      </c>
      <c r="O7" s="19"/>
      <c r="P7" s="19"/>
      <c r="Q7" s="19"/>
      <c r="R7" s="19"/>
      <c r="S7" s="19"/>
      <c r="T7" s="19"/>
      <c r="U7" s="19"/>
      <c r="V7" s="19"/>
      <c r="W7" s="19">
        <v>9045933</v>
      </c>
      <c r="X7" s="19">
        <v>17111682</v>
      </c>
      <c r="Y7" s="19">
        <v>-8065749</v>
      </c>
      <c r="Z7" s="20">
        <v>-47.14</v>
      </c>
      <c r="AA7" s="21">
        <v>34223364</v>
      </c>
    </row>
    <row r="8" spans="1:27" ht="13.5">
      <c r="A8" s="22" t="s">
        <v>35</v>
      </c>
      <c r="B8" s="16"/>
      <c r="C8" s="17"/>
      <c r="D8" s="17"/>
      <c r="E8" s="18">
        <v>6055058</v>
      </c>
      <c r="F8" s="19">
        <v>6055058</v>
      </c>
      <c r="G8" s="19">
        <v>4321361</v>
      </c>
      <c r="H8" s="19">
        <v>407223</v>
      </c>
      <c r="I8" s="19">
        <v>578856</v>
      </c>
      <c r="J8" s="19">
        <v>5307440</v>
      </c>
      <c r="K8" s="19">
        <v>609510</v>
      </c>
      <c r="L8" s="19">
        <v>11574983</v>
      </c>
      <c r="M8" s="19">
        <v>1208034</v>
      </c>
      <c r="N8" s="19">
        <v>13392527</v>
      </c>
      <c r="O8" s="19"/>
      <c r="P8" s="19"/>
      <c r="Q8" s="19"/>
      <c r="R8" s="19"/>
      <c r="S8" s="19"/>
      <c r="T8" s="19"/>
      <c r="U8" s="19"/>
      <c r="V8" s="19"/>
      <c r="W8" s="19">
        <v>18699967</v>
      </c>
      <c r="X8" s="19">
        <v>3023910</v>
      </c>
      <c r="Y8" s="19">
        <v>15676057</v>
      </c>
      <c r="Z8" s="20">
        <v>518.4</v>
      </c>
      <c r="AA8" s="21">
        <v>6055058</v>
      </c>
    </row>
    <row r="9" spans="1:27" ht="13.5">
      <c r="A9" s="22" t="s">
        <v>36</v>
      </c>
      <c r="B9" s="16"/>
      <c r="C9" s="17"/>
      <c r="D9" s="17"/>
      <c r="E9" s="18">
        <v>244184850</v>
      </c>
      <c r="F9" s="19">
        <v>244184850</v>
      </c>
      <c r="G9" s="19"/>
      <c r="H9" s="19">
        <v>30381</v>
      </c>
      <c r="I9" s="19">
        <v>32525</v>
      </c>
      <c r="J9" s="19">
        <v>62906</v>
      </c>
      <c r="K9" s="19"/>
      <c r="L9" s="19">
        <v>2172162</v>
      </c>
      <c r="M9" s="19">
        <v>75743000</v>
      </c>
      <c r="N9" s="19">
        <v>77915162</v>
      </c>
      <c r="O9" s="19"/>
      <c r="P9" s="19"/>
      <c r="Q9" s="19"/>
      <c r="R9" s="19"/>
      <c r="S9" s="19"/>
      <c r="T9" s="19"/>
      <c r="U9" s="19"/>
      <c r="V9" s="19"/>
      <c r="W9" s="19">
        <v>77978068</v>
      </c>
      <c r="X9" s="19">
        <v>182789089</v>
      </c>
      <c r="Y9" s="19">
        <v>-104811021</v>
      </c>
      <c r="Z9" s="20">
        <v>-57.34</v>
      </c>
      <c r="AA9" s="21">
        <v>244184850</v>
      </c>
    </row>
    <row r="10" spans="1:27" ht="13.5">
      <c r="A10" s="22" t="s">
        <v>37</v>
      </c>
      <c r="B10" s="16"/>
      <c r="C10" s="17"/>
      <c r="D10" s="17"/>
      <c r="E10" s="18">
        <v>102145150</v>
      </c>
      <c r="F10" s="19">
        <v>102145150</v>
      </c>
      <c r="G10" s="19">
        <v>136579000</v>
      </c>
      <c r="H10" s="19">
        <v>826000</v>
      </c>
      <c r="I10" s="19">
        <v>1625000</v>
      </c>
      <c r="J10" s="19">
        <v>139030000</v>
      </c>
      <c r="K10" s="19">
        <v>8708000</v>
      </c>
      <c r="L10" s="19">
        <v>1486000</v>
      </c>
      <c r="M10" s="19">
        <v>26683000</v>
      </c>
      <c r="N10" s="19">
        <v>36877000</v>
      </c>
      <c r="O10" s="19"/>
      <c r="P10" s="19"/>
      <c r="Q10" s="19"/>
      <c r="R10" s="19"/>
      <c r="S10" s="19"/>
      <c r="T10" s="19"/>
      <c r="U10" s="19"/>
      <c r="V10" s="19"/>
      <c r="W10" s="19">
        <v>175907000</v>
      </c>
      <c r="X10" s="19">
        <v>78087900</v>
      </c>
      <c r="Y10" s="19">
        <v>97819100</v>
      </c>
      <c r="Z10" s="20">
        <v>125.27</v>
      </c>
      <c r="AA10" s="21">
        <v>102145150</v>
      </c>
    </row>
    <row r="11" spans="1:27" ht="13.5">
      <c r="A11" s="22" t="s">
        <v>38</v>
      </c>
      <c r="B11" s="16"/>
      <c r="C11" s="17"/>
      <c r="D11" s="17"/>
      <c r="E11" s="18">
        <v>4474046</v>
      </c>
      <c r="F11" s="19">
        <v>4474046</v>
      </c>
      <c r="G11" s="19"/>
      <c r="H11" s="19"/>
      <c r="I11" s="19">
        <v>2090402</v>
      </c>
      <c r="J11" s="19">
        <v>2090402</v>
      </c>
      <c r="K11" s="19">
        <v>2350440</v>
      </c>
      <c r="L11" s="19">
        <v>236398</v>
      </c>
      <c r="M11" s="19"/>
      <c r="N11" s="19">
        <v>2586838</v>
      </c>
      <c r="O11" s="19"/>
      <c r="P11" s="19"/>
      <c r="Q11" s="19"/>
      <c r="R11" s="19"/>
      <c r="S11" s="19"/>
      <c r="T11" s="19"/>
      <c r="U11" s="19"/>
      <c r="V11" s="19"/>
      <c r="W11" s="19">
        <v>4677240</v>
      </c>
      <c r="X11" s="19">
        <v>1243212</v>
      </c>
      <c r="Y11" s="19">
        <v>3434028</v>
      </c>
      <c r="Z11" s="20">
        <v>276.22</v>
      </c>
      <c r="AA11" s="21">
        <v>4474046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-192838356</v>
      </c>
      <c r="F14" s="19">
        <v>-192838356</v>
      </c>
      <c r="G14" s="19">
        <v>-19428115</v>
      </c>
      <c r="H14" s="19">
        <v>-14204014</v>
      </c>
      <c r="I14" s="19">
        <v>-6937405</v>
      </c>
      <c r="J14" s="19">
        <v>-40569534</v>
      </c>
      <c r="K14" s="19">
        <v>-26272179</v>
      </c>
      <c r="L14" s="19">
        <v>-18100925</v>
      </c>
      <c r="M14" s="19">
        <v>-58096795</v>
      </c>
      <c r="N14" s="19">
        <v>-102469899</v>
      </c>
      <c r="O14" s="19"/>
      <c r="P14" s="19"/>
      <c r="Q14" s="19"/>
      <c r="R14" s="19"/>
      <c r="S14" s="19"/>
      <c r="T14" s="19"/>
      <c r="U14" s="19"/>
      <c r="V14" s="19"/>
      <c r="W14" s="19">
        <v>-143039433</v>
      </c>
      <c r="X14" s="19">
        <v>-96419178</v>
      </c>
      <c r="Y14" s="19">
        <v>-46620255</v>
      </c>
      <c r="Z14" s="20">
        <v>48.35</v>
      </c>
      <c r="AA14" s="21">
        <v>-192838356</v>
      </c>
    </row>
    <row r="15" spans="1:27" ht="13.5">
      <c r="A15" s="22" t="s">
        <v>42</v>
      </c>
      <c r="B15" s="16"/>
      <c r="C15" s="17"/>
      <c r="D15" s="17"/>
      <c r="E15" s="18">
        <v>-60253209</v>
      </c>
      <c r="F15" s="19">
        <v>-60253209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-27013062</v>
      </c>
      <c r="Y15" s="19">
        <v>27013062</v>
      </c>
      <c r="Z15" s="20">
        <v>-100</v>
      </c>
      <c r="AA15" s="21">
        <v>-60253209</v>
      </c>
    </row>
    <row r="16" spans="1:27" ht="13.5">
      <c r="A16" s="22" t="s">
        <v>43</v>
      </c>
      <c r="B16" s="16"/>
      <c r="C16" s="17"/>
      <c r="D16" s="17"/>
      <c r="E16" s="18">
        <v>-58228176</v>
      </c>
      <c r="F16" s="19">
        <v>-58228176</v>
      </c>
      <c r="G16" s="19"/>
      <c r="H16" s="19"/>
      <c r="I16" s="19">
        <v>-2500</v>
      </c>
      <c r="J16" s="19">
        <v>-2500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>
        <v>-2500</v>
      </c>
      <c r="X16" s="19">
        <v>-29114088</v>
      </c>
      <c r="Y16" s="19">
        <v>29111588</v>
      </c>
      <c r="Z16" s="20">
        <v>-99.99</v>
      </c>
      <c r="AA16" s="21">
        <v>-58228176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104925947</v>
      </c>
      <c r="F17" s="27">
        <f t="shared" si="0"/>
        <v>104925947</v>
      </c>
      <c r="G17" s="27">
        <f t="shared" si="0"/>
        <v>122762323</v>
      </c>
      <c r="H17" s="27">
        <f t="shared" si="0"/>
        <v>-11314869</v>
      </c>
      <c r="I17" s="27">
        <f t="shared" si="0"/>
        <v>6187</v>
      </c>
      <c r="J17" s="27">
        <f t="shared" si="0"/>
        <v>111453641</v>
      </c>
      <c r="K17" s="27">
        <f t="shared" si="0"/>
        <v>-12911880</v>
      </c>
      <c r="L17" s="27">
        <f t="shared" si="0"/>
        <v>3158128</v>
      </c>
      <c r="M17" s="27">
        <f t="shared" si="0"/>
        <v>50535971</v>
      </c>
      <c r="N17" s="27">
        <f t="shared" si="0"/>
        <v>40782219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152235860</v>
      </c>
      <c r="X17" s="27">
        <f t="shared" si="0"/>
        <v>142291075</v>
      </c>
      <c r="Y17" s="27">
        <f t="shared" si="0"/>
        <v>9944785</v>
      </c>
      <c r="Z17" s="28">
        <f>+IF(X17&lt;&gt;0,+(Y17/X17)*100,0)</f>
        <v>6.989043409785188</v>
      </c>
      <c r="AA17" s="29">
        <f>SUM(AA6:AA16)</f>
        <v>104925947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>
        <v>35088</v>
      </c>
      <c r="H21" s="36">
        <v>25799</v>
      </c>
      <c r="I21" s="36">
        <v>7895</v>
      </c>
      <c r="J21" s="19">
        <v>68782</v>
      </c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>
        <v>68782</v>
      </c>
      <c r="X21" s="19"/>
      <c r="Y21" s="36">
        <v>68782</v>
      </c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-102145152</v>
      </c>
      <c r="F26" s="19">
        <v>-102145152</v>
      </c>
      <c r="G26" s="19">
        <v>-39140689</v>
      </c>
      <c r="H26" s="19">
        <v>-38145950</v>
      </c>
      <c r="I26" s="19">
        <v>-14025012</v>
      </c>
      <c r="J26" s="19">
        <v>-91311651</v>
      </c>
      <c r="K26" s="19">
        <v>-1518848</v>
      </c>
      <c r="L26" s="19">
        <v>-8185752</v>
      </c>
      <c r="M26" s="19">
        <v>-13250215</v>
      </c>
      <c r="N26" s="19">
        <v>-22954815</v>
      </c>
      <c r="O26" s="19"/>
      <c r="P26" s="19"/>
      <c r="Q26" s="19"/>
      <c r="R26" s="19"/>
      <c r="S26" s="19"/>
      <c r="T26" s="19"/>
      <c r="U26" s="19"/>
      <c r="V26" s="19"/>
      <c r="W26" s="19">
        <v>-114266466</v>
      </c>
      <c r="X26" s="19">
        <v>-51072576</v>
      </c>
      <c r="Y26" s="19">
        <v>-63193890</v>
      </c>
      <c r="Z26" s="20">
        <v>123.73</v>
      </c>
      <c r="AA26" s="21">
        <v>-102145152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-102145152</v>
      </c>
      <c r="F27" s="27">
        <f t="shared" si="1"/>
        <v>-102145152</v>
      </c>
      <c r="G27" s="27">
        <f t="shared" si="1"/>
        <v>-39105601</v>
      </c>
      <c r="H27" s="27">
        <f t="shared" si="1"/>
        <v>-38120151</v>
      </c>
      <c r="I27" s="27">
        <f t="shared" si="1"/>
        <v>-14017117</v>
      </c>
      <c r="J27" s="27">
        <f t="shared" si="1"/>
        <v>-91242869</v>
      </c>
      <c r="K27" s="27">
        <f t="shared" si="1"/>
        <v>-1518848</v>
      </c>
      <c r="L27" s="27">
        <f t="shared" si="1"/>
        <v>-8185752</v>
      </c>
      <c r="M27" s="27">
        <f t="shared" si="1"/>
        <v>-13250215</v>
      </c>
      <c r="N27" s="27">
        <f t="shared" si="1"/>
        <v>-22954815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-114197684</v>
      </c>
      <c r="X27" s="27">
        <f t="shared" si="1"/>
        <v>-51072576</v>
      </c>
      <c r="Y27" s="27">
        <f t="shared" si="1"/>
        <v>-63125108</v>
      </c>
      <c r="Z27" s="28">
        <f>+IF(X27&lt;&gt;0,+(Y27/X27)*100,0)</f>
        <v>123.59883315852326</v>
      </c>
      <c r="AA27" s="29">
        <f>SUM(AA21:AA26)</f>
        <v>-102145152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2780795</v>
      </c>
      <c r="F38" s="33">
        <f t="shared" si="3"/>
        <v>2780795</v>
      </c>
      <c r="G38" s="33">
        <f t="shared" si="3"/>
        <v>83656722</v>
      </c>
      <c r="H38" s="33">
        <f t="shared" si="3"/>
        <v>-49435020</v>
      </c>
      <c r="I38" s="33">
        <f t="shared" si="3"/>
        <v>-14010930</v>
      </c>
      <c r="J38" s="33">
        <f t="shared" si="3"/>
        <v>20210772</v>
      </c>
      <c r="K38" s="33">
        <f t="shared" si="3"/>
        <v>-14430728</v>
      </c>
      <c r="L38" s="33">
        <f t="shared" si="3"/>
        <v>-5027624</v>
      </c>
      <c r="M38" s="33">
        <f t="shared" si="3"/>
        <v>37285756</v>
      </c>
      <c r="N38" s="33">
        <f t="shared" si="3"/>
        <v>17827404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38038176</v>
      </c>
      <c r="X38" s="33">
        <f t="shared" si="3"/>
        <v>91218499</v>
      </c>
      <c r="Y38" s="33">
        <f t="shared" si="3"/>
        <v>-53180323</v>
      </c>
      <c r="Z38" s="34">
        <f>+IF(X38&lt;&gt;0,+(Y38/X38)*100,0)</f>
        <v>-58.29993212232093</v>
      </c>
      <c r="AA38" s="35">
        <f>+AA17+AA27+AA36</f>
        <v>2780795</v>
      </c>
    </row>
    <row r="39" spans="1:27" ht="13.5">
      <c r="A39" s="22" t="s">
        <v>59</v>
      </c>
      <c r="B39" s="16"/>
      <c r="C39" s="31"/>
      <c r="D39" s="31"/>
      <c r="E39" s="32">
        <v>3932865</v>
      </c>
      <c r="F39" s="33">
        <v>3932865</v>
      </c>
      <c r="G39" s="33">
        <v>398284</v>
      </c>
      <c r="H39" s="33">
        <v>84055006</v>
      </c>
      <c r="I39" s="33">
        <v>34619986</v>
      </c>
      <c r="J39" s="33">
        <v>398284</v>
      </c>
      <c r="K39" s="33">
        <v>20609056</v>
      </c>
      <c r="L39" s="33">
        <v>6178328</v>
      </c>
      <c r="M39" s="33">
        <v>1150704</v>
      </c>
      <c r="N39" s="33">
        <v>20609056</v>
      </c>
      <c r="O39" s="33"/>
      <c r="P39" s="33"/>
      <c r="Q39" s="33"/>
      <c r="R39" s="33"/>
      <c r="S39" s="33"/>
      <c r="T39" s="33"/>
      <c r="U39" s="33"/>
      <c r="V39" s="33"/>
      <c r="W39" s="33">
        <v>398284</v>
      </c>
      <c r="X39" s="33">
        <v>3932865</v>
      </c>
      <c r="Y39" s="33">
        <v>-3534581</v>
      </c>
      <c r="Z39" s="34">
        <v>-89.87</v>
      </c>
      <c r="AA39" s="35">
        <v>3932865</v>
      </c>
    </row>
    <row r="40" spans="1:27" ht="13.5">
      <c r="A40" s="41" t="s">
        <v>60</v>
      </c>
      <c r="B40" s="42"/>
      <c r="C40" s="43"/>
      <c r="D40" s="43"/>
      <c r="E40" s="44">
        <v>6713661</v>
      </c>
      <c r="F40" s="45">
        <v>6713661</v>
      </c>
      <c r="G40" s="45">
        <v>84055006</v>
      </c>
      <c r="H40" s="45">
        <v>34619986</v>
      </c>
      <c r="I40" s="45">
        <v>20609056</v>
      </c>
      <c r="J40" s="45">
        <v>20609056</v>
      </c>
      <c r="K40" s="45">
        <v>6178328</v>
      </c>
      <c r="L40" s="45">
        <v>1150704</v>
      </c>
      <c r="M40" s="45">
        <v>38436460</v>
      </c>
      <c r="N40" s="45">
        <v>38436460</v>
      </c>
      <c r="O40" s="45"/>
      <c r="P40" s="45"/>
      <c r="Q40" s="45"/>
      <c r="R40" s="45"/>
      <c r="S40" s="45"/>
      <c r="T40" s="45"/>
      <c r="U40" s="45"/>
      <c r="V40" s="45"/>
      <c r="W40" s="45">
        <v>38436460</v>
      </c>
      <c r="X40" s="45">
        <v>95151365</v>
      </c>
      <c r="Y40" s="45">
        <v>-56714905</v>
      </c>
      <c r="Z40" s="46">
        <v>-59.6</v>
      </c>
      <c r="AA40" s="47">
        <v>6713661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407975299</v>
      </c>
      <c r="F6" s="19">
        <v>407975299</v>
      </c>
      <c r="G6" s="19"/>
      <c r="H6" s="19">
        <v>36119209</v>
      </c>
      <c r="I6" s="19">
        <v>170743249</v>
      </c>
      <c r="J6" s="19">
        <v>206862458</v>
      </c>
      <c r="K6" s="19">
        <v>100696795</v>
      </c>
      <c r="L6" s="19">
        <v>95164474</v>
      </c>
      <c r="M6" s="19">
        <v>87180057</v>
      </c>
      <c r="N6" s="19">
        <v>283041326</v>
      </c>
      <c r="O6" s="19"/>
      <c r="P6" s="19"/>
      <c r="Q6" s="19"/>
      <c r="R6" s="19"/>
      <c r="S6" s="19"/>
      <c r="T6" s="19"/>
      <c r="U6" s="19"/>
      <c r="V6" s="19"/>
      <c r="W6" s="19">
        <v>489903784</v>
      </c>
      <c r="X6" s="19">
        <v>182609890</v>
      </c>
      <c r="Y6" s="19">
        <v>307293894</v>
      </c>
      <c r="Z6" s="20">
        <v>168.28</v>
      </c>
      <c r="AA6" s="21">
        <v>407975299</v>
      </c>
    </row>
    <row r="7" spans="1:27" ht="13.5">
      <c r="A7" s="22" t="s">
        <v>34</v>
      </c>
      <c r="B7" s="16"/>
      <c r="C7" s="17"/>
      <c r="D7" s="17"/>
      <c r="E7" s="18">
        <v>1099951804</v>
      </c>
      <c r="F7" s="19">
        <v>1099951804</v>
      </c>
      <c r="G7" s="19"/>
      <c r="H7" s="19">
        <v>4387081</v>
      </c>
      <c r="I7" s="19">
        <v>8253718</v>
      </c>
      <c r="J7" s="19">
        <v>12640799</v>
      </c>
      <c r="K7" s="19">
        <v>8987381</v>
      </c>
      <c r="L7" s="19">
        <v>6058362</v>
      </c>
      <c r="M7" s="19">
        <v>5958990</v>
      </c>
      <c r="N7" s="19">
        <v>21004733</v>
      </c>
      <c r="O7" s="19"/>
      <c r="P7" s="19"/>
      <c r="Q7" s="19"/>
      <c r="R7" s="19"/>
      <c r="S7" s="19"/>
      <c r="T7" s="19"/>
      <c r="U7" s="19"/>
      <c r="V7" s="19"/>
      <c r="W7" s="19">
        <v>33645532</v>
      </c>
      <c r="X7" s="19">
        <v>507897548</v>
      </c>
      <c r="Y7" s="19">
        <v>-474252016</v>
      </c>
      <c r="Z7" s="20">
        <v>-93.38</v>
      </c>
      <c r="AA7" s="21">
        <v>1099951804</v>
      </c>
    </row>
    <row r="8" spans="1:27" ht="13.5">
      <c r="A8" s="22" t="s">
        <v>35</v>
      </c>
      <c r="B8" s="16"/>
      <c r="C8" s="17"/>
      <c r="D8" s="17"/>
      <c r="E8" s="18">
        <v>307690200</v>
      </c>
      <c r="F8" s="19">
        <v>307690200</v>
      </c>
      <c r="G8" s="19"/>
      <c r="H8" s="19">
        <v>8697659</v>
      </c>
      <c r="I8" s="19">
        <v>15650456</v>
      </c>
      <c r="J8" s="19">
        <v>24348115</v>
      </c>
      <c r="K8" s="19">
        <v>63643220</v>
      </c>
      <c r="L8" s="19">
        <v>8709925</v>
      </c>
      <c r="M8" s="19">
        <v>12824556</v>
      </c>
      <c r="N8" s="19">
        <v>85177701</v>
      </c>
      <c r="O8" s="19"/>
      <c r="P8" s="19"/>
      <c r="Q8" s="19"/>
      <c r="R8" s="19"/>
      <c r="S8" s="19"/>
      <c r="T8" s="19"/>
      <c r="U8" s="19"/>
      <c r="V8" s="19"/>
      <c r="W8" s="19">
        <v>109525816</v>
      </c>
      <c r="X8" s="19">
        <v>106890359</v>
      </c>
      <c r="Y8" s="19">
        <v>2635457</v>
      </c>
      <c r="Z8" s="20">
        <v>2.47</v>
      </c>
      <c r="AA8" s="21">
        <v>307690200</v>
      </c>
    </row>
    <row r="9" spans="1:27" ht="13.5">
      <c r="A9" s="22" t="s">
        <v>36</v>
      </c>
      <c r="B9" s="16"/>
      <c r="C9" s="17"/>
      <c r="D9" s="17"/>
      <c r="E9" s="18">
        <v>707415085</v>
      </c>
      <c r="F9" s="19">
        <v>707415085</v>
      </c>
      <c r="G9" s="19"/>
      <c r="H9" s="19"/>
      <c r="I9" s="19">
        <v>143677000</v>
      </c>
      <c r="J9" s="19">
        <v>143677000</v>
      </c>
      <c r="K9" s="19"/>
      <c r="L9" s="19">
        <v>2558000</v>
      </c>
      <c r="M9" s="19">
        <v>142841000</v>
      </c>
      <c r="N9" s="19">
        <v>145399000</v>
      </c>
      <c r="O9" s="19"/>
      <c r="P9" s="19"/>
      <c r="Q9" s="19"/>
      <c r="R9" s="19"/>
      <c r="S9" s="19"/>
      <c r="T9" s="19"/>
      <c r="U9" s="19"/>
      <c r="V9" s="19"/>
      <c r="W9" s="19">
        <v>289076000</v>
      </c>
      <c r="X9" s="19">
        <v>518407838</v>
      </c>
      <c r="Y9" s="19">
        <v>-229331838</v>
      </c>
      <c r="Z9" s="20">
        <v>-44.24</v>
      </c>
      <c r="AA9" s="21">
        <v>707415085</v>
      </c>
    </row>
    <row r="10" spans="1:27" ht="13.5">
      <c r="A10" s="22" t="s">
        <v>37</v>
      </c>
      <c r="B10" s="16"/>
      <c r="C10" s="17"/>
      <c r="D10" s="17"/>
      <c r="E10" s="18">
        <v>582171340</v>
      </c>
      <c r="F10" s="19">
        <v>582171340</v>
      </c>
      <c r="G10" s="19"/>
      <c r="H10" s="19">
        <v>2686000</v>
      </c>
      <c r="I10" s="19">
        <v>144403000</v>
      </c>
      <c r="J10" s="19">
        <v>147089000</v>
      </c>
      <c r="K10" s="19">
        <v>112686000</v>
      </c>
      <c r="L10" s="19">
        <v>35917000</v>
      </c>
      <c r="M10" s="19">
        <v>102339000</v>
      </c>
      <c r="N10" s="19">
        <v>250942000</v>
      </c>
      <c r="O10" s="19"/>
      <c r="P10" s="19"/>
      <c r="Q10" s="19"/>
      <c r="R10" s="19"/>
      <c r="S10" s="19"/>
      <c r="T10" s="19"/>
      <c r="U10" s="19"/>
      <c r="V10" s="19"/>
      <c r="W10" s="19">
        <v>398031000</v>
      </c>
      <c r="X10" s="19">
        <v>237723481</v>
      </c>
      <c r="Y10" s="19">
        <v>160307519</v>
      </c>
      <c r="Z10" s="20">
        <v>67.43</v>
      </c>
      <c r="AA10" s="21">
        <v>582171340</v>
      </c>
    </row>
    <row r="11" spans="1:27" ht="13.5">
      <c r="A11" s="22" t="s">
        <v>38</v>
      </c>
      <c r="B11" s="16"/>
      <c r="C11" s="17"/>
      <c r="D11" s="17"/>
      <c r="E11" s="18">
        <v>23425189</v>
      </c>
      <c r="F11" s="19">
        <v>23425189</v>
      </c>
      <c r="G11" s="19"/>
      <c r="H11" s="19"/>
      <c r="I11" s="19">
        <v>68745</v>
      </c>
      <c r="J11" s="19">
        <v>68745</v>
      </c>
      <c r="K11" s="19">
        <v>86579</v>
      </c>
      <c r="L11" s="19">
        <v>33746</v>
      </c>
      <c r="M11" s="19"/>
      <c r="N11" s="19">
        <v>120325</v>
      </c>
      <c r="O11" s="19"/>
      <c r="P11" s="19"/>
      <c r="Q11" s="19"/>
      <c r="R11" s="19"/>
      <c r="S11" s="19"/>
      <c r="T11" s="19"/>
      <c r="U11" s="19"/>
      <c r="V11" s="19"/>
      <c r="W11" s="19">
        <v>189070</v>
      </c>
      <c r="X11" s="19">
        <v>8986820</v>
      </c>
      <c r="Y11" s="19">
        <v>-8797750</v>
      </c>
      <c r="Z11" s="20">
        <v>-97.9</v>
      </c>
      <c r="AA11" s="21">
        <v>23425189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-2084707692</v>
      </c>
      <c r="F14" s="19">
        <v>-2084707692</v>
      </c>
      <c r="G14" s="19"/>
      <c r="H14" s="19">
        <v>-80869933</v>
      </c>
      <c r="I14" s="19">
        <v>-349832876</v>
      </c>
      <c r="J14" s="19">
        <v>-430702809</v>
      </c>
      <c r="K14" s="19">
        <v>-298242084</v>
      </c>
      <c r="L14" s="19">
        <v>-189573984</v>
      </c>
      <c r="M14" s="19">
        <v>-76807055</v>
      </c>
      <c r="N14" s="19">
        <v>-564623123</v>
      </c>
      <c r="O14" s="19"/>
      <c r="P14" s="19"/>
      <c r="Q14" s="19"/>
      <c r="R14" s="19"/>
      <c r="S14" s="19"/>
      <c r="T14" s="19"/>
      <c r="U14" s="19"/>
      <c r="V14" s="19"/>
      <c r="W14" s="19">
        <v>-995325932</v>
      </c>
      <c r="X14" s="19">
        <v>-952174526</v>
      </c>
      <c r="Y14" s="19">
        <v>-43151406</v>
      </c>
      <c r="Z14" s="20">
        <v>4.53</v>
      </c>
      <c r="AA14" s="21">
        <v>-2084707692</v>
      </c>
    </row>
    <row r="15" spans="1:27" ht="13.5">
      <c r="A15" s="22" t="s">
        <v>42</v>
      </c>
      <c r="B15" s="16"/>
      <c r="C15" s="17"/>
      <c r="D15" s="17"/>
      <c r="E15" s="18">
        <v>-30710318</v>
      </c>
      <c r="F15" s="19">
        <v>-30710318</v>
      </c>
      <c r="G15" s="19"/>
      <c r="H15" s="19"/>
      <c r="I15" s="19">
        <v>-555063</v>
      </c>
      <c r="J15" s="19">
        <v>-555063</v>
      </c>
      <c r="K15" s="19">
        <v>-451188</v>
      </c>
      <c r="L15" s="19">
        <v>-125721</v>
      </c>
      <c r="M15" s="19">
        <v>-822273</v>
      </c>
      <c r="N15" s="19">
        <v>-1399182</v>
      </c>
      <c r="O15" s="19"/>
      <c r="P15" s="19"/>
      <c r="Q15" s="19"/>
      <c r="R15" s="19"/>
      <c r="S15" s="19"/>
      <c r="T15" s="19"/>
      <c r="U15" s="19"/>
      <c r="V15" s="19"/>
      <c r="W15" s="19">
        <v>-1954245</v>
      </c>
      <c r="X15" s="19">
        <v>-15355159</v>
      </c>
      <c r="Y15" s="19">
        <v>13400914</v>
      </c>
      <c r="Z15" s="20">
        <v>-87.27</v>
      </c>
      <c r="AA15" s="21">
        <v>-30710318</v>
      </c>
    </row>
    <row r="16" spans="1:27" ht="13.5">
      <c r="A16" s="22" t="s">
        <v>43</v>
      </c>
      <c r="B16" s="16"/>
      <c r="C16" s="17"/>
      <c r="D16" s="17"/>
      <c r="E16" s="18">
        <v>-188452765</v>
      </c>
      <c r="F16" s="19">
        <v>-188452765</v>
      </c>
      <c r="G16" s="19"/>
      <c r="H16" s="19"/>
      <c r="I16" s="19">
        <v>-30566</v>
      </c>
      <c r="J16" s="19">
        <v>-30566</v>
      </c>
      <c r="K16" s="19">
        <v>-598</v>
      </c>
      <c r="L16" s="19"/>
      <c r="M16" s="19">
        <v>-1681496</v>
      </c>
      <c r="N16" s="19">
        <v>-1682094</v>
      </c>
      <c r="O16" s="19"/>
      <c r="P16" s="19"/>
      <c r="Q16" s="19"/>
      <c r="R16" s="19"/>
      <c r="S16" s="19"/>
      <c r="T16" s="19"/>
      <c r="U16" s="19"/>
      <c r="V16" s="19"/>
      <c r="W16" s="19">
        <v>-1712660</v>
      </c>
      <c r="X16" s="19">
        <v>-80662978</v>
      </c>
      <c r="Y16" s="19">
        <v>78950318</v>
      </c>
      <c r="Z16" s="20">
        <v>-97.88</v>
      </c>
      <c r="AA16" s="21">
        <v>-188452765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824758142</v>
      </c>
      <c r="F17" s="27">
        <f t="shared" si="0"/>
        <v>824758142</v>
      </c>
      <c r="G17" s="27">
        <f t="shared" si="0"/>
        <v>0</v>
      </c>
      <c r="H17" s="27">
        <f t="shared" si="0"/>
        <v>-28979984</v>
      </c>
      <c r="I17" s="27">
        <f t="shared" si="0"/>
        <v>132377663</v>
      </c>
      <c r="J17" s="27">
        <f t="shared" si="0"/>
        <v>103397679</v>
      </c>
      <c r="K17" s="27">
        <f t="shared" si="0"/>
        <v>-12593895</v>
      </c>
      <c r="L17" s="27">
        <f t="shared" si="0"/>
        <v>-41258198</v>
      </c>
      <c r="M17" s="27">
        <f t="shared" si="0"/>
        <v>271832779</v>
      </c>
      <c r="N17" s="27">
        <f t="shared" si="0"/>
        <v>217980686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321378365</v>
      </c>
      <c r="X17" s="27">
        <f t="shared" si="0"/>
        <v>514323273</v>
      </c>
      <c r="Y17" s="27">
        <f t="shared" si="0"/>
        <v>-192944908</v>
      </c>
      <c r="Z17" s="28">
        <f>+IF(X17&lt;&gt;0,+(Y17/X17)*100,0)</f>
        <v>-37.51432574197357</v>
      </c>
      <c r="AA17" s="29">
        <f>SUM(AA6:AA16)</f>
        <v>824758142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>
        <v>126936396</v>
      </c>
      <c r="F23" s="19">
        <v>126936396</v>
      </c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>
        <v>63468198</v>
      </c>
      <c r="Y23" s="36">
        <v>-63468198</v>
      </c>
      <c r="Z23" s="37">
        <v>-100</v>
      </c>
      <c r="AA23" s="38">
        <v>126936396</v>
      </c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-727898125</v>
      </c>
      <c r="F26" s="19">
        <v>-727898125</v>
      </c>
      <c r="G26" s="19"/>
      <c r="H26" s="19">
        <v>-1609081</v>
      </c>
      <c r="I26" s="19">
        <v>-52255149</v>
      </c>
      <c r="J26" s="19">
        <v>-53864230</v>
      </c>
      <c r="K26" s="19">
        <v>-43962251</v>
      </c>
      <c r="L26" s="19">
        <v>-45361177</v>
      </c>
      <c r="M26" s="19">
        <v>-109063112</v>
      </c>
      <c r="N26" s="19">
        <v>-198386540</v>
      </c>
      <c r="O26" s="19"/>
      <c r="P26" s="19"/>
      <c r="Q26" s="19"/>
      <c r="R26" s="19"/>
      <c r="S26" s="19"/>
      <c r="T26" s="19"/>
      <c r="U26" s="19"/>
      <c r="V26" s="19"/>
      <c r="W26" s="19">
        <v>-252250770</v>
      </c>
      <c r="X26" s="19">
        <v>-242841795</v>
      </c>
      <c r="Y26" s="19">
        <v>-9408975</v>
      </c>
      <c r="Z26" s="20">
        <v>3.87</v>
      </c>
      <c r="AA26" s="21">
        <v>-727898125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-600961729</v>
      </c>
      <c r="F27" s="27">
        <f t="shared" si="1"/>
        <v>-600961729</v>
      </c>
      <c r="G27" s="27">
        <f t="shared" si="1"/>
        <v>0</v>
      </c>
      <c r="H27" s="27">
        <f t="shared" si="1"/>
        <v>-1609081</v>
      </c>
      <c r="I27" s="27">
        <f t="shared" si="1"/>
        <v>-52255149</v>
      </c>
      <c r="J27" s="27">
        <f t="shared" si="1"/>
        <v>-53864230</v>
      </c>
      <c r="K27" s="27">
        <f t="shared" si="1"/>
        <v>-43962251</v>
      </c>
      <c r="L27" s="27">
        <f t="shared" si="1"/>
        <v>-45361177</v>
      </c>
      <c r="M27" s="27">
        <f t="shared" si="1"/>
        <v>-109063112</v>
      </c>
      <c r="N27" s="27">
        <f t="shared" si="1"/>
        <v>-198386540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-252250770</v>
      </c>
      <c r="X27" s="27">
        <f t="shared" si="1"/>
        <v>-179373597</v>
      </c>
      <c r="Y27" s="27">
        <f t="shared" si="1"/>
        <v>-72877173</v>
      </c>
      <c r="Z27" s="28">
        <f>+IF(X27&lt;&gt;0,+(Y27/X27)*100,0)</f>
        <v>40.628706910527086</v>
      </c>
      <c r="AA27" s="29">
        <f>SUM(AA21:AA26)</f>
        <v>-600961729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-22361498</v>
      </c>
      <c r="F35" s="19">
        <v>-22361498</v>
      </c>
      <c r="G35" s="19"/>
      <c r="H35" s="19"/>
      <c r="I35" s="19">
        <v>-2222414</v>
      </c>
      <c r="J35" s="19">
        <v>-2222414</v>
      </c>
      <c r="K35" s="19"/>
      <c r="L35" s="19"/>
      <c r="M35" s="19">
        <v>-2013918</v>
      </c>
      <c r="N35" s="19">
        <v>-2013918</v>
      </c>
      <c r="O35" s="19"/>
      <c r="P35" s="19"/>
      <c r="Q35" s="19"/>
      <c r="R35" s="19"/>
      <c r="S35" s="19"/>
      <c r="T35" s="19"/>
      <c r="U35" s="19"/>
      <c r="V35" s="19"/>
      <c r="W35" s="19">
        <v>-4236332</v>
      </c>
      <c r="X35" s="19">
        <v>-11180749</v>
      </c>
      <c r="Y35" s="19">
        <v>6944417</v>
      </c>
      <c r="Z35" s="20">
        <v>-62.11</v>
      </c>
      <c r="AA35" s="21">
        <v>-22361498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-22361498</v>
      </c>
      <c r="F36" s="27">
        <f t="shared" si="2"/>
        <v>-22361498</v>
      </c>
      <c r="G36" s="27">
        <f t="shared" si="2"/>
        <v>0</v>
      </c>
      <c r="H36" s="27">
        <f t="shared" si="2"/>
        <v>0</v>
      </c>
      <c r="I36" s="27">
        <f t="shared" si="2"/>
        <v>-2222414</v>
      </c>
      <c r="J36" s="27">
        <f t="shared" si="2"/>
        <v>-2222414</v>
      </c>
      <c r="K36" s="27">
        <f t="shared" si="2"/>
        <v>0</v>
      </c>
      <c r="L36" s="27">
        <f t="shared" si="2"/>
        <v>0</v>
      </c>
      <c r="M36" s="27">
        <f t="shared" si="2"/>
        <v>-2013918</v>
      </c>
      <c r="N36" s="27">
        <f t="shared" si="2"/>
        <v>-2013918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-4236332</v>
      </c>
      <c r="X36" s="27">
        <f t="shared" si="2"/>
        <v>-11180749</v>
      </c>
      <c r="Y36" s="27">
        <f t="shared" si="2"/>
        <v>6944417</v>
      </c>
      <c r="Z36" s="28">
        <f>+IF(X36&lt;&gt;0,+(Y36/X36)*100,0)</f>
        <v>-62.11048114933981</v>
      </c>
      <c r="AA36" s="29">
        <f>SUM(AA31:AA35)</f>
        <v>-22361498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201434915</v>
      </c>
      <c r="F38" s="33">
        <f t="shared" si="3"/>
        <v>201434915</v>
      </c>
      <c r="G38" s="33">
        <f t="shared" si="3"/>
        <v>0</v>
      </c>
      <c r="H38" s="33">
        <f t="shared" si="3"/>
        <v>-30589065</v>
      </c>
      <c r="I38" s="33">
        <f t="shared" si="3"/>
        <v>77900100</v>
      </c>
      <c r="J38" s="33">
        <f t="shared" si="3"/>
        <v>47311035</v>
      </c>
      <c r="K38" s="33">
        <f t="shared" si="3"/>
        <v>-56556146</v>
      </c>
      <c r="L38" s="33">
        <f t="shared" si="3"/>
        <v>-86619375</v>
      </c>
      <c r="M38" s="33">
        <f t="shared" si="3"/>
        <v>160755749</v>
      </c>
      <c r="N38" s="33">
        <f t="shared" si="3"/>
        <v>17580228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64891263</v>
      </c>
      <c r="X38" s="33">
        <f t="shared" si="3"/>
        <v>323768927</v>
      </c>
      <c r="Y38" s="33">
        <f t="shared" si="3"/>
        <v>-258877664</v>
      </c>
      <c r="Z38" s="34">
        <f>+IF(X38&lt;&gt;0,+(Y38/X38)*100,0)</f>
        <v>-79.95753835883083</v>
      </c>
      <c r="AA38" s="35">
        <f>+AA17+AA27+AA36</f>
        <v>201434915</v>
      </c>
    </row>
    <row r="39" spans="1:27" ht="13.5">
      <c r="A39" s="22" t="s">
        <v>59</v>
      </c>
      <c r="B39" s="16"/>
      <c r="C39" s="31"/>
      <c r="D39" s="31"/>
      <c r="E39" s="32">
        <v>172831966</v>
      </c>
      <c r="F39" s="33">
        <v>172831966</v>
      </c>
      <c r="G39" s="33">
        <v>19724791</v>
      </c>
      <c r="H39" s="33">
        <v>19724791</v>
      </c>
      <c r="I39" s="33">
        <v>-10864274</v>
      </c>
      <c r="J39" s="33">
        <v>19724791</v>
      </c>
      <c r="K39" s="33">
        <v>67035826</v>
      </c>
      <c r="L39" s="33">
        <v>10479680</v>
      </c>
      <c r="M39" s="33">
        <v>-76139695</v>
      </c>
      <c r="N39" s="33">
        <v>67035826</v>
      </c>
      <c r="O39" s="33"/>
      <c r="P39" s="33"/>
      <c r="Q39" s="33"/>
      <c r="R39" s="33"/>
      <c r="S39" s="33"/>
      <c r="T39" s="33"/>
      <c r="U39" s="33"/>
      <c r="V39" s="33"/>
      <c r="W39" s="33">
        <v>19724791</v>
      </c>
      <c r="X39" s="33">
        <v>172831966</v>
      </c>
      <c r="Y39" s="33">
        <v>-153107175</v>
      </c>
      <c r="Z39" s="34">
        <v>-88.59</v>
      </c>
      <c r="AA39" s="35">
        <v>172831966</v>
      </c>
    </row>
    <row r="40" spans="1:27" ht="13.5">
      <c r="A40" s="41" t="s">
        <v>60</v>
      </c>
      <c r="B40" s="42"/>
      <c r="C40" s="43"/>
      <c r="D40" s="43"/>
      <c r="E40" s="44">
        <v>374266879</v>
      </c>
      <c r="F40" s="45">
        <v>374266879</v>
      </c>
      <c r="G40" s="45">
        <v>19724791</v>
      </c>
      <c r="H40" s="45">
        <v>-10864274</v>
      </c>
      <c r="I40" s="45">
        <v>67035826</v>
      </c>
      <c r="J40" s="45">
        <v>67035826</v>
      </c>
      <c r="K40" s="45">
        <v>10479680</v>
      </c>
      <c r="L40" s="45">
        <v>-76139695</v>
      </c>
      <c r="M40" s="45">
        <v>84616054</v>
      </c>
      <c r="N40" s="45">
        <v>84616054</v>
      </c>
      <c r="O40" s="45"/>
      <c r="P40" s="45"/>
      <c r="Q40" s="45"/>
      <c r="R40" s="45"/>
      <c r="S40" s="45"/>
      <c r="T40" s="45"/>
      <c r="U40" s="45"/>
      <c r="V40" s="45"/>
      <c r="W40" s="45">
        <v>84616054</v>
      </c>
      <c r="X40" s="45">
        <v>496600891</v>
      </c>
      <c r="Y40" s="45">
        <v>-411984837</v>
      </c>
      <c r="Z40" s="46">
        <v>-82.96</v>
      </c>
      <c r="AA40" s="47">
        <v>374266879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/>
      <c r="D7" s="17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21"/>
    </row>
    <row r="8" spans="1:27" ht="13.5">
      <c r="A8" s="22" t="s">
        <v>35</v>
      </c>
      <c r="B8" s="16"/>
      <c r="C8" s="17"/>
      <c r="D8" s="17"/>
      <c r="E8" s="18">
        <v>1237872</v>
      </c>
      <c r="F8" s="19">
        <v>1237872</v>
      </c>
      <c r="G8" s="19">
        <v>60550</v>
      </c>
      <c r="H8" s="19">
        <v>51677</v>
      </c>
      <c r="I8" s="19">
        <v>59592</v>
      </c>
      <c r="J8" s="19">
        <v>171819</v>
      </c>
      <c r="K8" s="19">
        <v>72528</v>
      </c>
      <c r="L8" s="19">
        <v>30184</v>
      </c>
      <c r="M8" s="19">
        <v>60332</v>
      </c>
      <c r="N8" s="19">
        <v>163044</v>
      </c>
      <c r="O8" s="19"/>
      <c r="P8" s="19"/>
      <c r="Q8" s="19"/>
      <c r="R8" s="19"/>
      <c r="S8" s="19"/>
      <c r="T8" s="19"/>
      <c r="U8" s="19"/>
      <c r="V8" s="19"/>
      <c r="W8" s="19">
        <v>334863</v>
      </c>
      <c r="X8" s="19">
        <v>618936</v>
      </c>
      <c r="Y8" s="19">
        <v>-284073</v>
      </c>
      <c r="Z8" s="20">
        <v>-45.9</v>
      </c>
      <c r="AA8" s="21">
        <v>1237872</v>
      </c>
    </row>
    <row r="9" spans="1:27" ht="13.5">
      <c r="A9" s="22" t="s">
        <v>36</v>
      </c>
      <c r="B9" s="16"/>
      <c r="C9" s="17"/>
      <c r="D9" s="17"/>
      <c r="E9" s="18">
        <v>226475000</v>
      </c>
      <c r="F9" s="19">
        <v>226475000</v>
      </c>
      <c r="G9" s="19">
        <v>92358000</v>
      </c>
      <c r="H9" s="19">
        <v>2069000</v>
      </c>
      <c r="I9" s="19"/>
      <c r="J9" s="19">
        <v>94427000</v>
      </c>
      <c r="K9" s="19"/>
      <c r="L9" s="19"/>
      <c r="M9" s="19">
        <v>73887000</v>
      </c>
      <c r="N9" s="19">
        <v>73887000</v>
      </c>
      <c r="O9" s="19"/>
      <c r="P9" s="19"/>
      <c r="Q9" s="19"/>
      <c r="R9" s="19"/>
      <c r="S9" s="19"/>
      <c r="T9" s="19"/>
      <c r="U9" s="19"/>
      <c r="V9" s="19"/>
      <c r="W9" s="19">
        <v>168314000</v>
      </c>
      <c r="X9" s="19">
        <v>160797250</v>
      </c>
      <c r="Y9" s="19">
        <v>7516750</v>
      </c>
      <c r="Z9" s="20">
        <v>4.67</v>
      </c>
      <c r="AA9" s="21">
        <v>226475000</v>
      </c>
    </row>
    <row r="10" spans="1:27" ht="13.5">
      <c r="A10" s="22" t="s">
        <v>37</v>
      </c>
      <c r="B10" s="16"/>
      <c r="C10" s="17"/>
      <c r="D10" s="17"/>
      <c r="E10" s="18">
        <v>1958000</v>
      </c>
      <c r="F10" s="19">
        <v>1958000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v>1958000</v>
      </c>
      <c r="Y10" s="19">
        <v>-1958000</v>
      </c>
      <c r="Z10" s="20">
        <v>-100</v>
      </c>
      <c r="AA10" s="21">
        <v>1958000</v>
      </c>
    </row>
    <row r="11" spans="1:27" ht="13.5">
      <c r="A11" s="22" t="s">
        <v>38</v>
      </c>
      <c r="B11" s="16"/>
      <c r="C11" s="17"/>
      <c r="D11" s="17"/>
      <c r="E11" s="18">
        <v>4999992</v>
      </c>
      <c r="F11" s="19">
        <v>4999992</v>
      </c>
      <c r="G11" s="19">
        <v>532463</v>
      </c>
      <c r="H11" s="19">
        <v>670999</v>
      </c>
      <c r="I11" s="19">
        <v>609705</v>
      </c>
      <c r="J11" s="19">
        <v>1813167</v>
      </c>
      <c r="K11" s="19">
        <v>526218</v>
      </c>
      <c r="L11" s="19">
        <v>396880</v>
      </c>
      <c r="M11" s="19">
        <v>365706</v>
      </c>
      <c r="N11" s="19">
        <v>1288804</v>
      </c>
      <c r="O11" s="19"/>
      <c r="P11" s="19"/>
      <c r="Q11" s="19"/>
      <c r="R11" s="19"/>
      <c r="S11" s="19"/>
      <c r="T11" s="19"/>
      <c r="U11" s="19"/>
      <c r="V11" s="19"/>
      <c r="W11" s="19">
        <v>3101971</v>
      </c>
      <c r="X11" s="19">
        <v>2499996</v>
      </c>
      <c r="Y11" s="19">
        <v>601975</v>
      </c>
      <c r="Z11" s="20">
        <v>24.08</v>
      </c>
      <c r="AA11" s="21">
        <v>4999992</v>
      </c>
    </row>
    <row r="12" spans="1:27" ht="13.5">
      <c r="A12" s="22" t="s">
        <v>39</v>
      </c>
      <c r="B12" s="16"/>
      <c r="C12" s="17"/>
      <c r="D12" s="17"/>
      <c r="E12" s="18">
        <v>130000</v>
      </c>
      <c r="F12" s="19">
        <v>130000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>
        <v>130000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-177939020</v>
      </c>
      <c r="F14" s="19">
        <v>-177939020</v>
      </c>
      <c r="G14" s="19">
        <v>-13624958</v>
      </c>
      <c r="H14" s="19">
        <v>-12953547</v>
      </c>
      <c r="I14" s="19">
        <v>-11648537</v>
      </c>
      <c r="J14" s="19">
        <v>-38227042</v>
      </c>
      <c r="K14" s="19">
        <v>-12982062</v>
      </c>
      <c r="L14" s="19">
        <v>-13652913</v>
      </c>
      <c r="M14" s="19">
        <v>-15095442</v>
      </c>
      <c r="N14" s="19">
        <v>-41730417</v>
      </c>
      <c r="O14" s="19"/>
      <c r="P14" s="19"/>
      <c r="Q14" s="19"/>
      <c r="R14" s="19"/>
      <c r="S14" s="19"/>
      <c r="T14" s="19"/>
      <c r="U14" s="19"/>
      <c r="V14" s="19"/>
      <c r="W14" s="19">
        <v>-79957459</v>
      </c>
      <c r="X14" s="19">
        <v>-83672010</v>
      </c>
      <c r="Y14" s="19">
        <v>3714551</v>
      </c>
      <c r="Z14" s="20">
        <v>-4.44</v>
      </c>
      <c r="AA14" s="21">
        <v>-177939020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>
        <v>-12</v>
      </c>
      <c r="I15" s="19">
        <v>-12</v>
      </c>
      <c r="J15" s="19">
        <v>-24</v>
      </c>
      <c r="K15" s="19">
        <v>-1</v>
      </c>
      <c r="L15" s="19">
        <v>-947</v>
      </c>
      <c r="M15" s="19">
        <v>-10682795</v>
      </c>
      <c r="N15" s="19">
        <v>-10683743</v>
      </c>
      <c r="O15" s="19"/>
      <c r="P15" s="19"/>
      <c r="Q15" s="19"/>
      <c r="R15" s="19"/>
      <c r="S15" s="19"/>
      <c r="T15" s="19"/>
      <c r="U15" s="19"/>
      <c r="V15" s="19"/>
      <c r="W15" s="19">
        <v>-10683767</v>
      </c>
      <c r="X15" s="19"/>
      <c r="Y15" s="19">
        <v>-10683767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56861844</v>
      </c>
      <c r="F17" s="27">
        <f t="shared" si="0"/>
        <v>56861844</v>
      </c>
      <c r="G17" s="27">
        <f t="shared" si="0"/>
        <v>79326055</v>
      </c>
      <c r="H17" s="27">
        <f t="shared" si="0"/>
        <v>-10161883</v>
      </c>
      <c r="I17" s="27">
        <f t="shared" si="0"/>
        <v>-10979252</v>
      </c>
      <c r="J17" s="27">
        <f t="shared" si="0"/>
        <v>58184920</v>
      </c>
      <c r="K17" s="27">
        <f t="shared" si="0"/>
        <v>-12383317</v>
      </c>
      <c r="L17" s="27">
        <f t="shared" si="0"/>
        <v>-13226796</v>
      </c>
      <c r="M17" s="27">
        <f t="shared" si="0"/>
        <v>48534801</v>
      </c>
      <c r="N17" s="27">
        <f t="shared" si="0"/>
        <v>22924688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81109608</v>
      </c>
      <c r="X17" s="27">
        <f t="shared" si="0"/>
        <v>82202172</v>
      </c>
      <c r="Y17" s="27">
        <f t="shared" si="0"/>
        <v>-1092564</v>
      </c>
      <c r="Z17" s="28">
        <f>+IF(X17&lt;&gt;0,+(Y17/X17)*100,0)</f>
        <v>-1.3291181649068835</v>
      </c>
      <c r="AA17" s="29">
        <f>SUM(AA6:AA16)</f>
        <v>56861844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-37058004</v>
      </c>
      <c r="F26" s="19">
        <v>-37058004</v>
      </c>
      <c r="G26" s="19">
        <v>-660723</v>
      </c>
      <c r="H26" s="19">
        <v>-2392040</v>
      </c>
      <c r="I26" s="19">
        <v>-374478</v>
      </c>
      <c r="J26" s="19">
        <v>-3427241</v>
      </c>
      <c r="K26" s="19">
        <v>-1166802</v>
      </c>
      <c r="L26" s="19">
        <v>-1502114</v>
      </c>
      <c r="M26" s="19">
        <v>-3915270</v>
      </c>
      <c r="N26" s="19">
        <v>-6584186</v>
      </c>
      <c r="O26" s="19"/>
      <c r="P26" s="19"/>
      <c r="Q26" s="19"/>
      <c r="R26" s="19"/>
      <c r="S26" s="19"/>
      <c r="T26" s="19"/>
      <c r="U26" s="19"/>
      <c r="V26" s="19"/>
      <c r="W26" s="19">
        <v>-10011427</v>
      </c>
      <c r="X26" s="19">
        <v>-18529002</v>
      </c>
      <c r="Y26" s="19">
        <v>8517575</v>
      </c>
      <c r="Z26" s="20">
        <v>-45.97</v>
      </c>
      <c r="AA26" s="21">
        <v>-37058004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-37058004</v>
      </c>
      <c r="F27" s="27">
        <f t="shared" si="1"/>
        <v>-37058004</v>
      </c>
      <c r="G27" s="27">
        <f t="shared" si="1"/>
        <v>-660723</v>
      </c>
      <c r="H27" s="27">
        <f t="shared" si="1"/>
        <v>-2392040</v>
      </c>
      <c r="I27" s="27">
        <f t="shared" si="1"/>
        <v>-374478</v>
      </c>
      <c r="J27" s="27">
        <f t="shared" si="1"/>
        <v>-3427241</v>
      </c>
      <c r="K27" s="27">
        <f t="shared" si="1"/>
        <v>-1166802</v>
      </c>
      <c r="L27" s="27">
        <f t="shared" si="1"/>
        <v>-1502114</v>
      </c>
      <c r="M27" s="27">
        <f t="shared" si="1"/>
        <v>-3915270</v>
      </c>
      <c r="N27" s="27">
        <f t="shared" si="1"/>
        <v>-6584186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-10011427</v>
      </c>
      <c r="X27" s="27">
        <f t="shared" si="1"/>
        <v>-18529002</v>
      </c>
      <c r="Y27" s="27">
        <f t="shared" si="1"/>
        <v>8517575</v>
      </c>
      <c r="Z27" s="28">
        <f>+IF(X27&lt;&gt;0,+(Y27/X27)*100,0)</f>
        <v>-45.96888164834782</v>
      </c>
      <c r="AA27" s="29">
        <f>SUM(AA21:AA26)</f>
        <v>-37058004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-19092000</v>
      </c>
      <c r="F35" s="19">
        <v>-19092000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-5350000</v>
      </c>
      <c r="Y35" s="19">
        <v>5350000</v>
      </c>
      <c r="Z35" s="20">
        <v>-100</v>
      </c>
      <c r="AA35" s="21">
        <v>-19092000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-19092000</v>
      </c>
      <c r="F36" s="27">
        <f t="shared" si="2"/>
        <v>-19092000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-5350000</v>
      </c>
      <c r="Y36" s="27">
        <f t="shared" si="2"/>
        <v>5350000</v>
      </c>
      <c r="Z36" s="28">
        <f>+IF(X36&lt;&gt;0,+(Y36/X36)*100,0)</f>
        <v>-100</v>
      </c>
      <c r="AA36" s="29">
        <f>SUM(AA31:AA35)</f>
        <v>-19092000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711840</v>
      </c>
      <c r="F38" s="33">
        <f t="shared" si="3"/>
        <v>711840</v>
      </c>
      <c r="G38" s="33">
        <f t="shared" si="3"/>
        <v>78665332</v>
      </c>
      <c r="H38" s="33">
        <f t="shared" si="3"/>
        <v>-12553923</v>
      </c>
      <c r="I38" s="33">
        <f t="shared" si="3"/>
        <v>-11353730</v>
      </c>
      <c r="J38" s="33">
        <f t="shared" si="3"/>
        <v>54757679</v>
      </c>
      <c r="K38" s="33">
        <f t="shared" si="3"/>
        <v>-13550119</v>
      </c>
      <c r="L38" s="33">
        <f t="shared" si="3"/>
        <v>-14728910</v>
      </c>
      <c r="M38" s="33">
        <f t="shared" si="3"/>
        <v>44619531</v>
      </c>
      <c r="N38" s="33">
        <f t="shared" si="3"/>
        <v>16340502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71098181</v>
      </c>
      <c r="X38" s="33">
        <f t="shared" si="3"/>
        <v>58323170</v>
      </c>
      <c r="Y38" s="33">
        <f t="shared" si="3"/>
        <v>12775011</v>
      </c>
      <c r="Z38" s="34">
        <f>+IF(X38&lt;&gt;0,+(Y38/X38)*100,0)</f>
        <v>21.903835131046545</v>
      </c>
      <c r="AA38" s="35">
        <f>+AA17+AA27+AA36</f>
        <v>711840</v>
      </c>
    </row>
    <row r="39" spans="1:27" ht="13.5">
      <c r="A39" s="22" t="s">
        <v>59</v>
      </c>
      <c r="B39" s="16"/>
      <c r="C39" s="31"/>
      <c r="D39" s="31"/>
      <c r="E39" s="32">
        <v>77300000</v>
      </c>
      <c r="F39" s="33">
        <v>77300000</v>
      </c>
      <c r="G39" s="33">
        <v>68127845</v>
      </c>
      <c r="H39" s="33">
        <v>146793177</v>
      </c>
      <c r="I39" s="33">
        <v>134239254</v>
      </c>
      <c r="J39" s="33">
        <v>68127845</v>
      </c>
      <c r="K39" s="33">
        <v>122885524</v>
      </c>
      <c r="L39" s="33">
        <v>109335405</v>
      </c>
      <c r="M39" s="33">
        <v>94606495</v>
      </c>
      <c r="N39" s="33">
        <v>122885524</v>
      </c>
      <c r="O39" s="33"/>
      <c r="P39" s="33"/>
      <c r="Q39" s="33"/>
      <c r="R39" s="33"/>
      <c r="S39" s="33"/>
      <c r="T39" s="33"/>
      <c r="U39" s="33"/>
      <c r="V39" s="33"/>
      <c r="W39" s="33">
        <v>68127845</v>
      </c>
      <c r="X39" s="33">
        <v>77300000</v>
      </c>
      <c r="Y39" s="33">
        <v>-9172155</v>
      </c>
      <c r="Z39" s="34">
        <v>-11.87</v>
      </c>
      <c r="AA39" s="35">
        <v>77300000</v>
      </c>
    </row>
    <row r="40" spans="1:27" ht="13.5">
      <c r="A40" s="41" t="s">
        <v>60</v>
      </c>
      <c r="B40" s="42"/>
      <c r="C40" s="43"/>
      <c r="D40" s="43"/>
      <c r="E40" s="44">
        <v>78011840</v>
      </c>
      <c r="F40" s="45">
        <v>78011840</v>
      </c>
      <c r="G40" s="45">
        <v>146793177</v>
      </c>
      <c r="H40" s="45">
        <v>134239254</v>
      </c>
      <c r="I40" s="45">
        <v>122885524</v>
      </c>
      <c r="J40" s="45">
        <v>122885524</v>
      </c>
      <c r="K40" s="45">
        <v>109335405</v>
      </c>
      <c r="L40" s="45">
        <v>94606495</v>
      </c>
      <c r="M40" s="45">
        <v>139226026</v>
      </c>
      <c r="N40" s="45">
        <v>139226026</v>
      </c>
      <c r="O40" s="45"/>
      <c r="P40" s="45"/>
      <c r="Q40" s="45"/>
      <c r="R40" s="45"/>
      <c r="S40" s="45"/>
      <c r="T40" s="45"/>
      <c r="U40" s="45"/>
      <c r="V40" s="45"/>
      <c r="W40" s="45">
        <v>139226026</v>
      </c>
      <c r="X40" s="45">
        <v>135623170</v>
      </c>
      <c r="Y40" s="45">
        <v>3602856</v>
      </c>
      <c r="Z40" s="46">
        <v>2.66</v>
      </c>
      <c r="AA40" s="47">
        <v>78011840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74760998</v>
      </c>
      <c r="F6" s="19">
        <v>74760998</v>
      </c>
      <c r="G6" s="19">
        <v>4879668</v>
      </c>
      <c r="H6" s="19">
        <v>5332685</v>
      </c>
      <c r="I6" s="19">
        <v>5332685</v>
      </c>
      <c r="J6" s="19">
        <v>15545038</v>
      </c>
      <c r="K6" s="19">
        <v>6182861</v>
      </c>
      <c r="L6" s="19">
        <v>5263412</v>
      </c>
      <c r="M6" s="19">
        <v>7591740</v>
      </c>
      <c r="N6" s="19">
        <v>19038013</v>
      </c>
      <c r="O6" s="19"/>
      <c r="P6" s="19"/>
      <c r="Q6" s="19"/>
      <c r="R6" s="19"/>
      <c r="S6" s="19"/>
      <c r="T6" s="19"/>
      <c r="U6" s="19"/>
      <c r="V6" s="19"/>
      <c r="W6" s="19">
        <v>34583051</v>
      </c>
      <c r="X6" s="19">
        <v>37380378</v>
      </c>
      <c r="Y6" s="19">
        <v>-2797327</v>
      </c>
      <c r="Z6" s="20">
        <v>-7.48</v>
      </c>
      <c r="AA6" s="21">
        <v>74760998</v>
      </c>
    </row>
    <row r="7" spans="1:27" ht="13.5">
      <c r="A7" s="22" t="s">
        <v>34</v>
      </c>
      <c r="B7" s="16"/>
      <c r="C7" s="17"/>
      <c r="D7" s="17"/>
      <c r="E7" s="18">
        <v>303953038</v>
      </c>
      <c r="F7" s="19">
        <v>303953038</v>
      </c>
      <c r="G7" s="19">
        <v>19308594</v>
      </c>
      <c r="H7" s="19">
        <v>21215429</v>
      </c>
      <c r="I7" s="19">
        <v>21215429</v>
      </c>
      <c r="J7" s="19">
        <v>61739452</v>
      </c>
      <c r="K7" s="19">
        <v>14602416</v>
      </c>
      <c r="L7" s="19">
        <v>22215129</v>
      </c>
      <c r="M7" s="19">
        <v>13071369</v>
      </c>
      <c r="N7" s="19">
        <v>49888914</v>
      </c>
      <c r="O7" s="19"/>
      <c r="P7" s="19"/>
      <c r="Q7" s="19"/>
      <c r="R7" s="19"/>
      <c r="S7" s="19"/>
      <c r="T7" s="19"/>
      <c r="U7" s="19"/>
      <c r="V7" s="19"/>
      <c r="W7" s="19">
        <v>111628366</v>
      </c>
      <c r="X7" s="19">
        <v>151976520</v>
      </c>
      <c r="Y7" s="19">
        <v>-40348154</v>
      </c>
      <c r="Z7" s="20">
        <v>-26.55</v>
      </c>
      <c r="AA7" s="21">
        <v>303953038</v>
      </c>
    </row>
    <row r="8" spans="1:27" ht="13.5">
      <c r="A8" s="22" t="s">
        <v>35</v>
      </c>
      <c r="B8" s="16"/>
      <c r="C8" s="17"/>
      <c r="D8" s="17"/>
      <c r="E8" s="18">
        <v>19477705</v>
      </c>
      <c r="F8" s="19">
        <v>19477705</v>
      </c>
      <c r="G8" s="19">
        <v>455473</v>
      </c>
      <c r="H8" s="19">
        <v>1479724</v>
      </c>
      <c r="I8" s="19">
        <v>1479724</v>
      </c>
      <c r="J8" s="19">
        <v>3414921</v>
      </c>
      <c r="K8" s="19">
        <v>170608</v>
      </c>
      <c r="L8" s="19">
        <v>477726</v>
      </c>
      <c r="M8" s="19">
        <v>1297250</v>
      </c>
      <c r="N8" s="19">
        <v>1945584</v>
      </c>
      <c r="O8" s="19"/>
      <c r="P8" s="19"/>
      <c r="Q8" s="19"/>
      <c r="R8" s="19"/>
      <c r="S8" s="19"/>
      <c r="T8" s="19"/>
      <c r="U8" s="19"/>
      <c r="V8" s="19"/>
      <c r="W8" s="19">
        <v>5360505</v>
      </c>
      <c r="X8" s="19">
        <v>9738850</v>
      </c>
      <c r="Y8" s="19">
        <v>-4378345</v>
      </c>
      <c r="Z8" s="20">
        <v>-44.96</v>
      </c>
      <c r="AA8" s="21">
        <v>19477705</v>
      </c>
    </row>
    <row r="9" spans="1:27" ht="13.5">
      <c r="A9" s="22" t="s">
        <v>36</v>
      </c>
      <c r="B9" s="16"/>
      <c r="C9" s="17"/>
      <c r="D9" s="17"/>
      <c r="E9" s="18">
        <v>129007190</v>
      </c>
      <c r="F9" s="19">
        <v>129007190</v>
      </c>
      <c r="G9" s="19">
        <v>50601000</v>
      </c>
      <c r="H9" s="19">
        <v>344138</v>
      </c>
      <c r="I9" s="19">
        <v>344138</v>
      </c>
      <c r="J9" s="19">
        <v>51289276</v>
      </c>
      <c r="K9" s="19"/>
      <c r="L9" s="19"/>
      <c r="M9" s="19">
        <v>40890000</v>
      </c>
      <c r="N9" s="19">
        <v>40890000</v>
      </c>
      <c r="O9" s="19"/>
      <c r="P9" s="19"/>
      <c r="Q9" s="19"/>
      <c r="R9" s="19"/>
      <c r="S9" s="19"/>
      <c r="T9" s="19"/>
      <c r="U9" s="19"/>
      <c r="V9" s="19"/>
      <c r="W9" s="19">
        <v>92179276</v>
      </c>
      <c r="X9" s="19">
        <v>95116333</v>
      </c>
      <c r="Y9" s="19">
        <v>-2937057</v>
      </c>
      <c r="Z9" s="20">
        <v>-3.09</v>
      </c>
      <c r="AA9" s="21">
        <v>129007190</v>
      </c>
    </row>
    <row r="10" spans="1:27" ht="13.5">
      <c r="A10" s="22" t="s">
        <v>37</v>
      </c>
      <c r="B10" s="16"/>
      <c r="C10" s="17"/>
      <c r="D10" s="17"/>
      <c r="E10" s="18">
        <v>69419900</v>
      </c>
      <c r="F10" s="19">
        <v>69419900</v>
      </c>
      <c r="G10" s="19">
        <v>9712000</v>
      </c>
      <c r="H10" s="19">
        <v>2000000</v>
      </c>
      <c r="I10" s="19">
        <v>2000000</v>
      </c>
      <c r="J10" s="19">
        <v>13712000</v>
      </c>
      <c r="K10" s="19">
        <v>2000000</v>
      </c>
      <c r="L10" s="19">
        <v>2000000</v>
      </c>
      <c r="M10" s="19">
        <v>2000000</v>
      </c>
      <c r="N10" s="19">
        <v>6000000</v>
      </c>
      <c r="O10" s="19"/>
      <c r="P10" s="19"/>
      <c r="Q10" s="19"/>
      <c r="R10" s="19"/>
      <c r="S10" s="19"/>
      <c r="T10" s="19"/>
      <c r="U10" s="19"/>
      <c r="V10" s="19"/>
      <c r="W10" s="19">
        <v>19712000</v>
      </c>
      <c r="X10" s="19">
        <v>30206667</v>
      </c>
      <c r="Y10" s="19">
        <v>-10494667</v>
      </c>
      <c r="Z10" s="20">
        <v>-34.74</v>
      </c>
      <c r="AA10" s="21">
        <v>69419900</v>
      </c>
    </row>
    <row r="11" spans="1:27" ht="13.5">
      <c r="A11" s="22" t="s">
        <v>38</v>
      </c>
      <c r="B11" s="16"/>
      <c r="C11" s="17"/>
      <c r="D11" s="17"/>
      <c r="E11" s="18">
        <v>2025000</v>
      </c>
      <c r="F11" s="19">
        <v>2025000</v>
      </c>
      <c r="G11" s="19">
        <v>86414</v>
      </c>
      <c r="H11" s="19">
        <v>87996</v>
      </c>
      <c r="I11" s="19">
        <v>87996</v>
      </c>
      <c r="J11" s="19">
        <v>262406</v>
      </c>
      <c r="K11" s="19">
        <v>90426</v>
      </c>
      <c r="L11" s="19">
        <v>94759</v>
      </c>
      <c r="M11" s="19">
        <v>522972</v>
      </c>
      <c r="N11" s="19">
        <v>708157</v>
      </c>
      <c r="O11" s="19"/>
      <c r="P11" s="19"/>
      <c r="Q11" s="19"/>
      <c r="R11" s="19"/>
      <c r="S11" s="19"/>
      <c r="T11" s="19"/>
      <c r="U11" s="19"/>
      <c r="V11" s="19"/>
      <c r="W11" s="19">
        <v>970563</v>
      </c>
      <c r="X11" s="19">
        <v>1012500</v>
      </c>
      <c r="Y11" s="19">
        <v>-41937</v>
      </c>
      <c r="Z11" s="20">
        <v>-4.14</v>
      </c>
      <c r="AA11" s="21">
        <v>2025000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-650134499</v>
      </c>
      <c r="F14" s="19">
        <v>-650134499</v>
      </c>
      <c r="G14" s="19">
        <v>-28124960</v>
      </c>
      <c r="H14" s="19">
        <v>-35338128</v>
      </c>
      <c r="I14" s="19">
        <v>-35338128</v>
      </c>
      <c r="J14" s="19">
        <v>-98801216</v>
      </c>
      <c r="K14" s="19">
        <v>-37471954</v>
      </c>
      <c r="L14" s="19">
        <v>-40129676</v>
      </c>
      <c r="M14" s="19">
        <v>-119848273</v>
      </c>
      <c r="N14" s="19">
        <v>-197449903</v>
      </c>
      <c r="O14" s="19"/>
      <c r="P14" s="19"/>
      <c r="Q14" s="19"/>
      <c r="R14" s="19"/>
      <c r="S14" s="19"/>
      <c r="T14" s="19"/>
      <c r="U14" s="19"/>
      <c r="V14" s="19"/>
      <c r="W14" s="19">
        <v>-296251119</v>
      </c>
      <c r="X14" s="19">
        <v>-325067256</v>
      </c>
      <c r="Y14" s="19">
        <v>28816137</v>
      </c>
      <c r="Z14" s="20">
        <v>-8.86</v>
      </c>
      <c r="AA14" s="21">
        <v>-650134499</v>
      </c>
    </row>
    <row r="15" spans="1:27" ht="13.5">
      <c r="A15" s="22" t="s">
        <v>42</v>
      </c>
      <c r="B15" s="16"/>
      <c r="C15" s="17"/>
      <c r="D15" s="17"/>
      <c r="E15" s="18">
        <v>-600000</v>
      </c>
      <c r="F15" s="19">
        <v>-600000</v>
      </c>
      <c r="G15" s="19">
        <v>-4908</v>
      </c>
      <c r="H15" s="19">
        <v>-4627</v>
      </c>
      <c r="I15" s="19">
        <v>-4627</v>
      </c>
      <c r="J15" s="19">
        <v>-14162</v>
      </c>
      <c r="K15" s="19">
        <v>-4627</v>
      </c>
      <c r="L15" s="19">
        <v>-3366</v>
      </c>
      <c r="M15" s="19">
        <v>-3078</v>
      </c>
      <c r="N15" s="19">
        <v>-11071</v>
      </c>
      <c r="O15" s="19"/>
      <c r="P15" s="19"/>
      <c r="Q15" s="19"/>
      <c r="R15" s="19"/>
      <c r="S15" s="19"/>
      <c r="T15" s="19"/>
      <c r="U15" s="19"/>
      <c r="V15" s="19"/>
      <c r="W15" s="19">
        <v>-25233</v>
      </c>
      <c r="X15" s="19"/>
      <c r="Y15" s="19">
        <v>-25233</v>
      </c>
      <c r="Z15" s="20"/>
      <c r="AA15" s="21">
        <v>-600000</v>
      </c>
    </row>
    <row r="16" spans="1:27" ht="13.5">
      <c r="A16" s="22" t="s">
        <v>43</v>
      </c>
      <c r="B16" s="16"/>
      <c r="C16" s="17"/>
      <c r="D16" s="17"/>
      <c r="E16" s="18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0"/>
      <c r="AA16" s="21"/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-52090668</v>
      </c>
      <c r="F17" s="27">
        <f t="shared" si="0"/>
        <v>-52090668</v>
      </c>
      <c r="G17" s="27">
        <f t="shared" si="0"/>
        <v>56913281</v>
      </c>
      <c r="H17" s="27">
        <f t="shared" si="0"/>
        <v>-4882783</v>
      </c>
      <c r="I17" s="27">
        <f t="shared" si="0"/>
        <v>-4882783</v>
      </c>
      <c r="J17" s="27">
        <f t="shared" si="0"/>
        <v>47147715</v>
      </c>
      <c r="K17" s="27">
        <f t="shared" si="0"/>
        <v>-14430270</v>
      </c>
      <c r="L17" s="27">
        <f t="shared" si="0"/>
        <v>-10082016</v>
      </c>
      <c r="M17" s="27">
        <f t="shared" si="0"/>
        <v>-54478020</v>
      </c>
      <c r="N17" s="27">
        <f t="shared" si="0"/>
        <v>-78990306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-31842591</v>
      </c>
      <c r="X17" s="27">
        <f t="shared" si="0"/>
        <v>363992</v>
      </c>
      <c r="Y17" s="27">
        <f t="shared" si="0"/>
        <v>-32206583</v>
      </c>
      <c r="Z17" s="28">
        <f>+IF(X17&lt;&gt;0,+(Y17/X17)*100,0)</f>
        <v>-8848.156827622586</v>
      </c>
      <c r="AA17" s="29">
        <f>SUM(AA6:AA16)</f>
        <v>-52090668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>
        <v>902000</v>
      </c>
      <c r="F21" s="19">
        <v>902000</v>
      </c>
      <c r="G21" s="36">
        <v>700000</v>
      </c>
      <c r="H21" s="36"/>
      <c r="I21" s="36"/>
      <c r="J21" s="19">
        <v>700000</v>
      </c>
      <c r="K21" s="36"/>
      <c r="L21" s="36">
        <v>-20000</v>
      </c>
      <c r="M21" s="19"/>
      <c r="N21" s="36">
        <v>-20000</v>
      </c>
      <c r="O21" s="36"/>
      <c r="P21" s="36"/>
      <c r="Q21" s="19"/>
      <c r="R21" s="36"/>
      <c r="S21" s="36"/>
      <c r="T21" s="19"/>
      <c r="U21" s="36"/>
      <c r="V21" s="36"/>
      <c r="W21" s="36">
        <v>680000</v>
      </c>
      <c r="X21" s="19">
        <v>451000</v>
      </c>
      <c r="Y21" s="36">
        <v>229000</v>
      </c>
      <c r="Z21" s="37">
        <v>50.78</v>
      </c>
      <c r="AA21" s="38">
        <v>902000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-55535920</v>
      </c>
      <c r="F26" s="19">
        <v>-55535920</v>
      </c>
      <c r="G26" s="19"/>
      <c r="H26" s="19"/>
      <c r="I26" s="19"/>
      <c r="J26" s="19"/>
      <c r="K26" s="19">
        <v>-3331853</v>
      </c>
      <c r="L26" s="19">
        <v>-59199</v>
      </c>
      <c r="M26" s="19">
        <v>-1095816</v>
      </c>
      <c r="N26" s="19">
        <v>-4486868</v>
      </c>
      <c r="O26" s="19"/>
      <c r="P26" s="19"/>
      <c r="Q26" s="19"/>
      <c r="R26" s="19"/>
      <c r="S26" s="19"/>
      <c r="T26" s="19"/>
      <c r="U26" s="19"/>
      <c r="V26" s="19"/>
      <c r="W26" s="19">
        <v>-4486868</v>
      </c>
      <c r="X26" s="19"/>
      <c r="Y26" s="19">
        <v>-4486868</v>
      </c>
      <c r="Z26" s="20"/>
      <c r="AA26" s="21">
        <v>-55535920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-54633920</v>
      </c>
      <c r="F27" s="27">
        <f t="shared" si="1"/>
        <v>-54633920</v>
      </c>
      <c r="G27" s="27">
        <f t="shared" si="1"/>
        <v>700000</v>
      </c>
      <c r="H27" s="27">
        <f t="shared" si="1"/>
        <v>0</v>
      </c>
      <c r="I27" s="27">
        <f t="shared" si="1"/>
        <v>0</v>
      </c>
      <c r="J27" s="27">
        <f t="shared" si="1"/>
        <v>700000</v>
      </c>
      <c r="K27" s="27">
        <f t="shared" si="1"/>
        <v>-3331853</v>
      </c>
      <c r="L27" s="27">
        <f t="shared" si="1"/>
        <v>-79199</v>
      </c>
      <c r="M27" s="27">
        <f t="shared" si="1"/>
        <v>-1095816</v>
      </c>
      <c r="N27" s="27">
        <f t="shared" si="1"/>
        <v>-4506868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-3806868</v>
      </c>
      <c r="X27" s="27">
        <f t="shared" si="1"/>
        <v>451000</v>
      </c>
      <c r="Y27" s="27">
        <f t="shared" si="1"/>
        <v>-4257868</v>
      </c>
      <c r="Z27" s="28">
        <f>+IF(X27&lt;&gt;0,+(Y27/X27)*100,0)</f>
        <v>-944.0949002217294</v>
      </c>
      <c r="AA27" s="29">
        <f>SUM(AA21:AA26)</f>
        <v>-54633920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>
        <v>-2320000</v>
      </c>
      <c r="F35" s="19">
        <v>-2320000</v>
      </c>
      <c r="G35" s="19">
        <v>-34742</v>
      </c>
      <c r="H35" s="19"/>
      <c r="I35" s="19"/>
      <c r="J35" s="19">
        <v>-34742</v>
      </c>
      <c r="K35" s="19">
        <v>-105832</v>
      </c>
      <c r="L35" s="19"/>
      <c r="M35" s="19">
        <v>-36069</v>
      </c>
      <c r="N35" s="19">
        <v>-141901</v>
      </c>
      <c r="O35" s="19"/>
      <c r="P35" s="19"/>
      <c r="Q35" s="19"/>
      <c r="R35" s="19"/>
      <c r="S35" s="19"/>
      <c r="T35" s="19"/>
      <c r="U35" s="19"/>
      <c r="V35" s="19"/>
      <c r="W35" s="19">
        <v>-176643</v>
      </c>
      <c r="X35" s="19">
        <v>-1160004</v>
      </c>
      <c r="Y35" s="19">
        <v>983361</v>
      </c>
      <c r="Z35" s="20">
        <v>-84.77</v>
      </c>
      <c r="AA35" s="21">
        <v>-2320000</v>
      </c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-2320000</v>
      </c>
      <c r="F36" s="27">
        <f t="shared" si="2"/>
        <v>-2320000</v>
      </c>
      <c r="G36" s="27">
        <f t="shared" si="2"/>
        <v>-34742</v>
      </c>
      <c r="H36" s="27">
        <f t="shared" si="2"/>
        <v>0</v>
      </c>
      <c r="I36" s="27">
        <f t="shared" si="2"/>
        <v>0</v>
      </c>
      <c r="J36" s="27">
        <f t="shared" si="2"/>
        <v>-34742</v>
      </c>
      <c r="K36" s="27">
        <f t="shared" si="2"/>
        <v>-105832</v>
      </c>
      <c r="L36" s="27">
        <f t="shared" si="2"/>
        <v>0</v>
      </c>
      <c r="M36" s="27">
        <f t="shared" si="2"/>
        <v>-36069</v>
      </c>
      <c r="N36" s="27">
        <f t="shared" si="2"/>
        <v>-141901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-176643</v>
      </c>
      <c r="X36" s="27">
        <f t="shared" si="2"/>
        <v>-1160004</v>
      </c>
      <c r="Y36" s="27">
        <f t="shared" si="2"/>
        <v>983361</v>
      </c>
      <c r="Z36" s="28">
        <f>+IF(X36&lt;&gt;0,+(Y36/X36)*100,0)</f>
        <v>-84.77220768204248</v>
      </c>
      <c r="AA36" s="29">
        <f>SUM(AA31:AA35)</f>
        <v>-2320000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-109044588</v>
      </c>
      <c r="F38" s="33">
        <f t="shared" si="3"/>
        <v>-109044588</v>
      </c>
      <c r="G38" s="33">
        <f t="shared" si="3"/>
        <v>57578539</v>
      </c>
      <c r="H38" s="33">
        <f t="shared" si="3"/>
        <v>-4882783</v>
      </c>
      <c r="I38" s="33">
        <f t="shared" si="3"/>
        <v>-4882783</v>
      </c>
      <c r="J38" s="33">
        <f t="shared" si="3"/>
        <v>47812973</v>
      </c>
      <c r="K38" s="33">
        <f t="shared" si="3"/>
        <v>-17867955</v>
      </c>
      <c r="L38" s="33">
        <f t="shared" si="3"/>
        <v>-10161215</v>
      </c>
      <c r="M38" s="33">
        <f t="shared" si="3"/>
        <v>-55609905</v>
      </c>
      <c r="N38" s="33">
        <f t="shared" si="3"/>
        <v>-83639075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-35826102</v>
      </c>
      <c r="X38" s="33">
        <f t="shared" si="3"/>
        <v>-345012</v>
      </c>
      <c r="Y38" s="33">
        <f t="shared" si="3"/>
        <v>-35481090</v>
      </c>
      <c r="Z38" s="34">
        <f>+IF(X38&lt;&gt;0,+(Y38/X38)*100,0)</f>
        <v>10284.01620813189</v>
      </c>
      <c r="AA38" s="35">
        <f>+AA17+AA27+AA36</f>
        <v>-109044588</v>
      </c>
    </row>
    <row r="39" spans="1:27" ht="13.5">
      <c r="A39" s="22" t="s">
        <v>59</v>
      </c>
      <c r="B39" s="16"/>
      <c r="C39" s="31"/>
      <c r="D39" s="31"/>
      <c r="E39" s="32">
        <v>15483980</v>
      </c>
      <c r="F39" s="33">
        <v>15483980</v>
      </c>
      <c r="G39" s="33">
        <v>19178928</v>
      </c>
      <c r="H39" s="33">
        <v>76757467</v>
      </c>
      <c r="I39" s="33">
        <v>71874684</v>
      </c>
      <c r="J39" s="33">
        <v>19178928</v>
      </c>
      <c r="K39" s="33">
        <v>66991901</v>
      </c>
      <c r="L39" s="33">
        <v>49123946</v>
      </c>
      <c r="M39" s="33">
        <v>38962731</v>
      </c>
      <c r="N39" s="33">
        <v>66991901</v>
      </c>
      <c r="O39" s="33"/>
      <c r="P39" s="33"/>
      <c r="Q39" s="33"/>
      <c r="R39" s="33"/>
      <c r="S39" s="33"/>
      <c r="T39" s="33"/>
      <c r="U39" s="33"/>
      <c r="V39" s="33"/>
      <c r="W39" s="33">
        <v>19178928</v>
      </c>
      <c r="X39" s="33">
        <v>15483980</v>
      </c>
      <c r="Y39" s="33">
        <v>3694948</v>
      </c>
      <c r="Z39" s="34">
        <v>23.86</v>
      </c>
      <c r="AA39" s="35">
        <v>15483980</v>
      </c>
    </row>
    <row r="40" spans="1:27" ht="13.5">
      <c r="A40" s="41" t="s">
        <v>60</v>
      </c>
      <c r="B40" s="42"/>
      <c r="C40" s="43"/>
      <c r="D40" s="43"/>
      <c r="E40" s="44">
        <v>-93560608</v>
      </c>
      <c r="F40" s="45">
        <v>-93560608</v>
      </c>
      <c r="G40" s="45">
        <v>76757467</v>
      </c>
      <c r="H40" s="45">
        <v>71874684</v>
      </c>
      <c r="I40" s="45">
        <v>66991901</v>
      </c>
      <c r="J40" s="45">
        <v>66991901</v>
      </c>
      <c r="K40" s="45">
        <v>49123946</v>
      </c>
      <c r="L40" s="45">
        <v>38962731</v>
      </c>
      <c r="M40" s="45">
        <v>-16647174</v>
      </c>
      <c r="N40" s="45">
        <v>-16647174</v>
      </c>
      <c r="O40" s="45"/>
      <c r="P40" s="45"/>
      <c r="Q40" s="45"/>
      <c r="R40" s="45"/>
      <c r="S40" s="45"/>
      <c r="T40" s="45"/>
      <c r="U40" s="45"/>
      <c r="V40" s="45"/>
      <c r="W40" s="45">
        <v>-16647174</v>
      </c>
      <c r="X40" s="45">
        <v>15138968</v>
      </c>
      <c r="Y40" s="45">
        <v>-31786142</v>
      </c>
      <c r="Z40" s="46">
        <v>-209.96</v>
      </c>
      <c r="AA40" s="47">
        <v>-93560608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34003480</v>
      </c>
      <c r="D6" s="17"/>
      <c r="E6" s="18">
        <v>30312900</v>
      </c>
      <c r="F6" s="19">
        <v>30312900</v>
      </c>
      <c r="G6" s="19">
        <v>3124659</v>
      </c>
      <c r="H6" s="19">
        <v>3981383</v>
      </c>
      <c r="I6" s="19">
        <v>3423950</v>
      </c>
      <c r="J6" s="19">
        <v>10529992</v>
      </c>
      <c r="K6" s="19">
        <v>3381128</v>
      </c>
      <c r="L6" s="19">
        <v>3376613</v>
      </c>
      <c r="M6" s="19">
        <v>3378306</v>
      </c>
      <c r="N6" s="19">
        <v>10136047</v>
      </c>
      <c r="O6" s="19"/>
      <c r="P6" s="19"/>
      <c r="Q6" s="19"/>
      <c r="R6" s="19"/>
      <c r="S6" s="19"/>
      <c r="T6" s="19"/>
      <c r="U6" s="19"/>
      <c r="V6" s="19"/>
      <c r="W6" s="19">
        <v>20666039</v>
      </c>
      <c r="X6" s="19">
        <v>15156450</v>
      </c>
      <c r="Y6" s="19">
        <v>5509589</v>
      </c>
      <c r="Z6" s="20">
        <v>36.35</v>
      </c>
      <c r="AA6" s="21">
        <v>30312900</v>
      </c>
    </row>
    <row r="7" spans="1:27" ht="13.5">
      <c r="A7" s="22" t="s">
        <v>34</v>
      </c>
      <c r="B7" s="16"/>
      <c r="C7" s="17">
        <v>97224366</v>
      </c>
      <c r="D7" s="17"/>
      <c r="E7" s="18">
        <v>103119888</v>
      </c>
      <c r="F7" s="19">
        <v>103119888</v>
      </c>
      <c r="G7" s="19">
        <v>7835046</v>
      </c>
      <c r="H7" s="19">
        <v>8351226</v>
      </c>
      <c r="I7" s="19">
        <v>8122975</v>
      </c>
      <c r="J7" s="19">
        <v>24309247</v>
      </c>
      <c r="K7" s="19">
        <v>17152513</v>
      </c>
      <c r="L7" s="19">
        <v>20318099</v>
      </c>
      <c r="M7" s="19">
        <v>24120264</v>
      </c>
      <c r="N7" s="19">
        <v>61590876</v>
      </c>
      <c r="O7" s="19"/>
      <c r="P7" s="19"/>
      <c r="Q7" s="19"/>
      <c r="R7" s="19"/>
      <c r="S7" s="19"/>
      <c r="T7" s="19"/>
      <c r="U7" s="19"/>
      <c r="V7" s="19"/>
      <c r="W7" s="19">
        <v>85900123</v>
      </c>
      <c r="X7" s="19">
        <v>51559944</v>
      </c>
      <c r="Y7" s="19">
        <v>34340179</v>
      </c>
      <c r="Z7" s="20">
        <v>66.6</v>
      </c>
      <c r="AA7" s="21">
        <v>103119888</v>
      </c>
    </row>
    <row r="8" spans="1:27" ht="13.5">
      <c r="A8" s="22" t="s">
        <v>35</v>
      </c>
      <c r="B8" s="16"/>
      <c r="C8" s="17">
        <v>47740598</v>
      </c>
      <c r="D8" s="17"/>
      <c r="E8" s="18">
        <v>35906412</v>
      </c>
      <c r="F8" s="19">
        <v>35906412</v>
      </c>
      <c r="G8" s="19">
        <v>5972757</v>
      </c>
      <c r="H8" s="19">
        <v>5718670</v>
      </c>
      <c r="I8" s="19">
        <v>3679947</v>
      </c>
      <c r="J8" s="19">
        <v>15371374</v>
      </c>
      <c r="K8" s="19">
        <v>4648779</v>
      </c>
      <c r="L8" s="19">
        <v>5222365</v>
      </c>
      <c r="M8" s="19">
        <v>-22991792</v>
      </c>
      <c r="N8" s="19">
        <v>-13120648</v>
      </c>
      <c r="O8" s="19"/>
      <c r="P8" s="19"/>
      <c r="Q8" s="19"/>
      <c r="R8" s="19"/>
      <c r="S8" s="19"/>
      <c r="T8" s="19"/>
      <c r="U8" s="19"/>
      <c r="V8" s="19"/>
      <c r="W8" s="19">
        <v>2250726</v>
      </c>
      <c r="X8" s="19">
        <v>17953206</v>
      </c>
      <c r="Y8" s="19">
        <v>-15702480</v>
      </c>
      <c r="Z8" s="20">
        <v>-87.46</v>
      </c>
      <c r="AA8" s="21">
        <v>35906412</v>
      </c>
    </row>
    <row r="9" spans="1:27" ht="13.5">
      <c r="A9" s="22" t="s">
        <v>36</v>
      </c>
      <c r="B9" s="16"/>
      <c r="C9" s="17">
        <v>141195223</v>
      </c>
      <c r="D9" s="17"/>
      <c r="E9" s="18">
        <v>174111996</v>
      </c>
      <c r="F9" s="19">
        <v>174111996</v>
      </c>
      <c r="G9" s="19">
        <v>69168554</v>
      </c>
      <c r="H9" s="19">
        <v>2476858</v>
      </c>
      <c r="I9" s="19">
        <v>135000</v>
      </c>
      <c r="J9" s="19">
        <v>71780412</v>
      </c>
      <c r="K9" s="19">
        <v>154768</v>
      </c>
      <c r="L9" s="19">
        <v>1211000</v>
      </c>
      <c r="M9" s="19">
        <v>55338271</v>
      </c>
      <c r="N9" s="19">
        <v>56704039</v>
      </c>
      <c r="O9" s="19"/>
      <c r="P9" s="19"/>
      <c r="Q9" s="19"/>
      <c r="R9" s="19"/>
      <c r="S9" s="19"/>
      <c r="T9" s="19"/>
      <c r="U9" s="19"/>
      <c r="V9" s="19"/>
      <c r="W9" s="19">
        <v>128484451</v>
      </c>
      <c r="X9" s="19">
        <v>87055998</v>
      </c>
      <c r="Y9" s="19">
        <v>41428453</v>
      </c>
      <c r="Z9" s="20">
        <v>47.59</v>
      </c>
      <c r="AA9" s="21">
        <v>174111996</v>
      </c>
    </row>
    <row r="10" spans="1:27" ht="13.5">
      <c r="A10" s="22" t="s">
        <v>37</v>
      </c>
      <c r="B10" s="16"/>
      <c r="C10" s="17">
        <v>218134857</v>
      </c>
      <c r="D10" s="17"/>
      <c r="E10" s="18">
        <v>75166000</v>
      </c>
      <c r="F10" s="19">
        <v>75166000</v>
      </c>
      <c r="G10" s="19"/>
      <c r="H10" s="19"/>
      <c r="I10" s="19"/>
      <c r="J10" s="19"/>
      <c r="K10" s="19">
        <v>44780000</v>
      </c>
      <c r="L10" s="19">
        <v>2000000</v>
      </c>
      <c r="M10" s="19">
        <v>24574000</v>
      </c>
      <c r="N10" s="19">
        <v>71354000</v>
      </c>
      <c r="O10" s="19"/>
      <c r="P10" s="19"/>
      <c r="Q10" s="19"/>
      <c r="R10" s="19"/>
      <c r="S10" s="19"/>
      <c r="T10" s="19"/>
      <c r="U10" s="19"/>
      <c r="V10" s="19"/>
      <c r="W10" s="19">
        <v>71354000</v>
      </c>
      <c r="X10" s="19">
        <v>54871538</v>
      </c>
      <c r="Y10" s="19">
        <v>16482462</v>
      </c>
      <c r="Z10" s="20">
        <v>30.04</v>
      </c>
      <c r="AA10" s="21">
        <v>75166000</v>
      </c>
    </row>
    <row r="11" spans="1:27" ht="13.5">
      <c r="A11" s="22" t="s">
        <v>38</v>
      </c>
      <c r="B11" s="16"/>
      <c r="C11" s="17">
        <v>11687746</v>
      </c>
      <c r="D11" s="17"/>
      <c r="E11" s="18">
        <v>1783008</v>
      </c>
      <c r="F11" s="19">
        <v>1783008</v>
      </c>
      <c r="G11" s="19">
        <v>1337381</v>
      </c>
      <c r="H11" s="19">
        <v>1379126</v>
      </c>
      <c r="I11" s="19">
        <v>1392034</v>
      </c>
      <c r="J11" s="19">
        <v>4108541</v>
      </c>
      <c r="K11" s="19">
        <v>1385394</v>
      </c>
      <c r="L11" s="19">
        <v>1375907</v>
      </c>
      <c r="M11" s="19">
        <v>1432692</v>
      </c>
      <c r="N11" s="19">
        <v>4193993</v>
      </c>
      <c r="O11" s="19"/>
      <c r="P11" s="19"/>
      <c r="Q11" s="19"/>
      <c r="R11" s="19"/>
      <c r="S11" s="19"/>
      <c r="T11" s="19"/>
      <c r="U11" s="19"/>
      <c r="V11" s="19"/>
      <c r="W11" s="19">
        <v>8302534</v>
      </c>
      <c r="X11" s="19">
        <v>891504</v>
      </c>
      <c r="Y11" s="19">
        <v>7411030</v>
      </c>
      <c r="Z11" s="20">
        <v>831.3</v>
      </c>
      <c r="AA11" s="21">
        <v>1783008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-317232711</v>
      </c>
      <c r="D14" s="17"/>
      <c r="E14" s="18">
        <v>-354410920</v>
      </c>
      <c r="F14" s="19">
        <v>-354410920</v>
      </c>
      <c r="G14" s="19">
        <v>-36307009</v>
      </c>
      <c r="H14" s="19">
        <v>-39165462</v>
      </c>
      <c r="I14" s="19">
        <v>-32197210</v>
      </c>
      <c r="J14" s="19">
        <v>-107669681</v>
      </c>
      <c r="K14" s="19">
        <v>-22217778</v>
      </c>
      <c r="L14" s="19">
        <v>-40088612</v>
      </c>
      <c r="M14" s="19">
        <v>-46912125</v>
      </c>
      <c r="N14" s="19">
        <v>-109218515</v>
      </c>
      <c r="O14" s="19"/>
      <c r="P14" s="19"/>
      <c r="Q14" s="19"/>
      <c r="R14" s="19"/>
      <c r="S14" s="19"/>
      <c r="T14" s="19"/>
      <c r="U14" s="19"/>
      <c r="V14" s="19"/>
      <c r="W14" s="19">
        <v>-216888196</v>
      </c>
      <c r="X14" s="19">
        <v>-177205458</v>
      </c>
      <c r="Y14" s="19">
        <v>-39682738</v>
      </c>
      <c r="Z14" s="20">
        <v>22.39</v>
      </c>
      <c r="AA14" s="21">
        <v>-354410920</v>
      </c>
    </row>
    <row r="15" spans="1:27" ht="13.5">
      <c r="A15" s="22" t="s">
        <v>42</v>
      </c>
      <c r="B15" s="16"/>
      <c r="C15" s="17">
        <v>-12698943</v>
      </c>
      <c r="D15" s="17"/>
      <c r="E15" s="18">
        <v>-265536</v>
      </c>
      <c r="F15" s="19">
        <v>-265536</v>
      </c>
      <c r="G15" s="19"/>
      <c r="H15" s="19"/>
      <c r="I15" s="19"/>
      <c r="J15" s="19"/>
      <c r="K15" s="19"/>
      <c r="L15" s="19"/>
      <c r="M15" s="19">
        <v>-3249915</v>
      </c>
      <c r="N15" s="19">
        <v>-3249915</v>
      </c>
      <c r="O15" s="19"/>
      <c r="P15" s="19"/>
      <c r="Q15" s="19"/>
      <c r="R15" s="19"/>
      <c r="S15" s="19"/>
      <c r="T15" s="19"/>
      <c r="U15" s="19"/>
      <c r="V15" s="19"/>
      <c r="W15" s="19">
        <v>-3249915</v>
      </c>
      <c r="X15" s="19">
        <v>-132768</v>
      </c>
      <c r="Y15" s="19">
        <v>-3117147</v>
      </c>
      <c r="Z15" s="20">
        <v>2347.81</v>
      </c>
      <c r="AA15" s="21">
        <v>-265536</v>
      </c>
    </row>
    <row r="16" spans="1:27" ht="13.5">
      <c r="A16" s="22" t="s">
        <v>43</v>
      </c>
      <c r="B16" s="16"/>
      <c r="C16" s="17">
        <v>-3929752</v>
      </c>
      <c r="D16" s="17"/>
      <c r="E16" s="18">
        <v>-12728400</v>
      </c>
      <c r="F16" s="19">
        <v>-12728400</v>
      </c>
      <c r="G16" s="19">
        <v>-283484</v>
      </c>
      <c r="H16" s="19">
        <v>-807597</v>
      </c>
      <c r="I16" s="19">
        <v>-249095</v>
      </c>
      <c r="J16" s="19">
        <v>-1340176</v>
      </c>
      <c r="K16" s="19">
        <v>-545440</v>
      </c>
      <c r="L16" s="19">
        <v>-870126</v>
      </c>
      <c r="M16" s="19">
        <v>-899532</v>
      </c>
      <c r="N16" s="19">
        <v>-2315098</v>
      </c>
      <c r="O16" s="19"/>
      <c r="P16" s="19"/>
      <c r="Q16" s="19"/>
      <c r="R16" s="19"/>
      <c r="S16" s="19"/>
      <c r="T16" s="19"/>
      <c r="U16" s="19"/>
      <c r="V16" s="19"/>
      <c r="W16" s="19">
        <v>-3655274</v>
      </c>
      <c r="X16" s="19">
        <v>-6364200</v>
      </c>
      <c r="Y16" s="19">
        <v>2708926</v>
      </c>
      <c r="Z16" s="20">
        <v>-42.57</v>
      </c>
      <c r="AA16" s="21">
        <v>-12728400</v>
      </c>
    </row>
    <row r="17" spans="1:27" ht="13.5">
      <c r="A17" s="23" t="s">
        <v>44</v>
      </c>
      <c r="B17" s="24"/>
      <c r="C17" s="25">
        <f aca="true" t="shared" si="0" ref="C17:Y17">SUM(C6:C16)</f>
        <v>216124864</v>
      </c>
      <c r="D17" s="25">
        <f>SUM(D6:D16)</f>
        <v>0</v>
      </c>
      <c r="E17" s="26">
        <f t="shared" si="0"/>
        <v>52995348</v>
      </c>
      <c r="F17" s="27">
        <f t="shared" si="0"/>
        <v>52995348</v>
      </c>
      <c r="G17" s="27">
        <f t="shared" si="0"/>
        <v>50847904</v>
      </c>
      <c r="H17" s="27">
        <f t="shared" si="0"/>
        <v>-18065796</v>
      </c>
      <c r="I17" s="27">
        <f t="shared" si="0"/>
        <v>-15692399</v>
      </c>
      <c r="J17" s="27">
        <f t="shared" si="0"/>
        <v>17089709</v>
      </c>
      <c r="K17" s="27">
        <f t="shared" si="0"/>
        <v>48739364</v>
      </c>
      <c r="L17" s="27">
        <f t="shared" si="0"/>
        <v>-7454754</v>
      </c>
      <c r="M17" s="27">
        <f t="shared" si="0"/>
        <v>34790169</v>
      </c>
      <c r="N17" s="27">
        <f t="shared" si="0"/>
        <v>76074779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93164488</v>
      </c>
      <c r="X17" s="27">
        <f t="shared" si="0"/>
        <v>43786214</v>
      </c>
      <c r="Y17" s="27">
        <f t="shared" si="0"/>
        <v>49378274</v>
      </c>
      <c r="Z17" s="28">
        <f>+IF(X17&lt;&gt;0,+(Y17/X17)*100,0)</f>
        <v>112.77128001977974</v>
      </c>
      <c r="AA17" s="29">
        <f>SUM(AA6:AA16)</f>
        <v>52995348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1430314</v>
      </c>
      <c r="D21" s="17"/>
      <c r="E21" s="18">
        <v>3500000</v>
      </c>
      <c r="F21" s="19">
        <v>3500000</v>
      </c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>
        <v>2300000</v>
      </c>
      <c r="Y21" s="36">
        <v>-2300000</v>
      </c>
      <c r="Z21" s="37">
        <v>-100</v>
      </c>
      <c r="AA21" s="38">
        <v>3500000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-212801921</v>
      </c>
      <c r="D26" s="17"/>
      <c r="E26" s="18">
        <v>-77265996</v>
      </c>
      <c r="F26" s="19">
        <v>-77265996</v>
      </c>
      <c r="G26" s="19">
        <v>-1485522</v>
      </c>
      <c r="H26" s="19">
        <v>-5550504</v>
      </c>
      <c r="I26" s="19">
        <v>-8321567</v>
      </c>
      <c r="J26" s="19">
        <v>-15357593</v>
      </c>
      <c r="K26" s="19">
        <v>-6701601</v>
      </c>
      <c r="L26" s="19">
        <v>-4024477</v>
      </c>
      <c r="M26" s="19">
        <v>-26616071</v>
      </c>
      <c r="N26" s="19">
        <v>-37342149</v>
      </c>
      <c r="O26" s="19"/>
      <c r="P26" s="19"/>
      <c r="Q26" s="19"/>
      <c r="R26" s="19"/>
      <c r="S26" s="19"/>
      <c r="T26" s="19"/>
      <c r="U26" s="19"/>
      <c r="V26" s="19"/>
      <c r="W26" s="19">
        <v>-52699742</v>
      </c>
      <c r="X26" s="19">
        <v>-38632998</v>
      </c>
      <c r="Y26" s="19">
        <v>-14066744</v>
      </c>
      <c r="Z26" s="20">
        <v>36.41</v>
      </c>
      <c r="AA26" s="21">
        <v>-77265996</v>
      </c>
    </row>
    <row r="27" spans="1:27" ht="13.5">
      <c r="A27" s="23" t="s">
        <v>51</v>
      </c>
      <c r="B27" s="24"/>
      <c r="C27" s="25">
        <f aca="true" t="shared" si="1" ref="C27:Y27">SUM(C21:C26)</f>
        <v>-211371607</v>
      </c>
      <c r="D27" s="25">
        <f>SUM(D21:D26)</f>
        <v>0</v>
      </c>
      <c r="E27" s="26">
        <f t="shared" si="1"/>
        <v>-73765996</v>
      </c>
      <c r="F27" s="27">
        <f t="shared" si="1"/>
        <v>-73765996</v>
      </c>
      <c r="G27" s="27">
        <f t="shared" si="1"/>
        <v>-1485522</v>
      </c>
      <c r="H27" s="27">
        <f t="shared" si="1"/>
        <v>-5550504</v>
      </c>
      <c r="I27" s="27">
        <f t="shared" si="1"/>
        <v>-8321567</v>
      </c>
      <c r="J27" s="27">
        <f t="shared" si="1"/>
        <v>-15357593</v>
      </c>
      <c r="K27" s="27">
        <f t="shared" si="1"/>
        <v>-6701601</v>
      </c>
      <c r="L27" s="27">
        <f t="shared" si="1"/>
        <v>-4024477</v>
      </c>
      <c r="M27" s="27">
        <f t="shared" si="1"/>
        <v>-26616071</v>
      </c>
      <c r="N27" s="27">
        <f t="shared" si="1"/>
        <v>-37342149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-52699742</v>
      </c>
      <c r="X27" s="27">
        <f t="shared" si="1"/>
        <v>-36332998</v>
      </c>
      <c r="Y27" s="27">
        <f t="shared" si="1"/>
        <v>-16366744</v>
      </c>
      <c r="Z27" s="28">
        <f>+IF(X27&lt;&gt;0,+(Y27/X27)*100,0)</f>
        <v>45.0465001539372</v>
      </c>
      <c r="AA27" s="29">
        <f>SUM(AA21:AA26)</f>
        <v>-73765996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>
        <v>121016</v>
      </c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-848257</v>
      </c>
      <c r="D35" s="17"/>
      <c r="E35" s="18">
        <v>-875000</v>
      </c>
      <c r="F35" s="19">
        <v>-875000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>
        <v>-875000</v>
      </c>
      <c r="Y35" s="19">
        <v>875000</v>
      </c>
      <c r="Z35" s="20">
        <v>-100</v>
      </c>
      <c r="AA35" s="21">
        <v>-875000</v>
      </c>
    </row>
    <row r="36" spans="1:27" ht="13.5">
      <c r="A36" s="23" t="s">
        <v>57</v>
      </c>
      <c r="B36" s="24"/>
      <c r="C36" s="25">
        <f aca="true" t="shared" si="2" ref="C36:Y36">SUM(C31:C35)</f>
        <v>-727241</v>
      </c>
      <c r="D36" s="25">
        <f>SUM(D31:D35)</f>
        <v>0</v>
      </c>
      <c r="E36" s="26">
        <f t="shared" si="2"/>
        <v>-875000</v>
      </c>
      <c r="F36" s="27">
        <f t="shared" si="2"/>
        <v>-875000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-875000</v>
      </c>
      <c r="Y36" s="27">
        <f t="shared" si="2"/>
        <v>875000</v>
      </c>
      <c r="Z36" s="28">
        <f>+IF(X36&lt;&gt;0,+(Y36/X36)*100,0)</f>
        <v>-100</v>
      </c>
      <c r="AA36" s="29">
        <f>SUM(AA31:AA35)</f>
        <v>-875000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4026016</v>
      </c>
      <c r="D38" s="31">
        <f>+D17+D27+D36</f>
        <v>0</v>
      </c>
      <c r="E38" s="32">
        <f t="shared" si="3"/>
        <v>-21645648</v>
      </c>
      <c r="F38" s="33">
        <f t="shared" si="3"/>
        <v>-21645648</v>
      </c>
      <c r="G38" s="33">
        <f t="shared" si="3"/>
        <v>49362382</v>
      </c>
      <c r="H38" s="33">
        <f t="shared" si="3"/>
        <v>-23616300</v>
      </c>
      <c r="I38" s="33">
        <f t="shared" si="3"/>
        <v>-24013966</v>
      </c>
      <c r="J38" s="33">
        <f t="shared" si="3"/>
        <v>1732116</v>
      </c>
      <c r="K38" s="33">
        <f t="shared" si="3"/>
        <v>42037763</v>
      </c>
      <c r="L38" s="33">
        <f t="shared" si="3"/>
        <v>-11479231</v>
      </c>
      <c r="M38" s="33">
        <f t="shared" si="3"/>
        <v>8174098</v>
      </c>
      <c r="N38" s="33">
        <f t="shared" si="3"/>
        <v>38732630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40464746</v>
      </c>
      <c r="X38" s="33">
        <f t="shared" si="3"/>
        <v>6578216</v>
      </c>
      <c r="Y38" s="33">
        <f t="shared" si="3"/>
        <v>33886530</v>
      </c>
      <c r="Z38" s="34">
        <f>+IF(X38&lt;&gt;0,+(Y38/X38)*100,0)</f>
        <v>515.1325222522337</v>
      </c>
      <c r="AA38" s="35">
        <f>+AA17+AA27+AA36</f>
        <v>-21645648</v>
      </c>
    </row>
    <row r="39" spans="1:27" ht="13.5">
      <c r="A39" s="22" t="s">
        <v>59</v>
      </c>
      <c r="B39" s="16"/>
      <c r="C39" s="31"/>
      <c r="D39" s="31"/>
      <c r="E39" s="32">
        <v>3408000</v>
      </c>
      <c r="F39" s="33">
        <v>3408000</v>
      </c>
      <c r="G39" s="33">
        <v>4026016</v>
      </c>
      <c r="H39" s="33">
        <v>53388398</v>
      </c>
      <c r="I39" s="33">
        <v>29772098</v>
      </c>
      <c r="J39" s="33">
        <v>4026016</v>
      </c>
      <c r="K39" s="33">
        <v>5758132</v>
      </c>
      <c r="L39" s="33">
        <v>47795895</v>
      </c>
      <c r="M39" s="33">
        <v>36316664</v>
      </c>
      <c r="N39" s="33">
        <v>5758132</v>
      </c>
      <c r="O39" s="33"/>
      <c r="P39" s="33"/>
      <c r="Q39" s="33"/>
      <c r="R39" s="33"/>
      <c r="S39" s="33"/>
      <c r="T39" s="33"/>
      <c r="U39" s="33"/>
      <c r="V39" s="33"/>
      <c r="W39" s="33">
        <v>4026016</v>
      </c>
      <c r="X39" s="33">
        <v>3408000</v>
      </c>
      <c r="Y39" s="33">
        <v>618016</v>
      </c>
      <c r="Z39" s="34">
        <v>18.13</v>
      </c>
      <c r="AA39" s="35">
        <v>3408000</v>
      </c>
    </row>
    <row r="40" spans="1:27" ht="13.5">
      <c r="A40" s="41" t="s">
        <v>60</v>
      </c>
      <c r="B40" s="42"/>
      <c r="C40" s="43">
        <v>4026016</v>
      </c>
      <c r="D40" s="43"/>
      <c r="E40" s="44">
        <v>-18237649</v>
      </c>
      <c r="F40" s="45">
        <v>-18237649</v>
      </c>
      <c r="G40" s="45">
        <v>53388398</v>
      </c>
      <c r="H40" s="45">
        <v>29772098</v>
      </c>
      <c r="I40" s="45">
        <v>5758132</v>
      </c>
      <c r="J40" s="45">
        <v>5758132</v>
      </c>
      <c r="K40" s="45">
        <v>47795895</v>
      </c>
      <c r="L40" s="45">
        <v>36316664</v>
      </c>
      <c r="M40" s="45">
        <v>44490762</v>
      </c>
      <c r="N40" s="45">
        <v>44490762</v>
      </c>
      <c r="O40" s="45"/>
      <c r="P40" s="45"/>
      <c r="Q40" s="45"/>
      <c r="R40" s="45"/>
      <c r="S40" s="45"/>
      <c r="T40" s="45"/>
      <c r="U40" s="45"/>
      <c r="V40" s="45"/>
      <c r="W40" s="45">
        <v>44490762</v>
      </c>
      <c r="X40" s="45">
        <v>9986215</v>
      </c>
      <c r="Y40" s="45">
        <v>34504547</v>
      </c>
      <c r="Z40" s="46">
        <v>345.52</v>
      </c>
      <c r="AA40" s="47">
        <v>-18237649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21419424</v>
      </c>
      <c r="F6" s="19">
        <v>21419424</v>
      </c>
      <c r="G6" s="19">
        <v>1386745</v>
      </c>
      <c r="H6" s="19">
        <v>3133226</v>
      </c>
      <c r="I6" s="19">
        <v>1262820</v>
      </c>
      <c r="J6" s="19">
        <v>5782791</v>
      </c>
      <c r="K6" s="19">
        <v>1894417</v>
      </c>
      <c r="L6" s="19">
        <v>1257284</v>
      </c>
      <c r="M6" s="19">
        <v>1606649</v>
      </c>
      <c r="N6" s="19">
        <v>4758350</v>
      </c>
      <c r="O6" s="19"/>
      <c r="P6" s="19"/>
      <c r="Q6" s="19"/>
      <c r="R6" s="19"/>
      <c r="S6" s="19"/>
      <c r="T6" s="19"/>
      <c r="U6" s="19"/>
      <c r="V6" s="19"/>
      <c r="W6" s="19">
        <v>10541141</v>
      </c>
      <c r="X6" s="19">
        <v>10709712</v>
      </c>
      <c r="Y6" s="19">
        <v>-168571</v>
      </c>
      <c r="Z6" s="20">
        <v>-1.57</v>
      </c>
      <c r="AA6" s="21">
        <v>21419424</v>
      </c>
    </row>
    <row r="7" spans="1:27" ht="13.5">
      <c r="A7" s="22" t="s">
        <v>34</v>
      </c>
      <c r="B7" s="16"/>
      <c r="C7" s="17"/>
      <c r="D7" s="17"/>
      <c r="E7" s="18">
        <v>66715682</v>
      </c>
      <c r="F7" s="19">
        <v>66715682</v>
      </c>
      <c r="G7" s="19">
        <v>3663311</v>
      </c>
      <c r="H7" s="19">
        <v>4423486</v>
      </c>
      <c r="I7" s="19">
        <v>4625871</v>
      </c>
      <c r="J7" s="19">
        <v>12712668</v>
      </c>
      <c r="K7" s="19">
        <v>4369112</v>
      </c>
      <c r="L7" s="19">
        <v>4760807</v>
      </c>
      <c r="M7" s="19">
        <v>4780397</v>
      </c>
      <c r="N7" s="19">
        <v>13910316</v>
      </c>
      <c r="O7" s="19"/>
      <c r="P7" s="19"/>
      <c r="Q7" s="19"/>
      <c r="R7" s="19"/>
      <c r="S7" s="19"/>
      <c r="T7" s="19"/>
      <c r="U7" s="19"/>
      <c r="V7" s="19"/>
      <c r="W7" s="19">
        <v>26622984</v>
      </c>
      <c r="X7" s="19">
        <v>33373854</v>
      </c>
      <c r="Y7" s="19">
        <v>-6750870</v>
      </c>
      <c r="Z7" s="20">
        <v>-20.23</v>
      </c>
      <c r="AA7" s="21">
        <v>66715682</v>
      </c>
    </row>
    <row r="8" spans="1:27" ht="13.5">
      <c r="A8" s="22" t="s">
        <v>35</v>
      </c>
      <c r="B8" s="16"/>
      <c r="C8" s="17">
        <v>111829561</v>
      </c>
      <c r="D8" s="17"/>
      <c r="E8" s="18">
        <v>12390848</v>
      </c>
      <c r="F8" s="19">
        <v>12390848</v>
      </c>
      <c r="G8" s="19">
        <v>1980009</v>
      </c>
      <c r="H8" s="19">
        <v>737098</v>
      </c>
      <c r="I8" s="19">
        <v>594280</v>
      </c>
      <c r="J8" s="19">
        <v>3311387</v>
      </c>
      <c r="K8" s="19">
        <v>831917</v>
      </c>
      <c r="L8" s="19">
        <v>517813</v>
      </c>
      <c r="M8" s="19">
        <v>125670</v>
      </c>
      <c r="N8" s="19">
        <v>1475400</v>
      </c>
      <c r="O8" s="19"/>
      <c r="P8" s="19"/>
      <c r="Q8" s="19"/>
      <c r="R8" s="19"/>
      <c r="S8" s="19"/>
      <c r="T8" s="19"/>
      <c r="U8" s="19"/>
      <c r="V8" s="19"/>
      <c r="W8" s="19">
        <v>4786787</v>
      </c>
      <c r="X8" s="19">
        <v>6195426</v>
      </c>
      <c r="Y8" s="19">
        <v>-1408639</v>
      </c>
      <c r="Z8" s="20">
        <v>-22.74</v>
      </c>
      <c r="AA8" s="21">
        <v>12390848</v>
      </c>
    </row>
    <row r="9" spans="1:27" ht="13.5">
      <c r="A9" s="22" t="s">
        <v>36</v>
      </c>
      <c r="B9" s="16"/>
      <c r="C9" s="17"/>
      <c r="D9" s="17"/>
      <c r="E9" s="18">
        <v>96584000</v>
      </c>
      <c r="F9" s="19">
        <v>96584000</v>
      </c>
      <c r="G9" s="19">
        <v>38332000</v>
      </c>
      <c r="H9" s="19">
        <v>426000</v>
      </c>
      <c r="I9" s="19">
        <v>1625000</v>
      </c>
      <c r="J9" s="19">
        <v>40383000</v>
      </c>
      <c r="K9" s="19"/>
      <c r="L9" s="19"/>
      <c r="M9" s="19">
        <v>23201000</v>
      </c>
      <c r="N9" s="19">
        <v>23201000</v>
      </c>
      <c r="O9" s="19"/>
      <c r="P9" s="19"/>
      <c r="Q9" s="19"/>
      <c r="R9" s="19"/>
      <c r="S9" s="19"/>
      <c r="T9" s="19"/>
      <c r="U9" s="19"/>
      <c r="V9" s="19"/>
      <c r="W9" s="19">
        <v>63584000</v>
      </c>
      <c r="X9" s="19">
        <v>61114920</v>
      </c>
      <c r="Y9" s="19">
        <v>2469080</v>
      </c>
      <c r="Z9" s="20">
        <v>4.04</v>
      </c>
      <c r="AA9" s="21">
        <v>96584000</v>
      </c>
    </row>
    <row r="10" spans="1:27" ht="13.5">
      <c r="A10" s="22" t="s">
        <v>37</v>
      </c>
      <c r="B10" s="16"/>
      <c r="C10" s="17">
        <v>135087558</v>
      </c>
      <c r="D10" s="17"/>
      <c r="E10" s="18">
        <v>30959000</v>
      </c>
      <c r="F10" s="19">
        <v>30959000</v>
      </c>
      <c r="G10" s="19">
        <v>8271000</v>
      </c>
      <c r="H10" s="19">
        <v>880000</v>
      </c>
      <c r="I10" s="19">
        <v>1176000</v>
      </c>
      <c r="J10" s="19">
        <v>10327000</v>
      </c>
      <c r="K10" s="19">
        <v>1195000</v>
      </c>
      <c r="L10" s="19">
        <v>998000</v>
      </c>
      <c r="M10" s="19">
        <v>10957000</v>
      </c>
      <c r="N10" s="19">
        <v>13150000</v>
      </c>
      <c r="O10" s="19"/>
      <c r="P10" s="19"/>
      <c r="Q10" s="19"/>
      <c r="R10" s="19"/>
      <c r="S10" s="19"/>
      <c r="T10" s="19"/>
      <c r="U10" s="19"/>
      <c r="V10" s="19"/>
      <c r="W10" s="19">
        <v>23477000</v>
      </c>
      <c r="X10" s="19">
        <v>23410600</v>
      </c>
      <c r="Y10" s="19">
        <v>66400</v>
      </c>
      <c r="Z10" s="20">
        <v>0.28</v>
      </c>
      <c r="AA10" s="21">
        <v>30959000</v>
      </c>
    </row>
    <row r="11" spans="1:27" ht="13.5">
      <c r="A11" s="22" t="s">
        <v>38</v>
      </c>
      <c r="B11" s="16"/>
      <c r="C11" s="17">
        <v>7230664</v>
      </c>
      <c r="D11" s="17"/>
      <c r="E11" s="18">
        <v>8764022</v>
      </c>
      <c r="F11" s="19">
        <v>8764022</v>
      </c>
      <c r="G11" s="19">
        <v>134394</v>
      </c>
      <c r="H11" s="19">
        <v>643667</v>
      </c>
      <c r="I11" s="19">
        <v>427518</v>
      </c>
      <c r="J11" s="19">
        <v>1205579</v>
      </c>
      <c r="K11" s="19">
        <v>335620</v>
      </c>
      <c r="L11" s="19">
        <v>1390315</v>
      </c>
      <c r="M11" s="19">
        <v>311035</v>
      </c>
      <c r="N11" s="19">
        <v>2036970</v>
      </c>
      <c r="O11" s="19"/>
      <c r="P11" s="19"/>
      <c r="Q11" s="19"/>
      <c r="R11" s="19"/>
      <c r="S11" s="19"/>
      <c r="T11" s="19"/>
      <c r="U11" s="19"/>
      <c r="V11" s="19"/>
      <c r="W11" s="19">
        <v>3242549</v>
      </c>
      <c r="X11" s="19">
        <v>4382010</v>
      </c>
      <c r="Y11" s="19">
        <v>-1139461</v>
      </c>
      <c r="Z11" s="20">
        <v>-26</v>
      </c>
      <c r="AA11" s="21">
        <v>8764022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-198155471</v>
      </c>
      <c r="D14" s="17"/>
      <c r="E14" s="18">
        <v>-191891455</v>
      </c>
      <c r="F14" s="19">
        <v>-191891455</v>
      </c>
      <c r="G14" s="19">
        <v>-12068900</v>
      </c>
      <c r="H14" s="19">
        <v>-17688183</v>
      </c>
      <c r="I14" s="19">
        <v>-17016475</v>
      </c>
      <c r="J14" s="19">
        <v>-46773558</v>
      </c>
      <c r="K14" s="19">
        <v>-19308430</v>
      </c>
      <c r="L14" s="19">
        <v>-14105740</v>
      </c>
      <c r="M14" s="19">
        <v>-15858231</v>
      </c>
      <c r="N14" s="19">
        <v>-49272401</v>
      </c>
      <c r="O14" s="19"/>
      <c r="P14" s="19"/>
      <c r="Q14" s="19"/>
      <c r="R14" s="19"/>
      <c r="S14" s="19"/>
      <c r="T14" s="19"/>
      <c r="U14" s="19"/>
      <c r="V14" s="19"/>
      <c r="W14" s="19">
        <v>-96045959</v>
      </c>
      <c r="X14" s="19">
        <v>-94759314</v>
      </c>
      <c r="Y14" s="19">
        <v>-1286645</v>
      </c>
      <c r="Z14" s="20">
        <v>1.36</v>
      </c>
      <c r="AA14" s="21">
        <v>-191891455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-9969151</v>
      </c>
      <c r="F16" s="19">
        <v>-9969151</v>
      </c>
      <c r="G16" s="19">
        <v>-749113</v>
      </c>
      <c r="H16" s="19">
        <v>-507422</v>
      </c>
      <c r="I16" s="19">
        <v>-497081</v>
      </c>
      <c r="J16" s="19">
        <v>-1753616</v>
      </c>
      <c r="K16" s="19">
        <v>-618247</v>
      </c>
      <c r="L16" s="19">
        <v>-595529</v>
      </c>
      <c r="M16" s="19">
        <v>-879479</v>
      </c>
      <c r="N16" s="19">
        <v>-2093255</v>
      </c>
      <c r="O16" s="19"/>
      <c r="P16" s="19"/>
      <c r="Q16" s="19"/>
      <c r="R16" s="19"/>
      <c r="S16" s="19"/>
      <c r="T16" s="19"/>
      <c r="U16" s="19"/>
      <c r="V16" s="19"/>
      <c r="W16" s="19">
        <v>-3846871</v>
      </c>
      <c r="X16" s="19">
        <v>-4984578</v>
      </c>
      <c r="Y16" s="19">
        <v>1137707</v>
      </c>
      <c r="Z16" s="20">
        <v>-22.82</v>
      </c>
      <c r="AA16" s="21">
        <v>-9969151</v>
      </c>
    </row>
    <row r="17" spans="1:27" ht="13.5">
      <c r="A17" s="23" t="s">
        <v>44</v>
      </c>
      <c r="B17" s="24"/>
      <c r="C17" s="25">
        <f aca="true" t="shared" si="0" ref="C17:Y17">SUM(C6:C16)</f>
        <v>55992312</v>
      </c>
      <c r="D17" s="25">
        <f>SUM(D6:D16)</f>
        <v>0</v>
      </c>
      <c r="E17" s="26">
        <f t="shared" si="0"/>
        <v>34972370</v>
      </c>
      <c r="F17" s="27">
        <f t="shared" si="0"/>
        <v>34972370</v>
      </c>
      <c r="G17" s="27">
        <f t="shared" si="0"/>
        <v>40949446</v>
      </c>
      <c r="H17" s="27">
        <f t="shared" si="0"/>
        <v>-7952128</v>
      </c>
      <c r="I17" s="27">
        <f t="shared" si="0"/>
        <v>-7802067</v>
      </c>
      <c r="J17" s="27">
        <f t="shared" si="0"/>
        <v>25195251</v>
      </c>
      <c r="K17" s="27">
        <f t="shared" si="0"/>
        <v>-11300611</v>
      </c>
      <c r="L17" s="27">
        <f t="shared" si="0"/>
        <v>-5777050</v>
      </c>
      <c r="M17" s="27">
        <f t="shared" si="0"/>
        <v>24244041</v>
      </c>
      <c r="N17" s="27">
        <f t="shared" si="0"/>
        <v>7166380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32361631</v>
      </c>
      <c r="X17" s="27">
        <f t="shared" si="0"/>
        <v>39442630</v>
      </c>
      <c r="Y17" s="27">
        <f t="shared" si="0"/>
        <v>-7080999</v>
      </c>
      <c r="Z17" s="28">
        <f>+IF(X17&lt;&gt;0,+(Y17/X17)*100,0)</f>
        <v>-17.952654272800775</v>
      </c>
      <c r="AA17" s="29">
        <f>SUM(AA6:AA16)</f>
        <v>34972370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-28343980</v>
      </c>
      <c r="D26" s="17"/>
      <c r="E26" s="18">
        <v>-30959005</v>
      </c>
      <c r="F26" s="19">
        <v>-30959005</v>
      </c>
      <c r="G26" s="19"/>
      <c r="H26" s="19"/>
      <c r="I26" s="19">
        <v>-3873441</v>
      </c>
      <c r="J26" s="19">
        <v>-3873441</v>
      </c>
      <c r="K26" s="19">
        <v>-3667287</v>
      </c>
      <c r="L26" s="19">
        <v>-3823254</v>
      </c>
      <c r="M26" s="19">
        <v>-2637410</v>
      </c>
      <c r="N26" s="19">
        <v>-10127951</v>
      </c>
      <c r="O26" s="19"/>
      <c r="P26" s="19"/>
      <c r="Q26" s="19"/>
      <c r="R26" s="19"/>
      <c r="S26" s="19"/>
      <c r="T26" s="19"/>
      <c r="U26" s="19"/>
      <c r="V26" s="19"/>
      <c r="W26" s="19">
        <v>-14001392</v>
      </c>
      <c r="X26" s="19">
        <v>-14072275</v>
      </c>
      <c r="Y26" s="19">
        <v>70883</v>
      </c>
      <c r="Z26" s="20">
        <v>-0.5</v>
      </c>
      <c r="AA26" s="21">
        <v>-30959005</v>
      </c>
    </row>
    <row r="27" spans="1:27" ht="13.5">
      <c r="A27" s="23" t="s">
        <v>51</v>
      </c>
      <c r="B27" s="24"/>
      <c r="C27" s="25">
        <f aca="true" t="shared" si="1" ref="C27:Y27">SUM(C21:C26)</f>
        <v>-28343980</v>
      </c>
      <c r="D27" s="25">
        <f>SUM(D21:D26)</f>
        <v>0</v>
      </c>
      <c r="E27" s="26">
        <f t="shared" si="1"/>
        <v>-30959005</v>
      </c>
      <c r="F27" s="27">
        <f t="shared" si="1"/>
        <v>-30959005</v>
      </c>
      <c r="G27" s="27">
        <f t="shared" si="1"/>
        <v>0</v>
      </c>
      <c r="H27" s="27">
        <f t="shared" si="1"/>
        <v>0</v>
      </c>
      <c r="I27" s="27">
        <f t="shared" si="1"/>
        <v>-3873441</v>
      </c>
      <c r="J27" s="27">
        <f t="shared" si="1"/>
        <v>-3873441</v>
      </c>
      <c r="K27" s="27">
        <f t="shared" si="1"/>
        <v>-3667287</v>
      </c>
      <c r="L27" s="27">
        <f t="shared" si="1"/>
        <v>-3823254</v>
      </c>
      <c r="M27" s="27">
        <f t="shared" si="1"/>
        <v>-2637410</v>
      </c>
      <c r="N27" s="27">
        <f t="shared" si="1"/>
        <v>-10127951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-14001392</v>
      </c>
      <c r="X27" s="27">
        <f t="shared" si="1"/>
        <v>-14072275</v>
      </c>
      <c r="Y27" s="27">
        <f t="shared" si="1"/>
        <v>70883</v>
      </c>
      <c r="Z27" s="28">
        <f>+IF(X27&lt;&gt;0,+(Y27/X27)*100,0)</f>
        <v>-0.5037067567255472</v>
      </c>
      <c r="AA27" s="29">
        <f>SUM(AA21:AA26)</f>
        <v>-30959005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27648332</v>
      </c>
      <c r="D38" s="31">
        <f>+D17+D27+D36</f>
        <v>0</v>
      </c>
      <c r="E38" s="32">
        <f t="shared" si="3"/>
        <v>4013365</v>
      </c>
      <c r="F38" s="33">
        <f t="shared" si="3"/>
        <v>4013365</v>
      </c>
      <c r="G38" s="33">
        <f t="shared" si="3"/>
        <v>40949446</v>
      </c>
      <c r="H38" s="33">
        <f t="shared" si="3"/>
        <v>-7952128</v>
      </c>
      <c r="I38" s="33">
        <f t="shared" si="3"/>
        <v>-11675508</v>
      </c>
      <c r="J38" s="33">
        <f t="shared" si="3"/>
        <v>21321810</v>
      </c>
      <c r="K38" s="33">
        <f t="shared" si="3"/>
        <v>-14967898</v>
      </c>
      <c r="L38" s="33">
        <f t="shared" si="3"/>
        <v>-9600304</v>
      </c>
      <c r="M38" s="33">
        <f t="shared" si="3"/>
        <v>21606631</v>
      </c>
      <c r="N38" s="33">
        <f t="shared" si="3"/>
        <v>-2961571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18360239</v>
      </c>
      <c r="X38" s="33">
        <f t="shared" si="3"/>
        <v>25370355</v>
      </c>
      <c r="Y38" s="33">
        <f t="shared" si="3"/>
        <v>-7010116</v>
      </c>
      <c r="Z38" s="34">
        <f>+IF(X38&lt;&gt;0,+(Y38/X38)*100,0)</f>
        <v>-27.63113090061215</v>
      </c>
      <c r="AA38" s="35">
        <f>+AA17+AA27+AA36</f>
        <v>4013365</v>
      </c>
    </row>
    <row r="39" spans="1:27" ht="13.5">
      <c r="A39" s="22" t="s">
        <v>59</v>
      </c>
      <c r="B39" s="16"/>
      <c r="C39" s="31">
        <v>55399793</v>
      </c>
      <c r="D39" s="31"/>
      <c r="E39" s="32">
        <v>37640079</v>
      </c>
      <c r="F39" s="33">
        <v>37640079</v>
      </c>
      <c r="G39" s="33">
        <v>37640079</v>
      </c>
      <c r="H39" s="33">
        <v>78589525</v>
      </c>
      <c r="I39" s="33">
        <v>70637397</v>
      </c>
      <c r="J39" s="33">
        <v>37640079</v>
      </c>
      <c r="K39" s="33">
        <v>58961889</v>
      </c>
      <c r="L39" s="33">
        <v>43993991</v>
      </c>
      <c r="M39" s="33">
        <v>34393687</v>
      </c>
      <c r="N39" s="33">
        <v>58961889</v>
      </c>
      <c r="O39" s="33"/>
      <c r="P39" s="33"/>
      <c r="Q39" s="33"/>
      <c r="R39" s="33"/>
      <c r="S39" s="33"/>
      <c r="T39" s="33"/>
      <c r="U39" s="33"/>
      <c r="V39" s="33"/>
      <c r="W39" s="33">
        <v>37640079</v>
      </c>
      <c r="X39" s="33">
        <v>37640079</v>
      </c>
      <c r="Y39" s="33"/>
      <c r="Z39" s="34"/>
      <c r="AA39" s="35">
        <v>37640079</v>
      </c>
    </row>
    <row r="40" spans="1:27" ht="13.5">
      <c r="A40" s="41" t="s">
        <v>60</v>
      </c>
      <c r="B40" s="42"/>
      <c r="C40" s="43">
        <v>83048125</v>
      </c>
      <c r="D40" s="43"/>
      <c r="E40" s="44">
        <v>41653444</v>
      </c>
      <c r="F40" s="45">
        <v>41653444</v>
      </c>
      <c r="G40" s="45">
        <v>78589525</v>
      </c>
      <c r="H40" s="45">
        <v>70637397</v>
      </c>
      <c r="I40" s="45">
        <v>58961889</v>
      </c>
      <c r="J40" s="45">
        <v>58961889</v>
      </c>
      <c r="K40" s="45">
        <v>43993991</v>
      </c>
      <c r="L40" s="45">
        <v>34393687</v>
      </c>
      <c r="M40" s="45">
        <v>56000318</v>
      </c>
      <c r="N40" s="45">
        <v>56000318</v>
      </c>
      <c r="O40" s="45"/>
      <c r="P40" s="45"/>
      <c r="Q40" s="45"/>
      <c r="R40" s="45"/>
      <c r="S40" s="45"/>
      <c r="T40" s="45"/>
      <c r="U40" s="45"/>
      <c r="V40" s="45"/>
      <c r="W40" s="45">
        <v>56000318</v>
      </c>
      <c r="X40" s="45">
        <v>63010434</v>
      </c>
      <c r="Y40" s="45">
        <v>-7010116</v>
      </c>
      <c r="Z40" s="46">
        <v>-11.13</v>
      </c>
      <c r="AA40" s="47">
        <v>41653444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45931488</v>
      </c>
      <c r="F6" s="19">
        <v>45931488</v>
      </c>
      <c r="G6" s="19">
        <v>1966124</v>
      </c>
      <c r="H6" s="19">
        <v>2365714</v>
      </c>
      <c r="I6" s="19">
        <v>3188129</v>
      </c>
      <c r="J6" s="19">
        <v>7519967</v>
      </c>
      <c r="K6" s="19">
        <v>2927070</v>
      </c>
      <c r="L6" s="19">
        <v>3041652</v>
      </c>
      <c r="M6" s="19">
        <v>3572501</v>
      </c>
      <c r="N6" s="19">
        <v>9541223</v>
      </c>
      <c r="O6" s="19"/>
      <c r="P6" s="19"/>
      <c r="Q6" s="19"/>
      <c r="R6" s="19"/>
      <c r="S6" s="19"/>
      <c r="T6" s="19"/>
      <c r="U6" s="19"/>
      <c r="V6" s="19"/>
      <c r="W6" s="19">
        <v>17061190</v>
      </c>
      <c r="X6" s="19">
        <v>23052000</v>
      </c>
      <c r="Y6" s="19">
        <v>-5990810</v>
      </c>
      <c r="Z6" s="20">
        <v>-25.99</v>
      </c>
      <c r="AA6" s="21">
        <v>45931488</v>
      </c>
    </row>
    <row r="7" spans="1:27" ht="13.5">
      <c r="A7" s="22" t="s">
        <v>34</v>
      </c>
      <c r="B7" s="16"/>
      <c r="C7" s="17"/>
      <c r="D7" s="17"/>
      <c r="E7" s="18">
        <v>254530890</v>
      </c>
      <c r="F7" s="19">
        <v>254530890</v>
      </c>
      <c r="G7" s="19">
        <v>17917457</v>
      </c>
      <c r="H7" s="19">
        <v>19157713</v>
      </c>
      <c r="I7" s="19">
        <v>25370205</v>
      </c>
      <c r="J7" s="19">
        <v>62445375</v>
      </c>
      <c r="K7" s="19">
        <v>25119764</v>
      </c>
      <c r="L7" s="19">
        <v>25568805</v>
      </c>
      <c r="M7" s="19">
        <v>22646416</v>
      </c>
      <c r="N7" s="19">
        <v>73334985</v>
      </c>
      <c r="O7" s="19"/>
      <c r="P7" s="19"/>
      <c r="Q7" s="19"/>
      <c r="R7" s="19"/>
      <c r="S7" s="19"/>
      <c r="T7" s="19"/>
      <c r="U7" s="19"/>
      <c r="V7" s="19"/>
      <c r="W7" s="19">
        <v>135780360</v>
      </c>
      <c r="X7" s="19">
        <v>127265506</v>
      </c>
      <c r="Y7" s="19">
        <v>8514854</v>
      </c>
      <c r="Z7" s="20">
        <v>6.69</v>
      </c>
      <c r="AA7" s="21">
        <v>254530890</v>
      </c>
    </row>
    <row r="8" spans="1:27" ht="13.5">
      <c r="A8" s="22" t="s">
        <v>35</v>
      </c>
      <c r="B8" s="16"/>
      <c r="C8" s="17"/>
      <c r="D8" s="17"/>
      <c r="E8" s="18">
        <v>22433480</v>
      </c>
      <c r="F8" s="19">
        <v>22433480</v>
      </c>
      <c r="G8" s="19">
        <v>13443074</v>
      </c>
      <c r="H8" s="19">
        <v>1095367</v>
      </c>
      <c r="I8" s="19">
        <v>39309690</v>
      </c>
      <c r="J8" s="19">
        <v>53848131</v>
      </c>
      <c r="K8" s="19">
        <v>42156876</v>
      </c>
      <c r="L8" s="19">
        <v>51778119</v>
      </c>
      <c r="M8" s="19">
        <v>1643670</v>
      </c>
      <c r="N8" s="19">
        <v>95578665</v>
      </c>
      <c r="O8" s="19"/>
      <c r="P8" s="19"/>
      <c r="Q8" s="19"/>
      <c r="R8" s="19"/>
      <c r="S8" s="19"/>
      <c r="T8" s="19"/>
      <c r="U8" s="19"/>
      <c r="V8" s="19"/>
      <c r="W8" s="19">
        <v>149426796</v>
      </c>
      <c r="X8" s="19">
        <v>11216502</v>
      </c>
      <c r="Y8" s="19">
        <v>138210294</v>
      </c>
      <c r="Z8" s="20">
        <v>1232.2</v>
      </c>
      <c r="AA8" s="21">
        <v>22433480</v>
      </c>
    </row>
    <row r="9" spans="1:27" ht="13.5">
      <c r="A9" s="22" t="s">
        <v>36</v>
      </c>
      <c r="B9" s="16"/>
      <c r="C9" s="17"/>
      <c r="D9" s="17"/>
      <c r="E9" s="18">
        <v>92010809</v>
      </c>
      <c r="F9" s="19">
        <v>92010809</v>
      </c>
      <c r="G9" s="19">
        <v>35933000</v>
      </c>
      <c r="H9" s="19"/>
      <c r="I9" s="19"/>
      <c r="J9" s="19">
        <v>35933000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v>35933000</v>
      </c>
      <c r="X9" s="19">
        <v>68886206</v>
      </c>
      <c r="Y9" s="19">
        <v>-32953206</v>
      </c>
      <c r="Z9" s="20">
        <v>-47.84</v>
      </c>
      <c r="AA9" s="21">
        <v>92010809</v>
      </c>
    </row>
    <row r="10" spans="1:27" ht="13.5">
      <c r="A10" s="22" t="s">
        <v>37</v>
      </c>
      <c r="B10" s="16"/>
      <c r="C10" s="17"/>
      <c r="D10" s="17"/>
      <c r="E10" s="18">
        <v>43696191</v>
      </c>
      <c r="F10" s="19">
        <v>43696191</v>
      </c>
      <c r="G10" s="19">
        <v>13689000</v>
      </c>
      <c r="H10" s="19"/>
      <c r="I10" s="19"/>
      <c r="J10" s="19">
        <v>13689000</v>
      </c>
      <c r="K10" s="19">
        <v>2000000</v>
      </c>
      <c r="L10" s="19">
        <v>2000000</v>
      </c>
      <c r="M10" s="19">
        <v>1000000</v>
      </c>
      <c r="N10" s="19">
        <v>5000000</v>
      </c>
      <c r="O10" s="19"/>
      <c r="P10" s="19"/>
      <c r="Q10" s="19"/>
      <c r="R10" s="19"/>
      <c r="S10" s="19"/>
      <c r="T10" s="19"/>
      <c r="U10" s="19"/>
      <c r="V10" s="19"/>
      <c r="W10" s="19">
        <v>18689000</v>
      </c>
      <c r="X10" s="19">
        <v>29168794</v>
      </c>
      <c r="Y10" s="19">
        <v>-10479794</v>
      </c>
      <c r="Z10" s="20">
        <v>-35.93</v>
      </c>
      <c r="AA10" s="21">
        <v>43696191</v>
      </c>
    </row>
    <row r="11" spans="1:27" ht="13.5">
      <c r="A11" s="22" t="s">
        <v>38</v>
      </c>
      <c r="B11" s="16"/>
      <c r="C11" s="17"/>
      <c r="D11" s="17"/>
      <c r="E11" s="18">
        <v>21677180</v>
      </c>
      <c r="F11" s="19">
        <v>21677180</v>
      </c>
      <c r="G11" s="19">
        <v>207965</v>
      </c>
      <c r="H11" s="19">
        <v>326513</v>
      </c>
      <c r="I11" s="19">
        <v>554277</v>
      </c>
      <c r="J11" s="19">
        <v>1088755</v>
      </c>
      <c r="K11" s="19">
        <v>366080</v>
      </c>
      <c r="L11" s="19">
        <v>306962</v>
      </c>
      <c r="M11" s="19">
        <v>1808840</v>
      </c>
      <c r="N11" s="19">
        <v>2481882</v>
      </c>
      <c r="O11" s="19"/>
      <c r="P11" s="19"/>
      <c r="Q11" s="19"/>
      <c r="R11" s="19"/>
      <c r="S11" s="19"/>
      <c r="T11" s="19"/>
      <c r="U11" s="19"/>
      <c r="V11" s="19"/>
      <c r="W11" s="19">
        <v>3570637</v>
      </c>
      <c r="X11" s="19">
        <v>10839000</v>
      </c>
      <c r="Y11" s="19">
        <v>-7268363</v>
      </c>
      <c r="Z11" s="20">
        <v>-67.06</v>
      </c>
      <c r="AA11" s="21">
        <v>21677180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-606578942</v>
      </c>
      <c r="F14" s="19">
        <v>-606578942</v>
      </c>
      <c r="G14" s="19">
        <v>-63565615</v>
      </c>
      <c r="H14" s="19">
        <v>-72144631</v>
      </c>
      <c r="I14" s="19">
        <v>-69774890</v>
      </c>
      <c r="J14" s="19">
        <v>-205485136</v>
      </c>
      <c r="K14" s="19">
        <v>-69216370</v>
      </c>
      <c r="L14" s="19">
        <v>-77803747</v>
      </c>
      <c r="M14" s="19">
        <v>-54276082</v>
      </c>
      <c r="N14" s="19">
        <v>-201296199</v>
      </c>
      <c r="O14" s="19"/>
      <c r="P14" s="19"/>
      <c r="Q14" s="19"/>
      <c r="R14" s="19"/>
      <c r="S14" s="19"/>
      <c r="T14" s="19"/>
      <c r="U14" s="19"/>
      <c r="V14" s="19"/>
      <c r="W14" s="19">
        <v>-406781335</v>
      </c>
      <c r="X14" s="19">
        <v>-300289500</v>
      </c>
      <c r="Y14" s="19">
        <v>-106491835</v>
      </c>
      <c r="Z14" s="20">
        <v>35.46</v>
      </c>
      <c r="AA14" s="21">
        <v>-606578942</v>
      </c>
    </row>
    <row r="15" spans="1:27" ht="13.5">
      <c r="A15" s="22" t="s">
        <v>42</v>
      </c>
      <c r="B15" s="16"/>
      <c r="C15" s="17"/>
      <c r="D15" s="17"/>
      <c r="E15" s="18"/>
      <c r="F15" s="19"/>
      <c r="G15" s="19"/>
      <c r="H15" s="19"/>
      <c r="I15" s="19"/>
      <c r="J15" s="19"/>
      <c r="K15" s="19">
        <v>-3431471</v>
      </c>
      <c r="L15" s="19"/>
      <c r="M15" s="19">
        <v>-752000</v>
      </c>
      <c r="N15" s="19">
        <v>-4183471</v>
      </c>
      <c r="O15" s="19"/>
      <c r="P15" s="19"/>
      <c r="Q15" s="19"/>
      <c r="R15" s="19"/>
      <c r="S15" s="19"/>
      <c r="T15" s="19"/>
      <c r="U15" s="19"/>
      <c r="V15" s="19"/>
      <c r="W15" s="19">
        <v>-4183471</v>
      </c>
      <c r="X15" s="19"/>
      <c r="Y15" s="19">
        <v>-4183471</v>
      </c>
      <c r="Z15" s="20"/>
      <c r="AA15" s="21"/>
    </row>
    <row r="16" spans="1:27" ht="13.5">
      <c r="A16" s="22" t="s">
        <v>43</v>
      </c>
      <c r="B16" s="16"/>
      <c r="C16" s="17"/>
      <c r="D16" s="17"/>
      <c r="E16" s="18">
        <v>-12759000</v>
      </c>
      <c r="F16" s="19">
        <v>-12759000</v>
      </c>
      <c r="G16" s="19"/>
      <c r="H16" s="19"/>
      <c r="I16" s="19"/>
      <c r="J16" s="19"/>
      <c r="K16" s="19"/>
      <c r="L16" s="19">
        <v>-82058</v>
      </c>
      <c r="M16" s="19">
        <v>-1081800</v>
      </c>
      <c r="N16" s="19">
        <v>-1163858</v>
      </c>
      <c r="O16" s="19"/>
      <c r="P16" s="19"/>
      <c r="Q16" s="19"/>
      <c r="R16" s="19"/>
      <c r="S16" s="19"/>
      <c r="T16" s="19"/>
      <c r="U16" s="19"/>
      <c r="V16" s="19"/>
      <c r="W16" s="19">
        <v>-1163858</v>
      </c>
      <c r="X16" s="19">
        <v>-6379500</v>
      </c>
      <c r="Y16" s="19">
        <v>5215642</v>
      </c>
      <c r="Z16" s="20">
        <v>-81.76</v>
      </c>
      <c r="AA16" s="21">
        <v>-12759000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-139057904</v>
      </c>
      <c r="F17" s="27">
        <f t="shared" si="0"/>
        <v>-139057904</v>
      </c>
      <c r="G17" s="27">
        <f t="shared" si="0"/>
        <v>19591005</v>
      </c>
      <c r="H17" s="27">
        <f t="shared" si="0"/>
        <v>-49199324</v>
      </c>
      <c r="I17" s="27">
        <f t="shared" si="0"/>
        <v>-1352589</v>
      </c>
      <c r="J17" s="27">
        <f t="shared" si="0"/>
        <v>-30960908</v>
      </c>
      <c r="K17" s="27">
        <f t="shared" si="0"/>
        <v>-78051</v>
      </c>
      <c r="L17" s="27">
        <f t="shared" si="0"/>
        <v>4809733</v>
      </c>
      <c r="M17" s="27">
        <f t="shared" si="0"/>
        <v>-25438455</v>
      </c>
      <c r="N17" s="27">
        <f t="shared" si="0"/>
        <v>-20706773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-51667681</v>
      </c>
      <c r="X17" s="27">
        <f t="shared" si="0"/>
        <v>-36240992</v>
      </c>
      <c r="Y17" s="27">
        <f t="shared" si="0"/>
        <v>-15426689</v>
      </c>
      <c r="Z17" s="28">
        <f>+IF(X17&lt;&gt;0,+(Y17/X17)*100,0)</f>
        <v>42.56696119134929</v>
      </c>
      <c r="AA17" s="29">
        <f>SUM(AA6:AA16)</f>
        <v>-139057904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-43696191</v>
      </c>
      <c r="F26" s="19">
        <v>-43696191</v>
      </c>
      <c r="G26" s="19"/>
      <c r="H26" s="19"/>
      <c r="I26" s="19"/>
      <c r="J26" s="19"/>
      <c r="K26" s="19"/>
      <c r="L26" s="19">
        <v>-4980666</v>
      </c>
      <c r="M26" s="19">
        <v>-3641491</v>
      </c>
      <c r="N26" s="19">
        <v>-8622157</v>
      </c>
      <c r="O26" s="19"/>
      <c r="P26" s="19"/>
      <c r="Q26" s="19"/>
      <c r="R26" s="19"/>
      <c r="S26" s="19"/>
      <c r="T26" s="19"/>
      <c r="U26" s="19"/>
      <c r="V26" s="19"/>
      <c r="W26" s="19">
        <v>-8622157</v>
      </c>
      <c r="X26" s="19">
        <v>-28168794</v>
      </c>
      <c r="Y26" s="19">
        <v>19546637</v>
      </c>
      <c r="Z26" s="20">
        <v>-69.39</v>
      </c>
      <c r="AA26" s="21">
        <v>-43696191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-43696191</v>
      </c>
      <c r="F27" s="27">
        <f t="shared" si="1"/>
        <v>-43696191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-4980666</v>
      </c>
      <c r="M27" s="27">
        <f t="shared" si="1"/>
        <v>-3641491</v>
      </c>
      <c r="N27" s="27">
        <f t="shared" si="1"/>
        <v>-8622157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-8622157</v>
      </c>
      <c r="X27" s="27">
        <f t="shared" si="1"/>
        <v>-28168794</v>
      </c>
      <c r="Y27" s="27">
        <f t="shared" si="1"/>
        <v>19546637</v>
      </c>
      <c r="Z27" s="28">
        <f>+IF(X27&lt;&gt;0,+(Y27/X27)*100,0)</f>
        <v>-69.39110350269166</v>
      </c>
      <c r="AA27" s="29">
        <f>SUM(AA21:AA26)</f>
        <v>-43696191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-182754095</v>
      </c>
      <c r="F38" s="33">
        <f t="shared" si="3"/>
        <v>-182754095</v>
      </c>
      <c r="G38" s="33">
        <f t="shared" si="3"/>
        <v>19591005</v>
      </c>
      <c r="H38" s="33">
        <f t="shared" si="3"/>
        <v>-49199324</v>
      </c>
      <c r="I38" s="33">
        <f t="shared" si="3"/>
        <v>-1352589</v>
      </c>
      <c r="J38" s="33">
        <f t="shared" si="3"/>
        <v>-30960908</v>
      </c>
      <c r="K38" s="33">
        <f t="shared" si="3"/>
        <v>-78051</v>
      </c>
      <c r="L38" s="33">
        <f t="shared" si="3"/>
        <v>-170933</v>
      </c>
      <c r="M38" s="33">
        <f t="shared" si="3"/>
        <v>-29079946</v>
      </c>
      <c r="N38" s="33">
        <f t="shared" si="3"/>
        <v>-29328930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-60289838</v>
      </c>
      <c r="X38" s="33">
        <f t="shared" si="3"/>
        <v>-64409786</v>
      </c>
      <c r="Y38" s="33">
        <f t="shared" si="3"/>
        <v>4119948</v>
      </c>
      <c r="Z38" s="34">
        <f>+IF(X38&lt;&gt;0,+(Y38/X38)*100,0)</f>
        <v>-6.396462798370421</v>
      </c>
      <c r="AA38" s="35">
        <f>+AA17+AA27+AA36</f>
        <v>-182754095</v>
      </c>
    </row>
    <row r="39" spans="1:27" ht="13.5">
      <c r="A39" s="22" t="s">
        <v>59</v>
      </c>
      <c r="B39" s="16"/>
      <c r="C39" s="31"/>
      <c r="D39" s="31"/>
      <c r="E39" s="32">
        <v>33930000</v>
      </c>
      <c r="F39" s="33">
        <v>33930000</v>
      </c>
      <c r="G39" s="33">
        <v>5325066</v>
      </c>
      <c r="H39" s="33">
        <v>24916071</v>
      </c>
      <c r="I39" s="33">
        <v>-24283253</v>
      </c>
      <c r="J39" s="33">
        <v>5325066</v>
      </c>
      <c r="K39" s="33">
        <v>-25635842</v>
      </c>
      <c r="L39" s="33">
        <v>-25713893</v>
      </c>
      <c r="M39" s="33">
        <v>-25884826</v>
      </c>
      <c r="N39" s="33">
        <v>-25635842</v>
      </c>
      <c r="O39" s="33"/>
      <c r="P39" s="33"/>
      <c r="Q39" s="33"/>
      <c r="R39" s="33"/>
      <c r="S39" s="33"/>
      <c r="T39" s="33"/>
      <c r="U39" s="33"/>
      <c r="V39" s="33"/>
      <c r="W39" s="33">
        <v>5325066</v>
      </c>
      <c r="X39" s="33">
        <v>33930000</v>
      </c>
      <c r="Y39" s="33">
        <v>-28604934</v>
      </c>
      <c r="Z39" s="34">
        <v>-84.31</v>
      </c>
      <c r="AA39" s="35">
        <v>33930000</v>
      </c>
    </row>
    <row r="40" spans="1:27" ht="13.5">
      <c r="A40" s="41" t="s">
        <v>60</v>
      </c>
      <c r="B40" s="42"/>
      <c r="C40" s="43"/>
      <c r="D40" s="43"/>
      <c r="E40" s="44">
        <v>-148824095</v>
      </c>
      <c r="F40" s="45">
        <v>-148824095</v>
      </c>
      <c r="G40" s="45">
        <v>24916071</v>
      </c>
      <c r="H40" s="45">
        <v>-24283253</v>
      </c>
      <c r="I40" s="45">
        <v>-25635842</v>
      </c>
      <c r="J40" s="45">
        <v>-25635842</v>
      </c>
      <c r="K40" s="45">
        <v>-25713893</v>
      </c>
      <c r="L40" s="45">
        <v>-25884826</v>
      </c>
      <c r="M40" s="45">
        <v>-54964772</v>
      </c>
      <c r="N40" s="45">
        <v>-54964772</v>
      </c>
      <c r="O40" s="45"/>
      <c r="P40" s="45"/>
      <c r="Q40" s="45"/>
      <c r="R40" s="45"/>
      <c r="S40" s="45"/>
      <c r="T40" s="45"/>
      <c r="U40" s="45"/>
      <c r="V40" s="45"/>
      <c r="W40" s="45">
        <v>-54964772</v>
      </c>
      <c r="X40" s="45">
        <v>-30479786</v>
      </c>
      <c r="Y40" s="45">
        <v>-24484986</v>
      </c>
      <c r="Z40" s="46">
        <v>80.33</v>
      </c>
      <c r="AA40" s="47">
        <v>-148824095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>
        <v>9700596</v>
      </c>
      <c r="F6" s="19">
        <v>9700596</v>
      </c>
      <c r="G6" s="19">
        <v>442035</v>
      </c>
      <c r="H6" s="19">
        <v>544988</v>
      </c>
      <c r="I6" s="19">
        <v>707166</v>
      </c>
      <c r="J6" s="19">
        <v>1694189</v>
      </c>
      <c r="K6" s="19">
        <v>440958</v>
      </c>
      <c r="L6" s="19">
        <v>1888394</v>
      </c>
      <c r="M6" s="19">
        <v>463821</v>
      </c>
      <c r="N6" s="19">
        <v>2793173</v>
      </c>
      <c r="O6" s="19"/>
      <c r="P6" s="19"/>
      <c r="Q6" s="19"/>
      <c r="R6" s="19"/>
      <c r="S6" s="19"/>
      <c r="T6" s="19"/>
      <c r="U6" s="19"/>
      <c r="V6" s="19"/>
      <c r="W6" s="19">
        <v>4487362</v>
      </c>
      <c r="X6" s="19">
        <v>4850298</v>
      </c>
      <c r="Y6" s="19">
        <v>-362936</v>
      </c>
      <c r="Z6" s="20">
        <v>-7.48</v>
      </c>
      <c r="AA6" s="21">
        <v>9700596</v>
      </c>
    </row>
    <row r="7" spans="1:27" ht="13.5">
      <c r="A7" s="22" t="s">
        <v>34</v>
      </c>
      <c r="B7" s="16"/>
      <c r="C7" s="17"/>
      <c r="D7" s="17"/>
      <c r="E7" s="18">
        <v>58800240</v>
      </c>
      <c r="F7" s="19">
        <v>58800240</v>
      </c>
      <c r="G7" s="19">
        <v>3647063</v>
      </c>
      <c r="H7" s="19">
        <v>4836268</v>
      </c>
      <c r="I7" s="19">
        <v>4979624</v>
      </c>
      <c r="J7" s="19">
        <v>13462955</v>
      </c>
      <c r="K7" s="19">
        <v>4353649</v>
      </c>
      <c r="L7" s="19">
        <v>5184107</v>
      </c>
      <c r="M7" s="19">
        <v>5593193</v>
      </c>
      <c r="N7" s="19">
        <v>15130949</v>
      </c>
      <c r="O7" s="19"/>
      <c r="P7" s="19"/>
      <c r="Q7" s="19"/>
      <c r="R7" s="19"/>
      <c r="S7" s="19"/>
      <c r="T7" s="19"/>
      <c r="U7" s="19"/>
      <c r="V7" s="19"/>
      <c r="W7" s="19">
        <v>28593904</v>
      </c>
      <c r="X7" s="19">
        <v>28400120</v>
      </c>
      <c r="Y7" s="19">
        <v>193784</v>
      </c>
      <c r="Z7" s="20">
        <v>0.68</v>
      </c>
      <c r="AA7" s="21">
        <v>58800240</v>
      </c>
    </row>
    <row r="8" spans="1:27" ht="13.5">
      <c r="A8" s="22" t="s">
        <v>35</v>
      </c>
      <c r="B8" s="16"/>
      <c r="C8" s="17"/>
      <c r="D8" s="17"/>
      <c r="E8" s="18">
        <v>6168960</v>
      </c>
      <c r="F8" s="19">
        <v>6168960</v>
      </c>
      <c r="G8" s="19">
        <v>1190238</v>
      </c>
      <c r="H8" s="19">
        <v>2493728</v>
      </c>
      <c r="I8" s="19">
        <v>1536922</v>
      </c>
      <c r="J8" s="19">
        <v>5220888</v>
      </c>
      <c r="K8" s="19">
        <v>1664130</v>
      </c>
      <c r="L8" s="19">
        <v>3518964</v>
      </c>
      <c r="M8" s="19">
        <v>1705504</v>
      </c>
      <c r="N8" s="19">
        <v>6888598</v>
      </c>
      <c r="O8" s="19"/>
      <c r="P8" s="19"/>
      <c r="Q8" s="19"/>
      <c r="R8" s="19"/>
      <c r="S8" s="19"/>
      <c r="T8" s="19"/>
      <c r="U8" s="19"/>
      <c r="V8" s="19"/>
      <c r="W8" s="19">
        <v>12109486</v>
      </c>
      <c r="X8" s="19">
        <v>3084480</v>
      </c>
      <c r="Y8" s="19">
        <v>9025006</v>
      </c>
      <c r="Z8" s="20">
        <v>292.59</v>
      </c>
      <c r="AA8" s="21">
        <v>6168960</v>
      </c>
    </row>
    <row r="9" spans="1:27" ht="13.5">
      <c r="A9" s="22" t="s">
        <v>36</v>
      </c>
      <c r="B9" s="16"/>
      <c r="C9" s="17"/>
      <c r="D9" s="17"/>
      <c r="E9" s="18">
        <v>59877951</v>
      </c>
      <c r="F9" s="19">
        <v>59877951</v>
      </c>
      <c r="G9" s="19">
        <v>22644000</v>
      </c>
      <c r="H9" s="19">
        <v>2203000</v>
      </c>
      <c r="I9" s="19"/>
      <c r="J9" s="19">
        <v>24847000</v>
      </c>
      <c r="K9" s="19"/>
      <c r="L9" s="19"/>
      <c r="M9" s="19">
        <v>4530000</v>
      </c>
      <c r="N9" s="19">
        <v>4530000</v>
      </c>
      <c r="O9" s="19"/>
      <c r="P9" s="19"/>
      <c r="Q9" s="19"/>
      <c r="R9" s="19"/>
      <c r="S9" s="19"/>
      <c r="T9" s="19"/>
      <c r="U9" s="19"/>
      <c r="V9" s="19"/>
      <c r="W9" s="19">
        <v>29377000</v>
      </c>
      <c r="X9" s="19">
        <v>39918634</v>
      </c>
      <c r="Y9" s="19">
        <v>-10541634</v>
      </c>
      <c r="Z9" s="20">
        <v>-26.41</v>
      </c>
      <c r="AA9" s="21">
        <v>59877951</v>
      </c>
    </row>
    <row r="10" spans="1:27" ht="13.5">
      <c r="A10" s="22" t="s">
        <v>37</v>
      </c>
      <c r="B10" s="16"/>
      <c r="C10" s="17"/>
      <c r="D10" s="17"/>
      <c r="E10" s="18">
        <v>17061501</v>
      </c>
      <c r="F10" s="19">
        <v>17061501</v>
      </c>
      <c r="G10" s="19">
        <v>8410000</v>
      </c>
      <c r="H10" s="19"/>
      <c r="I10" s="19"/>
      <c r="J10" s="19">
        <v>8410000</v>
      </c>
      <c r="K10" s="19">
        <v>1500000</v>
      </c>
      <c r="L10" s="19">
        <v>1500000</v>
      </c>
      <c r="M10" s="19">
        <v>6221000</v>
      </c>
      <c r="N10" s="19">
        <v>9221000</v>
      </c>
      <c r="O10" s="19"/>
      <c r="P10" s="19"/>
      <c r="Q10" s="19"/>
      <c r="R10" s="19"/>
      <c r="S10" s="19"/>
      <c r="T10" s="19"/>
      <c r="U10" s="19"/>
      <c r="V10" s="19"/>
      <c r="W10" s="19">
        <v>17631000</v>
      </c>
      <c r="X10" s="19">
        <v>11374334</v>
      </c>
      <c r="Y10" s="19">
        <v>6256666</v>
      </c>
      <c r="Z10" s="20">
        <v>55.01</v>
      </c>
      <c r="AA10" s="21">
        <v>17061501</v>
      </c>
    </row>
    <row r="11" spans="1:27" ht="13.5">
      <c r="A11" s="22" t="s">
        <v>38</v>
      </c>
      <c r="B11" s="16"/>
      <c r="C11" s="17"/>
      <c r="D11" s="17"/>
      <c r="E11" s="18">
        <v>5979276</v>
      </c>
      <c r="F11" s="19">
        <v>5979276</v>
      </c>
      <c r="G11" s="19">
        <v>270911</v>
      </c>
      <c r="H11" s="19">
        <v>256715</v>
      </c>
      <c r="I11" s="19">
        <v>260946</v>
      </c>
      <c r="J11" s="19">
        <v>788572</v>
      </c>
      <c r="K11" s="19">
        <v>169881</v>
      </c>
      <c r="L11" s="19">
        <v>167622</v>
      </c>
      <c r="M11" s="19">
        <v>128401</v>
      </c>
      <c r="N11" s="19">
        <v>465904</v>
      </c>
      <c r="O11" s="19"/>
      <c r="P11" s="19"/>
      <c r="Q11" s="19"/>
      <c r="R11" s="19"/>
      <c r="S11" s="19"/>
      <c r="T11" s="19"/>
      <c r="U11" s="19"/>
      <c r="V11" s="19"/>
      <c r="W11" s="19">
        <v>1254476</v>
      </c>
      <c r="X11" s="19">
        <v>2989638</v>
      </c>
      <c r="Y11" s="19">
        <v>-1735162</v>
      </c>
      <c r="Z11" s="20">
        <v>-58.04</v>
      </c>
      <c r="AA11" s="21">
        <v>5979276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/>
      <c r="D14" s="17"/>
      <c r="E14" s="18">
        <v>-131521488</v>
      </c>
      <c r="F14" s="19">
        <v>-131521488</v>
      </c>
      <c r="G14" s="19">
        <v>-28714769</v>
      </c>
      <c r="H14" s="19">
        <v>-7769654</v>
      </c>
      <c r="I14" s="19">
        <v>-12851281</v>
      </c>
      <c r="J14" s="19">
        <v>-49335704</v>
      </c>
      <c r="K14" s="19">
        <v>-9432362</v>
      </c>
      <c r="L14" s="19">
        <v>-14721058</v>
      </c>
      <c r="M14" s="19">
        <v>-17677454</v>
      </c>
      <c r="N14" s="19">
        <v>-41830874</v>
      </c>
      <c r="O14" s="19"/>
      <c r="P14" s="19"/>
      <c r="Q14" s="19"/>
      <c r="R14" s="19"/>
      <c r="S14" s="19"/>
      <c r="T14" s="19"/>
      <c r="U14" s="19"/>
      <c r="V14" s="19"/>
      <c r="W14" s="19">
        <v>-91166578</v>
      </c>
      <c r="X14" s="19">
        <v>-65760744</v>
      </c>
      <c r="Y14" s="19">
        <v>-25405834</v>
      </c>
      <c r="Z14" s="20">
        <v>38.63</v>
      </c>
      <c r="AA14" s="21">
        <v>-131521488</v>
      </c>
    </row>
    <row r="15" spans="1:27" ht="13.5">
      <c r="A15" s="22" t="s">
        <v>42</v>
      </c>
      <c r="B15" s="16"/>
      <c r="C15" s="17"/>
      <c r="D15" s="17"/>
      <c r="E15" s="18">
        <v>-173640</v>
      </c>
      <c r="F15" s="19">
        <v>-173640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>
        <v>-86820</v>
      </c>
      <c r="Y15" s="19">
        <v>86820</v>
      </c>
      <c r="Z15" s="20">
        <v>-100</v>
      </c>
      <c r="AA15" s="21">
        <v>-173640</v>
      </c>
    </row>
    <row r="16" spans="1:27" ht="13.5">
      <c r="A16" s="22" t="s">
        <v>43</v>
      </c>
      <c r="B16" s="16"/>
      <c r="C16" s="17"/>
      <c r="D16" s="17"/>
      <c r="E16" s="18">
        <v>-5541768</v>
      </c>
      <c r="F16" s="19">
        <v>-5541768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-2770884</v>
      </c>
      <c r="Y16" s="19">
        <v>2770884</v>
      </c>
      <c r="Z16" s="20">
        <v>-100</v>
      </c>
      <c r="AA16" s="21">
        <v>-5541768</v>
      </c>
    </row>
    <row r="17" spans="1:27" ht="13.5">
      <c r="A17" s="23" t="s">
        <v>44</v>
      </c>
      <c r="B17" s="24"/>
      <c r="C17" s="25">
        <f aca="true" t="shared" si="0" ref="C17:Y17">SUM(C6:C16)</f>
        <v>0</v>
      </c>
      <c r="D17" s="25">
        <f>SUM(D6:D16)</f>
        <v>0</v>
      </c>
      <c r="E17" s="26">
        <f t="shared" si="0"/>
        <v>20351628</v>
      </c>
      <c r="F17" s="27">
        <f t="shared" si="0"/>
        <v>20351628</v>
      </c>
      <c r="G17" s="27">
        <f t="shared" si="0"/>
        <v>7889478</v>
      </c>
      <c r="H17" s="27">
        <f t="shared" si="0"/>
        <v>2565045</v>
      </c>
      <c r="I17" s="27">
        <f t="shared" si="0"/>
        <v>-5366623</v>
      </c>
      <c r="J17" s="27">
        <f t="shared" si="0"/>
        <v>5087900</v>
      </c>
      <c r="K17" s="27">
        <f t="shared" si="0"/>
        <v>-1303744</v>
      </c>
      <c r="L17" s="27">
        <f t="shared" si="0"/>
        <v>-2461971</v>
      </c>
      <c r="M17" s="27">
        <f t="shared" si="0"/>
        <v>964465</v>
      </c>
      <c r="N17" s="27">
        <f t="shared" si="0"/>
        <v>-2801250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2286650</v>
      </c>
      <c r="X17" s="27">
        <f t="shared" si="0"/>
        <v>21999056</v>
      </c>
      <c r="Y17" s="27">
        <f t="shared" si="0"/>
        <v>-19712406</v>
      </c>
      <c r="Z17" s="28">
        <f>+IF(X17&lt;&gt;0,+(Y17/X17)*100,0)</f>
        <v>-89.6056903532588</v>
      </c>
      <c r="AA17" s="29">
        <f>SUM(AA6:AA16)</f>
        <v>20351628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/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/>
      <c r="D26" s="17"/>
      <c r="E26" s="18">
        <v>-17061504</v>
      </c>
      <c r="F26" s="19">
        <v>-17061504</v>
      </c>
      <c r="G26" s="19"/>
      <c r="H26" s="19">
        <v>-5844624</v>
      </c>
      <c r="I26" s="19">
        <v>-1344591</v>
      </c>
      <c r="J26" s="19">
        <v>-7189215</v>
      </c>
      <c r="K26" s="19">
        <v>-2213664</v>
      </c>
      <c r="L26" s="19">
        <v>-3946813</v>
      </c>
      <c r="M26" s="19">
        <v>-1430790</v>
      </c>
      <c r="N26" s="19">
        <v>-7591267</v>
      </c>
      <c r="O26" s="19"/>
      <c r="P26" s="19"/>
      <c r="Q26" s="19"/>
      <c r="R26" s="19"/>
      <c r="S26" s="19"/>
      <c r="T26" s="19"/>
      <c r="U26" s="19"/>
      <c r="V26" s="19"/>
      <c r="W26" s="19">
        <v>-14780482</v>
      </c>
      <c r="X26" s="19">
        <v>-8530752</v>
      </c>
      <c r="Y26" s="19">
        <v>-6249730</v>
      </c>
      <c r="Z26" s="20">
        <v>73.26</v>
      </c>
      <c r="AA26" s="21">
        <v>-17061504</v>
      </c>
    </row>
    <row r="27" spans="1:27" ht="13.5">
      <c r="A27" s="23" t="s">
        <v>51</v>
      </c>
      <c r="B27" s="24"/>
      <c r="C27" s="25">
        <f aca="true" t="shared" si="1" ref="C27:Y27">SUM(C21:C26)</f>
        <v>0</v>
      </c>
      <c r="D27" s="25">
        <f>SUM(D21:D26)</f>
        <v>0</v>
      </c>
      <c r="E27" s="26">
        <f t="shared" si="1"/>
        <v>-17061504</v>
      </c>
      <c r="F27" s="27">
        <f t="shared" si="1"/>
        <v>-17061504</v>
      </c>
      <c r="G27" s="27">
        <f t="shared" si="1"/>
        <v>0</v>
      </c>
      <c r="H27" s="27">
        <f t="shared" si="1"/>
        <v>-5844624</v>
      </c>
      <c r="I27" s="27">
        <f t="shared" si="1"/>
        <v>-1344591</v>
      </c>
      <c r="J27" s="27">
        <f t="shared" si="1"/>
        <v>-7189215</v>
      </c>
      <c r="K27" s="27">
        <f t="shared" si="1"/>
        <v>-2213664</v>
      </c>
      <c r="L27" s="27">
        <f t="shared" si="1"/>
        <v>-3946813</v>
      </c>
      <c r="M27" s="27">
        <f t="shared" si="1"/>
        <v>-1430790</v>
      </c>
      <c r="N27" s="27">
        <f t="shared" si="1"/>
        <v>-7591267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-14780482</v>
      </c>
      <c r="X27" s="27">
        <f t="shared" si="1"/>
        <v>-8530752</v>
      </c>
      <c r="Y27" s="27">
        <f t="shared" si="1"/>
        <v>-6249730</v>
      </c>
      <c r="Z27" s="28">
        <f>+IF(X27&lt;&gt;0,+(Y27/X27)*100,0)</f>
        <v>73.26118494594614</v>
      </c>
      <c r="AA27" s="29">
        <f>SUM(AA21:AA26)</f>
        <v>-17061504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>
        <v>6347</v>
      </c>
      <c r="I33" s="36">
        <v>662</v>
      </c>
      <c r="J33" s="36">
        <v>7009</v>
      </c>
      <c r="K33" s="19">
        <v>4898</v>
      </c>
      <c r="L33" s="19">
        <v>7600</v>
      </c>
      <c r="M33" s="19">
        <v>5895</v>
      </c>
      <c r="N33" s="19">
        <v>18393</v>
      </c>
      <c r="O33" s="36"/>
      <c r="P33" s="36"/>
      <c r="Q33" s="36"/>
      <c r="R33" s="19"/>
      <c r="S33" s="19"/>
      <c r="T33" s="19"/>
      <c r="U33" s="19"/>
      <c r="V33" s="36"/>
      <c r="W33" s="36">
        <v>25402</v>
      </c>
      <c r="X33" s="36"/>
      <c r="Y33" s="19">
        <v>25402</v>
      </c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/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0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6347</v>
      </c>
      <c r="I36" s="27">
        <f t="shared" si="2"/>
        <v>662</v>
      </c>
      <c r="J36" s="27">
        <f t="shared" si="2"/>
        <v>7009</v>
      </c>
      <c r="K36" s="27">
        <f t="shared" si="2"/>
        <v>4898</v>
      </c>
      <c r="L36" s="27">
        <f t="shared" si="2"/>
        <v>7600</v>
      </c>
      <c r="M36" s="27">
        <f t="shared" si="2"/>
        <v>5895</v>
      </c>
      <c r="N36" s="27">
        <f t="shared" si="2"/>
        <v>18393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25402</v>
      </c>
      <c r="X36" s="27">
        <f t="shared" si="2"/>
        <v>0</v>
      </c>
      <c r="Y36" s="27">
        <f t="shared" si="2"/>
        <v>25402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0</v>
      </c>
      <c r="D38" s="31">
        <f>+D17+D27+D36</f>
        <v>0</v>
      </c>
      <c r="E38" s="32">
        <f t="shared" si="3"/>
        <v>3290124</v>
      </c>
      <c r="F38" s="33">
        <f t="shared" si="3"/>
        <v>3290124</v>
      </c>
      <c r="G38" s="33">
        <f t="shared" si="3"/>
        <v>7889478</v>
      </c>
      <c r="H38" s="33">
        <f t="shared" si="3"/>
        <v>-3273232</v>
      </c>
      <c r="I38" s="33">
        <f t="shared" si="3"/>
        <v>-6710552</v>
      </c>
      <c r="J38" s="33">
        <f t="shared" si="3"/>
        <v>-2094306</v>
      </c>
      <c r="K38" s="33">
        <f t="shared" si="3"/>
        <v>-3512510</v>
      </c>
      <c r="L38" s="33">
        <f t="shared" si="3"/>
        <v>-6401184</v>
      </c>
      <c r="M38" s="33">
        <f t="shared" si="3"/>
        <v>-460430</v>
      </c>
      <c r="N38" s="33">
        <f t="shared" si="3"/>
        <v>-10374124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-12468430</v>
      </c>
      <c r="X38" s="33">
        <f t="shared" si="3"/>
        <v>13468304</v>
      </c>
      <c r="Y38" s="33">
        <f t="shared" si="3"/>
        <v>-25936734</v>
      </c>
      <c r="Z38" s="34">
        <f>+IF(X38&lt;&gt;0,+(Y38/X38)*100,0)</f>
        <v>-192.57609569846358</v>
      </c>
      <c r="AA38" s="35">
        <f>+AA17+AA27+AA36</f>
        <v>3290124</v>
      </c>
    </row>
    <row r="39" spans="1:27" ht="13.5">
      <c r="A39" s="22" t="s">
        <v>59</v>
      </c>
      <c r="B39" s="16"/>
      <c r="C39" s="31"/>
      <c r="D39" s="31"/>
      <c r="E39" s="32">
        <v>34169000</v>
      </c>
      <c r="F39" s="33">
        <v>34169000</v>
      </c>
      <c r="G39" s="33">
        <v>22904453</v>
      </c>
      <c r="H39" s="33">
        <v>30793931</v>
      </c>
      <c r="I39" s="33">
        <v>27520699</v>
      </c>
      <c r="J39" s="33">
        <v>22904453</v>
      </c>
      <c r="K39" s="33">
        <v>20810147</v>
      </c>
      <c r="L39" s="33">
        <v>17297637</v>
      </c>
      <c r="M39" s="33">
        <v>10896453</v>
      </c>
      <c r="N39" s="33">
        <v>20810147</v>
      </c>
      <c r="O39" s="33"/>
      <c r="P39" s="33"/>
      <c r="Q39" s="33"/>
      <c r="R39" s="33"/>
      <c r="S39" s="33"/>
      <c r="T39" s="33"/>
      <c r="U39" s="33"/>
      <c r="V39" s="33"/>
      <c r="W39" s="33">
        <v>22904453</v>
      </c>
      <c r="X39" s="33">
        <v>34169000</v>
      </c>
      <c r="Y39" s="33">
        <v>-11264547</v>
      </c>
      <c r="Z39" s="34">
        <v>-32.97</v>
      </c>
      <c r="AA39" s="35">
        <v>34169000</v>
      </c>
    </row>
    <row r="40" spans="1:27" ht="13.5">
      <c r="A40" s="41" t="s">
        <v>60</v>
      </c>
      <c r="B40" s="42"/>
      <c r="C40" s="43"/>
      <c r="D40" s="43"/>
      <c r="E40" s="44">
        <v>37459124</v>
      </c>
      <c r="F40" s="45">
        <v>37459124</v>
      </c>
      <c r="G40" s="45">
        <v>30793931</v>
      </c>
      <c r="H40" s="45">
        <v>27520699</v>
      </c>
      <c r="I40" s="45">
        <v>20810147</v>
      </c>
      <c r="J40" s="45">
        <v>20810147</v>
      </c>
      <c r="K40" s="45">
        <v>17297637</v>
      </c>
      <c r="L40" s="45">
        <v>10896453</v>
      </c>
      <c r="M40" s="45">
        <v>10436023</v>
      </c>
      <c r="N40" s="45">
        <v>10436023</v>
      </c>
      <c r="O40" s="45"/>
      <c r="P40" s="45"/>
      <c r="Q40" s="45"/>
      <c r="R40" s="45"/>
      <c r="S40" s="45"/>
      <c r="T40" s="45"/>
      <c r="U40" s="45"/>
      <c r="V40" s="45"/>
      <c r="W40" s="45">
        <v>10436023</v>
      </c>
      <c r="X40" s="45">
        <v>47637304</v>
      </c>
      <c r="Y40" s="45">
        <v>-37201281</v>
      </c>
      <c r="Z40" s="46">
        <v>-78.09</v>
      </c>
      <c r="AA40" s="47">
        <v>37459124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>
        <v>167068329</v>
      </c>
      <c r="D6" s="17"/>
      <c r="E6" s="18">
        <v>210743244</v>
      </c>
      <c r="F6" s="19">
        <v>210743244</v>
      </c>
      <c r="G6" s="19">
        <v>20872291</v>
      </c>
      <c r="H6" s="19">
        <v>17211946</v>
      </c>
      <c r="I6" s="19">
        <v>28143746</v>
      </c>
      <c r="J6" s="19">
        <v>66227983</v>
      </c>
      <c r="K6" s="19">
        <v>17085546</v>
      </c>
      <c r="L6" s="19">
        <v>22371867</v>
      </c>
      <c r="M6" s="19"/>
      <c r="N6" s="19">
        <v>39457413</v>
      </c>
      <c r="O6" s="19"/>
      <c r="P6" s="19"/>
      <c r="Q6" s="19"/>
      <c r="R6" s="19"/>
      <c r="S6" s="19"/>
      <c r="T6" s="19"/>
      <c r="U6" s="19"/>
      <c r="V6" s="19"/>
      <c r="W6" s="19">
        <v>105685396</v>
      </c>
      <c r="X6" s="19">
        <v>105371622</v>
      </c>
      <c r="Y6" s="19">
        <v>313774</v>
      </c>
      <c r="Z6" s="20">
        <v>0.3</v>
      </c>
      <c r="AA6" s="21">
        <v>210743244</v>
      </c>
    </row>
    <row r="7" spans="1:27" ht="13.5">
      <c r="A7" s="22" t="s">
        <v>34</v>
      </c>
      <c r="B7" s="16"/>
      <c r="C7" s="17">
        <v>846608529</v>
      </c>
      <c r="D7" s="17"/>
      <c r="E7" s="18">
        <v>953271576</v>
      </c>
      <c r="F7" s="19">
        <v>953271576</v>
      </c>
      <c r="G7" s="19">
        <v>72454465</v>
      </c>
      <c r="H7" s="19">
        <v>67634976</v>
      </c>
      <c r="I7" s="19">
        <v>55742659</v>
      </c>
      <c r="J7" s="19">
        <v>195832100</v>
      </c>
      <c r="K7" s="19">
        <v>79391789</v>
      </c>
      <c r="L7" s="19">
        <v>72315892</v>
      </c>
      <c r="M7" s="19"/>
      <c r="N7" s="19">
        <v>151707681</v>
      </c>
      <c r="O7" s="19"/>
      <c r="P7" s="19"/>
      <c r="Q7" s="19"/>
      <c r="R7" s="19"/>
      <c r="S7" s="19"/>
      <c r="T7" s="19"/>
      <c r="U7" s="19"/>
      <c r="V7" s="19"/>
      <c r="W7" s="19">
        <v>347539781</v>
      </c>
      <c r="X7" s="19">
        <v>476635788</v>
      </c>
      <c r="Y7" s="19">
        <v>-129096007</v>
      </c>
      <c r="Z7" s="20">
        <v>-27.08</v>
      </c>
      <c r="AA7" s="21">
        <v>953271576</v>
      </c>
    </row>
    <row r="8" spans="1:27" ht="13.5">
      <c r="A8" s="22" t="s">
        <v>35</v>
      </c>
      <c r="B8" s="16"/>
      <c r="C8" s="17">
        <v>23370441</v>
      </c>
      <c r="D8" s="17"/>
      <c r="E8" s="18">
        <v>68609556</v>
      </c>
      <c r="F8" s="19">
        <v>68609556</v>
      </c>
      <c r="G8" s="19">
        <v>18288407</v>
      </c>
      <c r="H8" s="19">
        <v>29665364</v>
      </c>
      <c r="I8" s="19">
        <v>28282637</v>
      </c>
      <c r="J8" s="19">
        <v>76236408</v>
      </c>
      <c r="K8" s="19">
        <v>26426637</v>
      </c>
      <c r="L8" s="19">
        <v>29133854</v>
      </c>
      <c r="M8" s="19"/>
      <c r="N8" s="19">
        <v>55560491</v>
      </c>
      <c r="O8" s="19"/>
      <c r="P8" s="19"/>
      <c r="Q8" s="19"/>
      <c r="R8" s="19"/>
      <c r="S8" s="19"/>
      <c r="T8" s="19"/>
      <c r="U8" s="19"/>
      <c r="V8" s="19"/>
      <c r="W8" s="19">
        <v>131796899</v>
      </c>
      <c r="X8" s="19">
        <v>34304778</v>
      </c>
      <c r="Y8" s="19">
        <v>97492121</v>
      </c>
      <c r="Z8" s="20">
        <v>284.19</v>
      </c>
      <c r="AA8" s="21">
        <v>68609556</v>
      </c>
    </row>
    <row r="9" spans="1:27" ht="13.5">
      <c r="A9" s="22" t="s">
        <v>36</v>
      </c>
      <c r="B9" s="16"/>
      <c r="C9" s="17">
        <v>231461048</v>
      </c>
      <c r="D9" s="17"/>
      <c r="E9" s="18">
        <v>217623000</v>
      </c>
      <c r="F9" s="19">
        <v>217623000</v>
      </c>
      <c r="G9" s="19">
        <v>85257635</v>
      </c>
      <c r="H9" s="19">
        <v>2267000</v>
      </c>
      <c r="I9" s="19">
        <v>7000000</v>
      </c>
      <c r="J9" s="19">
        <v>94524635</v>
      </c>
      <c r="K9" s="19"/>
      <c r="L9" s="19">
        <v>1581060</v>
      </c>
      <c r="M9" s="19"/>
      <c r="N9" s="19">
        <v>1581060</v>
      </c>
      <c r="O9" s="19"/>
      <c r="P9" s="19"/>
      <c r="Q9" s="19"/>
      <c r="R9" s="19"/>
      <c r="S9" s="19"/>
      <c r="T9" s="19"/>
      <c r="U9" s="19"/>
      <c r="V9" s="19"/>
      <c r="W9" s="19">
        <v>96105695</v>
      </c>
      <c r="X9" s="19">
        <v>108811500</v>
      </c>
      <c r="Y9" s="19">
        <v>-12705805</v>
      </c>
      <c r="Z9" s="20">
        <v>-11.68</v>
      </c>
      <c r="AA9" s="21">
        <v>217623000</v>
      </c>
    </row>
    <row r="10" spans="1:27" ht="13.5">
      <c r="A10" s="22" t="s">
        <v>37</v>
      </c>
      <c r="B10" s="16"/>
      <c r="C10" s="17">
        <v>68464476</v>
      </c>
      <c r="D10" s="17"/>
      <c r="E10" s="18">
        <v>77161000</v>
      </c>
      <c r="F10" s="19">
        <v>77161000</v>
      </c>
      <c r="G10" s="19">
        <v>27966630</v>
      </c>
      <c r="H10" s="19">
        <v>10321082</v>
      </c>
      <c r="I10" s="19">
        <v>1000000</v>
      </c>
      <c r="J10" s="19">
        <v>39287712</v>
      </c>
      <c r="K10" s="19"/>
      <c r="L10" s="19">
        <v>1000000</v>
      </c>
      <c r="M10" s="19"/>
      <c r="N10" s="19">
        <v>1000000</v>
      </c>
      <c r="O10" s="19"/>
      <c r="P10" s="19"/>
      <c r="Q10" s="19"/>
      <c r="R10" s="19"/>
      <c r="S10" s="19"/>
      <c r="T10" s="19"/>
      <c r="U10" s="19"/>
      <c r="V10" s="19"/>
      <c r="W10" s="19">
        <v>40287712</v>
      </c>
      <c r="X10" s="19">
        <v>38580000</v>
      </c>
      <c r="Y10" s="19">
        <v>1707712</v>
      </c>
      <c r="Z10" s="20">
        <v>4.43</v>
      </c>
      <c r="AA10" s="21">
        <v>77161000</v>
      </c>
    </row>
    <row r="11" spans="1:27" ht="13.5">
      <c r="A11" s="22" t="s">
        <v>38</v>
      </c>
      <c r="B11" s="16"/>
      <c r="C11" s="17">
        <v>42033914</v>
      </c>
      <c r="D11" s="17"/>
      <c r="E11" s="18">
        <v>22522680</v>
      </c>
      <c r="F11" s="19">
        <v>22522680</v>
      </c>
      <c r="G11" s="19">
        <v>78346</v>
      </c>
      <c r="H11" s="19">
        <v>185360</v>
      </c>
      <c r="I11" s="19">
        <v>153044</v>
      </c>
      <c r="J11" s="19">
        <v>416750</v>
      </c>
      <c r="K11" s="19">
        <v>75525</v>
      </c>
      <c r="L11" s="19">
        <v>8390</v>
      </c>
      <c r="M11" s="19"/>
      <c r="N11" s="19">
        <v>83915</v>
      </c>
      <c r="O11" s="19"/>
      <c r="P11" s="19"/>
      <c r="Q11" s="19"/>
      <c r="R11" s="19"/>
      <c r="S11" s="19"/>
      <c r="T11" s="19"/>
      <c r="U11" s="19"/>
      <c r="V11" s="19"/>
      <c r="W11" s="19">
        <v>500665</v>
      </c>
      <c r="X11" s="19">
        <v>11261340</v>
      </c>
      <c r="Y11" s="19">
        <v>-10760675</v>
      </c>
      <c r="Z11" s="20">
        <v>-95.55</v>
      </c>
      <c r="AA11" s="21">
        <v>22522680</v>
      </c>
    </row>
    <row r="12" spans="1:27" ht="13.5">
      <c r="A12" s="22" t="s">
        <v>39</v>
      </c>
      <c r="B12" s="16"/>
      <c r="C12" s="17">
        <v>52409</v>
      </c>
      <c r="D12" s="17"/>
      <c r="E12" s="18">
        <v>51828</v>
      </c>
      <c r="F12" s="19">
        <v>51828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>
        <v>25914</v>
      </c>
      <c r="Y12" s="19">
        <v>-25914</v>
      </c>
      <c r="Z12" s="20">
        <v>-100</v>
      </c>
      <c r="AA12" s="21">
        <v>51828</v>
      </c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-1235151915</v>
      </c>
      <c r="D14" s="17"/>
      <c r="E14" s="18">
        <v>-690433812</v>
      </c>
      <c r="F14" s="19">
        <v>-690433812</v>
      </c>
      <c r="G14" s="19">
        <v>-224358188</v>
      </c>
      <c r="H14" s="19">
        <v>-105189793</v>
      </c>
      <c r="I14" s="19">
        <v>-131321905</v>
      </c>
      <c r="J14" s="19">
        <v>-460869886</v>
      </c>
      <c r="K14" s="19">
        <v>-118861005</v>
      </c>
      <c r="L14" s="19">
        <v>-125685893</v>
      </c>
      <c r="M14" s="19"/>
      <c r="N14" s="19">
        <v>-244546898</v>
      </c>
      <c r="O14" s="19"/>
      <c r="P14" s="19"/>
      <c r="Q14" s="19"/>
      <c r="R14" s="19"/>
      <c r="S14" s="19"/>
      <c r="T14" s="19"/>
      <c r="U14" s="19"/>
      <c r="V14" s="19"/>
      <c r="W14" s="19">
        <v>-705416784</v>
      </c>
      <c r="X14" s="19">
        <v>-345216906</v>
      </c>
      <c r="Y14" s="19">
        <v>-360199878</v>
      </c>
      <c r="Z14" s="20">
        <v>104.34</v>
      </c>
      <c r="AA14" s="21">
        <v>-690433812</v>
      </c>
    </row>
    <row r="15" spans="1:27" ht="13.5">
      <c r="A15" s="22" t="s">
        <v>42</v>
      </c>
      <c r="B15" s="16"/>
      <c r="C15" s="17">
        <v>-30283897</v>
      </c>
      <c r="D15" s="17"/>
      <c r="E15" s="18">
        <v>-479130816</v>
      </c>
      <c r="F15" s="19">
        <v>-479130816</v>
      </c>
      <c r="G15" s="19">
        <v>-867616</v>
      </c>
      <c r="H15" s="19">
        <v>-1811790</v>
      </c>
      <c r="I15" s="19">
        <v>-2628605</v>
      </c>
      <c r="J15" s="19">
        <v>-5308011</v>
      </c>
      <c r="K15" s="19">
        <v>-254819</v>
      </c>
      <c r="L15" s="19"/>
      <c r="M15" s="19"/>
      <c r="N15" s="19">
        <v>-254819</v>
      </c>
      <c r="O15" s="19"/>
      <c r="P15" s="19"/>
      <c r="Q15" s="19"/>
      <c r="R15" s="19"/>
      <c r="S15" s="19"/>
      <c r="T15" s="19"/>
      <c r="U15" s="19"/>
      <c r="V15" s="19"/>
      <c r="W15" s="19">
        <v>-5562830</v>
      </c>
      <c r="X15" s="19">
        <v>-239565408</v>
      </c>
      <c r="Y15" s="19">
        <v>234002578</v>
      </c>
      <c r="Z15" s="20">
        <v>-97.68</v>
      </c>
      <c r="AA15" s="21">
        <v>-479130816</v>
      </c>
    </row>
    <row r="16" spans="1:27" ht="13.5">
      <c r="A16" s="22" t="s">
        <v>43</v>
      </c>
      <c r="B16" s="16"/>
      <c r="C16" s="17"/>
      <c r="D16" s="17"/>
      <c r="E16" s="18">
        <v>-187847028</v>
      </c>
      <c r="F16" s="19">
        <v>-187847028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v>-93923514</v>
      </c>
      <c r="Y16" s="19">
        <v>93923514</v>
      </c>
      <c r="Z16" s="20">
        <v>-100</v>
      </c>
      <c r="AA16" s="21">
        <v>-187847028</v>
      </c>
    </row>
    <row r="17" spans="1:27" ht="13.5">
      <c r="A17" s="23" t="s">
        <v>44</v>
      </c>
      <c r="B17" s="24"/>
      <c r="C17" s="25">
        <f aca="true" t="shared" si="0" ref="C17:Y17">SUM(C6:C16)</f>
        <v>113623334</v>
      </c>
      <c r="D17" s="25">
        <f>SUM(D6:D16)</f>
        <v>0</v>
      </c>
      <c r="E17" s="26">
        <f t="shared" si="0"/>
        <v>192571228</v>
      </c>
      <c r="F17" s="27">
        <f t="shared" si="0"/>
        <v>192571228</v>
      </c>
      <c r="G17" s="27">
        <f t="shared" si="0"/>
        <v>-308030</v>
      </c>
      <c r="H17" s="27">
        <f t="shared" si="0"/>
        <v>20284145</v>
      </c>
      <c r="I17" s="27">
        <f t="shared" si="0"/>
        <v>-13628424</v>
      </c>
      <c r="J17" s="27">
        <f t="shared" si="0"/>
        <v>6347691</v>
      </c>
      <c r="K17" s="27">
        <f t="shared" si="0"/>
        <v>3863673</v>
      </c>
      <c r="L17" s="27">
        <f t="shared" si="0"/>
        <v>725170</v>
      </c>
      <c r="M17" s="27">
        <f t="shared" si="0"/>
        <v>0</v>
      </c>
      <c r="N17" s="27">
        <f t="shared" si="0"/>
        <v>4588843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10936534</v>
      </c>
      <c r="X17" s="27">
        <f t="shared" si="0"/>
        <v>96285114</v>
      </c>
      <c r="Y17" s="27">
        <f t="shared" si="0"/>
        <v>-85348580</v>
      </c>
      <c r="Z17" s="28">
        <f>+IF(X17&lt;&gt;0,+(Y17/X17)*100,0)</f>
        <v>-88.64151108550384</v>
      </c>
      <c r="AA17" s="29">
        <f>SUM(AA6:AA16)</f>
        <v>192571228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16334733</v>
      </c>
      <c r="D21" s="17"/>
      <c r="E21" s="18">
        <v>9999996</v>
      </c>
      <c r="F21" s="19">
        <v>9999996</v>
      </c>
      <c r="G21" s="36">
        <v>880918</v>
      </c>
      <c r="H21" s="36">
        <v>1905651</v>
      </c>
      <c r="I21" s="36">
        <v>508693</v>
      </c>
      <c r="J21" s="19">
        <v>3295262</v>
      </c>
      <c r="K21" s="36"/>
      <c r="L21" s="36">
        <v>293421</v>
      </c>
      <c r="M21" s="19"/>
      <c r="N21" s="36">
        <v>293421</v>
      </c>
      <c r="O21" s="36"/>
      <c r="P21" s="36"/>
      <c r="Q21" s="19"/>
      <c r="R21" s="36"/>
      <c r="S21" s="36"/>
      <c r="T21" s="19"/>
      <c r="U21" s="36"/>
      <c r="V21" s="36"/>
      <c r="W21" s="36">
        <v>3588683</v>
      </c>
      <c r="X21" s="19">
        <v>4999998</v>
      </c>
      <c r="Y21" s="36">
        <v>-1411315</v>
      </c>
      <c r="Z21" s="37">
        <v>-28.23</v>
      </c>
      <c r="AA21" s="38">
        <v>9999996</v>
      </c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>
        <v>-38210077</v>
      </c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>
        <v>-604364</v>
      </c>
      <c r="D24" s="17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-89761711</v>
      </c>
      <c r="D26" s="17"/>
      <c r="E26" s="18">
        <v>-100894000</v>
      </c>
      <c r="F26" s="19">
        <v>-100894000</v>
      </c>
      <c r="G26" s="19"/>
      <c r="H26" s="19">
        <v>-2462342</v>
      </c>
      <c r="I26" s="19">
        <v>-5064863</v>
      </c>
      <c r="J26" s="19">
        <v>-7527205</v>
      </c>
      <c r="K26" s="19">
        <v>-2075677</v>
      </c>
      <c r="L26" s="19">
        <v>-9284076</v>
      </c>
      <c r="M26" s="19"/>
      <c r="N26" s="19">
        <v>-11359753</v>
      </c>
      <c r="O26" s="19"/>
      <c r="P26" s="19"/>
      <c r="Q26" s="19"/>
      <c r="R26" s="19"/>
      <c r="S26" s="19"/>
      <c r="T26" s="19"/>
      <c r="U26" s="19"/>
      <c r="V26" s="19"/>
      <c r="W26" s="19">
        <v>-18886958</v>
      </c>
      <c r="X26" s="19">
        <v>-50447214</v>
      </c>
      <c r="Y26" s="19">
        <v>31560256</v>
      </c>
      <c r="Z26" s="20">
        <v>-62.56</v>
      </c>
      <c r="AA26" s="21">
        <v>-100894000</v>
      </c>
    </row>
    <row r="27" spans="1:27" ht="13.5">
      <c r="A27" s="23" t="s">
        <v>51</v>
      </c>
      <c r="B27" s="24"/>
      <c r="C27" s="25">
        <f aca="true" t="shared" si="1" ref="C27:Y27">SUM(C21:C26)</f>
        <v>-112241419</v>
      </c>
      <c r="D27" s="25">
        <f>SUM(D21:D26)</f>
        <v>0</v>
      </c>
      <c r="E27" s="26">
        <f t="shared" si="1"/>
        <v>-90894004</v>
      </c>
      <c r="F27" s="27">
        <f t="shared" si="1"/>
        <v>-90894004</v>
      </c>
      <c r="G27" s="27">
        <f t="shared" si="1"/>
        <v>880918</v>
      </c>
      <c r="H27" s="27">
        <f t="shared" si="1"/>
        <v>-556691</v>
      </c>
      <c r="I27" s="27">
        <f t="shared" si="1"/>
        <v>-4556170</v>
      </c>
      <c r="J27" s="27">
        <f t="shared" si="1"/>
        <v>-4231943</v>
      </c>
      <c r="K27" s="27">
        <f t="shared" si="1"/>
        <v>-2075677</v>
      </c>
      <c r="L27" s="27">
        <f t="shared" si="1"/>
        <v>-8990655</v>
      </c>
      <c r="M27" s="27">
        <f t="shared" si="1"/>
        <v>0</v>
      </c>
      <c r="N27" s="27">
        <f t="shared" si="1"/>
        <v>-11066332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-15298275</v>
      </c>
      <c r="X27" s="27">
        <f t="shared" si="1"/>
        <v>-45447216</v>
      </c>
      <c r="Y27" s="27">
        <f t="shared" si="1"/>
        <v>30148941</v>
      </c>
      <c r="Z27" s="28">
        <f>+IF(X27&lt;&gt;0,+(Y27/X27)*100,0)</f>
        <v>-66.33836712902283</v>
      </c>
      <c r="AA27" s="29">
        <f>SUM(AA21:AA26)</f>
        <v>-90894004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>
        <v>859884</v>
      </c>
      <c r="F33" s="19">
        <v>859884</v>
      </c>
      <c r="G33" s="19">
        <v>59000</v>
      </c>
      <c r="H33" s="36">
        <v>30916</v>
      </c>
      <c r="I33" s="36">
        <v>-46523</v>
      </c>
      <c r="J33" s="36">
        <v>43393</v>
      </c>
      <c r="K33" s="19">
        <v>72534</v>
      </c>
      <c r="L33" s="19">
        <v>31268</v>
      </c>
      <c r="M33" s="19"/>
      <c r="N33" s="19">
        <v>103802</v>
      </c>
      <c r="O33" s="36"/>
      <c r="P33" s="36"/>
      <c r="Q33" s="36"/>
      <c r="R33" s="19"/>
      <c r="S33" s="19"/>
      <c r="T33" s="19"/>
      <c r="U33" s="19"/>
      <c r="V33" s="36"/>
      <c r="W33" s="36">
        <v>147195</v>
      </c>
      <c r="X33" s="36">
        <v>429942</v>
      </c>
      <c r="Y33" s="19">
        <v>-282747</v>
      </c>
      <c r="Z33" s="20">
        <v>-65.76</v>
      </c>
      <c r="AA33" s="21">
        <v>859884</v>
      </c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-4781644</v>
      </c>
      <c r="D35" s="17"/>
      <c r="E35" s="18">
        <v>-2225290</v>
      </c>
      <c r="F35" s="19">
        <v>-2225290</v>
      </c>
      <c r="G35" s="19"/>
      <c r="H35" s="19"/>
      <c r="I35" s="19">
        <v>-1112644</v>
      </c>
      <c r="J35" s="19">
        <v>-1112644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>
        <v>-1112644</v>
      </c>
      <c r="X35" s="19">
        <v>-1112645</v>
      </c>
      <c r="Y35" s="19">
        <v>1</v>
      </c>
      <c r="Z35" s="20"/>
      <c r="AA35" s="21">
        <v>-2225290</v>
      </c>
    </row>
    <row r="36" spans="1:27" ht="13.5">
      <c r="A36" s="23" t="s">
        <v>57</v>
      </c>
      <c r="B36" s="24"/>
      <c r="C36" s="25">
        <f aca="true" t="shared" si="2" ref="C36:Y36">SUM(C31:C35)</f>
        <v>-4781644</v>
      </c>
      <c r="D36" s="25">
        <f>SUM(D31:D35)</f>
        <v>0</v>
      </c>
      <c r="E36" s="26">
        <f t="shared" si="2"/>
        <v>-1365406</v>
      </c>
      <c r="F36" s="27">
        <f t="shared" si="2"/>
        <v>-1365406</v>
      </c>
      <c r="G36" s="27">
        <f t="shared" si="2"/>
        <v>59000</v>
      </c>
      <c r="H36" s="27">
        <f t="shared" si="2"/>
        <v>30916</v>
      </c>
      <c r="I36" s="27">
        <f t="shared" si="2"/>
        <v>-1159167</v>
      </c>
      <c r="J36" s="27">
        <f t="shared" si="2"/>
        <v>-1069251</v>
      </c>
      <c r="K36" s="27">
        <f t="shared" si="2"/>
        <v>72534</v>
      </c>
      <c r="L36" s="27">
        <f t="shared" si="2"/>
        <v>31268</v>
      </c>
      <c r="M36" s="27">
        <f t="shared" si="2"/>
        <v>0</v>
      </c>
      <c r="N36" s="27">
        <f t="shared" si="2"/>
        <v>103802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-965449</v>
      </c>
      <c r="X36" s="27">
        <f t="shared" si="2"/>
        <v>-682703</v>
      </c>
      <c r="Y36" s="27">
        <f t="shared" si="2"/>
        <v>-282746</v>
      </c>
      <c r="Z36" s="28">
        <f>+IF(X36&lt;&gt;0,+(Y36/X36)*100,0)</f>
        <v>41.415666841950305</v>
      </c>
      <c r="AA36" s="29">
        <f>SUM(AA31:AA35)</f>
        <v>-1365406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-3399729</v>
      </c>
      <c r="D38" s="31">
        <f>+D17+D27+D36</f>
        <v>0</v>
      </c>
      <c r="E38" s="32">
        <f t="shared" si="3"/>
        <v>100311818</v>
      </c>
      <c r="F38" s="33">
        <f t="shared" si="3"/>
        <v>100311818</v>
      </c>
      <c r="G38" s="33">
        <f t="shared" si="3"/>
        <v>631888</v>
      </c>
      <c r="H38" s="33">
        <f t="shared" si="3"/>
        <v>19758370</v>
      </c>
      <c r="I38" s="33">
        <f t="shared" si="3"/>
        <v>-19343761</v>
      </c>
      <c r="J38" s="33">
        <f t="shared" si="3"/>
        <v>1046497</v>
      </c>
      <c r="K38" s="33">
        <f t="shared" si="3"/>
        <v>1860530</v>
      </c>
      <c r="L38" s="33">
        <f t="shared" si="3"/>
        <v>-8234217</v>
      </c>
      <c r="M38" s="33">
        <f t="shared" si="3"/>
        <v>0</v>
      </c>
      <c r="N38" s="33">
        <f t="shared" si="3"/>
        <v>-6373687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-5327190</v>
      </c>
      <c r="X38" s="33">
        <f t="shared" si="3"/>
        <v>50155195</v>
      </c>
      <c r="Y38" s="33">
        <f t="shared" si="3"/>
        <v>-55482385</v>
      </c>
      <c r="Z38" s="34">
        <f>+IF(X38&lt;&gt;0,+(Y38/X38)*100,0)</f>
        <v>-110.62141219867654</v>
      </c>
      <c r="AA38" s="35">
        <f>+AA17+AA27+AA36</f>
        <v>100311818</v>
      </c>
    </row>
    <row r="39" spans="1:27" ht="13.5">
      <c r="A39" s="22" t="s">
        <v>59</v>
      </c>
      <c r="B39" s="16"/>
      <c r="C39" s="31">
        <v>18389956</v>
      </c>
      <c r="D39" s="31"/>
      <c r="E39" s="32">
        <v>38021274</v>
      </c>
      <c r="F39" s="33">
        <v>38021274</v>
      </c>
      <c r="G39" s="33">
        <v>14990227</v>
      </c>
      <c r="H39" s="33">
        <v>15622115</v>
      </c>
      <c r="I39" s="33">
        <v>35380485</v>
      </c>
      <c r="J39" s="33">
        <v>14990227</v>
      </c>
      <c r="K39" s="33">
        <v>16036724</v>
      </c>
      <c r="L39" s="33">
        <v>17897254</v>
      </c>
      <c r="M39" s="33"/>
      <c r="N39" s="33">
        <v>16036724</v>
      </c>
      <c r="O39" s="33"/>
      <c r="P39" s="33"/>
      <c r="Q39" s="33"/>
      <c r="R39" s="33"/>
      <c r="S39" s="33"/>
      <c r="T39" s="33"/>
      <c r="U39" s="33"/>
      <c r="V39" s="33"/>
      <c r="W39" s="33">
        <v>14990227</v>
      </c>
      <c r="X39" s="33">
        <v>38021274</v>
      </c>
      <c r="Y39" s="33">
        <v>-23031047</v>
      </c>
      <c r="Z39" s="34">
        <v>-60.57</v>
      </c>
      <c r="AA39" s="35">
        <v>38021274</v>
      </c>
    </row>
    <row r="40" spans="1:27" ht="13.5">
      <c r="A40" s="41" t="s">
        <v>60</v>
      </c>
      <c r="B40" s="42"/>
      <c r="C40" s="43">
        <v>14990227</v>
      </c>
      <c r="D40" s="43"/>
      <c r="E40" s="44">
        <v>138333094</v>
      </c>
      <c r="F40" s="45">
        <v>138333094</v>
      </c>
      <c r="G40" s="45">
        <v>15622115</v>
      </c>
      <c r="H40" s="45">
        <v>35380485</v>
      </c>
      <c r="I40" s="45">
        <v>16036724</v>
      </c>
      <c r="J40" s="45">
        <v>16036724</v>
      </c>
      <c r="K40" s="45">
        <v>17897254</v>
      </c>
      <c r="L40" s="45">
        <v>9663037</v>
      </c>
      <c r="M40" s="45"/>
      <c r="N40" s="45">
        <v>9663037</v>
      </c>
      <c r="O40" s="45"/>
      <c r="P40" s="45"/>
      <c r="Q40" s="45"/>
      <c r="R40" s="45"/>
      <c r="S40" s="45"/>
      <c r="T40" s="45"/>
      <c r="U40" s="45"/>
      <c r="V40" s="45"/>
      <c r="W40" s="45">
        <v>9663037</v>
      </c>
      <c r="X40" s="45">
        <v>88176471</v>
      </c>
      <c r="Y40" s="45">
        <v>-78513434</v>
      </c>
      <c r="Z40" s="46">
        <v>-89.04</v>
      </c>
      <c r="AA40" s="47">
        <v>138333094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51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4.75" customHeight="1">
      <c r="A2" s="2" t="s">
        <v>1</v>
      </c>
      <c r="B2" s="1" t="s">
        <v>83</v>
      </c>
      <c r="C2" s="3" t="s">
        <v>2</v>
      </c>
      <c r="D2" s="3" t="s">
        <v>3</v>
      </c>
      <c r="E2" s="52" t="s">
        <v>4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4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6" t="s">
        <v>30</v>
      </c>
    </row>
    <row r="4" spans="1:27" ht="13.5">
      <c r="A4" s="9" t="s">
        <v>31</v>
      </c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5"/>
    </row>
    <row r="5" spans="1:27" ht="13.5">
      <c r="A5" s="9" t="s">
        <v>32</v>
      </c>
      <c r="B5" s="16"/>
      <c r="C5" s="17"/>
      <c r="D5" s="1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20"/>
      <c r="AA5" s="21"/>
    </row>
    <row r="6" spans="1:27" ht="13.5">
      <c r="A6" s="22" t="s">
        <v>33</v>
      </c>
      <c r="B6" s="16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20"/>
      <c r="AA6" s="21"/>
    </row>
    <row r="7" spans="1:27" ht="13.5">
      <c r="A7" s="22" t="s">
        <v>34</v>
      </c>
      <c r="B7" s="16"/>
      <c r="C7" s="17">
        <v>392986</v>
      </c>
      <c r="D7" s="17"/>
      <c r="E7" s="18">
        <v>2200000</v>
      </c>
      <c r="F7" s="19">
        <v>2200000</v>
      </c>
      <c r="G7" s="19">
        <v>36712</v>
      </c>
      <c r="H7" s="19">
        <v>10614</v>
      </c>
      <c r="I7" s="19">
        <v>34167</v>
      </c>
      <c r="J7" s="19">
        <v>81493</v>
      </c>
      <c r="K7" s="19">
        <v>11623</v>
      </c>
      <c r="L7" s="19">
        <v>27682</v>
      </c>
      <c r="M7" s="19">
        <v>3579</v>
      </c>
      <c r="N7" s="19">
        <v>42884</v>
      </c>
      <c r="O7" s="19"/>
      <c r="P7" s="19"/>
      <c r="Q7" s="19"/>
      <c r="R7" s="19"/>
      <c r="S7" s="19"/>
      <c r="T7" s="19"/>
      <c r="U7" s="19"/>
      <c r="V7" s="19"/>
      <c r="W7" s="19">
        <v>124377</v>
      </c>
      <c r="X7" s="19">
        <v>314514</v>
      </c>
      <c r="Y7" s="19">
        <v>-190137</v>
      </c>
      <c r="Z7" s="20">
        <v>-60.45</v>
      </c>
      <c r="AA7" s="21">
        <v>2200000</v>
      </c>
    </row>
    <row r="8" spans="1:27" ht="13.5">
      <c r="A8" s="22" t="s">
        <v>35</v>
      </c>
      <c r="B8" s="16"/>
      <c r="C8" s="17">
        <v>2594352</v>
      </c>
      <c r="D8" s="17"/>
      <c r="E8" s="18">
        <v>545300</v>
      </c>
      <c r="F8" s="19">
        <v>545300</v>
      </c>
      <c r="G8" s="19">
        <v>9123</v>
      </c>
      <c r="H8" s="19">
        <v>57976</v>
      </c>
      <c r="I8" s="19">
        <v>19995</v>
      </c>
      <c r="J8" s="19">
        <v>87094</v>
      </c>
      <c r="K8" s="19">
        <v>56289</v>
      </c>
      <c r="L8" s="19">
        <v>38394</v>
      </c>
      <c r="M8" s="19">
        <v>127300</v>
      </c>
      <c r="N8" s="19">
        <v>221983</v>
      </c>
      <c r="O8" s="19"/>
      <c r="P8" s="19"/>
      <c r="Q8" s="19"/>
      <c r="R8" s="19"/>
      <c r="S8" s="19"/>
      <c r="T8" s="19"/>
      <c r="U8" s="19"/>
      <c r="V8" s="19"/>
      <c r="W8" s="19">
        <v>309077</v>
      </c>
      <c r="X8" s="19">
        <v>422145</v>
      </c>
      <c r="Y8" s="19">
        <v>-113068</v>
      </c>
      <c r="Z8" s="20">
        <v>-26.78</v>
      </c>
      <c r="AA8" s="21">
        <v>545300</v>
      </c>
    </row>
    <row r="9" spans="1:27" ht="13.5">
      <c r="A9" s="22" t="s">
        <v>36</v>
      </c>
      <c r="B9" s="16"/>
      <c r="C9" s="17">
        <v>289954706</v>
      </c>
      <c r="D9" s="17"/>
      <c r="E9" s="18">
        <v>319812000</v>
      </c>
      <c r="F9" s="19">
        <v>319812000</v>
      </c>
      <c r="G9" s="19">
        <v>114898000</v>
      </c>
      <c r="H9" s="19">
        <v>522641</v>
      </c>
      <c r="I9" s="19">
        <v>3302842</v>
      </c>
      <c r="J9" s="19">
        <v>118723483</v>
      </c>
      <c r="K9" s="19">
        <v>1158453</v>
      </c>
      <c r="L9" s="19">
        <v>5635932</v>
      </c>
      <c r="M9" s="19">
        <v>99065415</v>
      </c>
      <c r="N9" s="19">
        <v>105859800</v>
      </c>
      <c r="O9" s="19"/>
      <c r="P9" s="19"/>
      <c r="Q9" s="19"/>
      <c r="R9" s="19"/>
      <c r="S9" s="19"/>
      <c r="T9" s="19"/>
      <c r="U9" s="19"/>
      <c r="V9" s="19"/>
      <c r="W9" s="19">
        <v>224583283</v>
      </c>
      <c r="X9" s="19">
        <v>225260215</v>
      </c>
      <c r="Y9" s="19">
        <v>-676932</v>
      </c>
      <c r="Z9" s="20">
        <v>-0.3</v>
      </c>
      <c r="AA9" s="21">
        <v>319812000</v>
      </c>
    </row>
    <row r="10" spans="1:27" ht="13.5">
      <c r="A10" s="22" t="s">
        <v>37</v>
      </c>
      <c r="B10" s="16"/>
      <c r="C10" s="17"/>
      <c r="D10" s="1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21"/>
    </row>
    <row r="11" spans="1:27" ht="13.5">
      <c r="A11" s="22" t="s">
        <v>38</v>
      </c>
      <c r="B11" s="16"/>
      <c r="C11" s="17">
        <v>8048875</v>
      </c>
      <c r="D11" s="17"/>
      <c r="E11" s="18">
        <v>5500000</v>
      </c>
      <c r="F11" s="19">
        <v>5500000</v>
      </c>
      <c r="G11" s="19">
        <v>94593</v>
      </c>
      <c r="H11" s="19">
        <v>448590</v>
      </c>
      <c r="I11" s="19">
        <v>689496</v>
      </c>
      <c r="J11" s="19">
        <v>1232679</v>
      </c>
      <c r="K11" s="19">
        <v>858112</v>
      </c>
      <c r="L11" s="19">
        <v>743814</v>
      </c>
      <c r="M11" s="19">
        <v>851528</v>
      </c>
      <c r="N11" s="19">
        <v>2453454</v>
      </c>
      <c r="O11" s="19"/>
      <c r="P11" s="19"/>
      <c r="Q11" s="19"/>
      <c r="R11" s="19"/>
      <c r="S11" s="19"/>
      <c r="T11" s="19"/>
      <c r="U11" s="19"/>
      <c r="V11" s="19"/>
      <c r="W11" s="19">
        <v>3686133</v>
      </c>
      <c r="X11" s="19">
        <v>2680827</v>
      </c>
      <c r="Y11" s="19">
        <v>1005306</v>
      </c>
      <c r="Z11" s="20">
        <v>37.5</v>
      </c>
      <c r="AA11" s="21">
        <v>5500000</v>
      </c>
    </row>
    <row r="12" spans="1:27" ht="13.5">
      <c r="A12" s="22" t="s">
        <v>39</v>
      </c>
      <c r="B12" s="16"/>
      <c r="C12" s="17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  <c r="AA12" s="21"/>
    </row>
    <row r="13" spans="1:27" ht="13.5">
      <c r="A13" s="9" t="s">
        <v>40</v>
      </c>
      <c r="B13" s="16"/>
      <c r="C13" s="17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  <c r="AA13" s="21"/>
    </row>
    <row r="14" spans="1:27" ht="13.5">
      <c r="A14" s="22" t="s">
        <v>41</v>
      </c>
      <c r="B14" s="16"/>
      <c r="C14" s="17">
        <v>-117337590</v>
      </c>
      <c r="D14" s="17"/>
      <c r="E14" s="18">
        <v>-190971600</v>
      </c>
      <c r="F14" s="19">
        <v>-190971600</v>
      </c>
      <c r="G14" s="19">
        <v>-27710149</v>
      </c>
      <c r="H14" s="19">
        <v>-16632709</v>
      </c>
      <c r="I14" s="19">
        <v>43515790</v>
      </c>
      <c r="J14" s="19">
        <v>-827068</v>
      </c>
      <c r="K14" s="19">
        <v>9032160</v>
      </c>
      <c r="L14" s="19">
        <v>-25456770</v>
      </c>
      <c r="M14" s="19">
        <v>-22549140</v>
      </c>
      <c r="N14" s="19">
        <v>-38973750</v>
      </c>
      <c r="O14" s="19"/>
      <c r="P14" s="19"/>
      <c r="Q14" s="19"/>
      <c r="R14" s="19"/>
      <c r="S14" s="19"/>
      <c r="T14" s="19"/>
      <c r="U14" s="19"/>
      <c r="V14" s="19"/>
      <c r="W14" s="19">
        <v>-39800818</v>
      </c>
      <c r="X14" s="19">
        <v>-80871713</v>
      </c>
      <c r="Y14" s="19">
        <v>41070895</v>
      </c>
      <c r="Z14" s="20">
        <v>-50.79</v>
      </c>
      <c r="AA14" s="21">
        <v>-190971600</v>
      </c>
    </row>
    <row r="15" spans="1:27" ht="13.5">
      <c r="A15" s="22" t="s">
        <v>42</v>
      </c>
      <c r="B15" s="16"/>
      <c r="C15" s="17">
        <v>-484314</v>
      </c>
      <c r="D15" s="17"/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0"/>
      <c r="AA15" s="21"/>
    </row>
    <row r="16" spans="1:27" ht="13.5">
      <c r="A16" s="22" t="s">
        <v>43</v>
      </c>
      <c r="B16" s="16"/>
      <c r="C16" s="17">
        <v>-123217887</v>
      </c>
      <c r="D16" s="17"/>
      <c r="E16" s="18">
        <v>-118585700</v>
      </c>
      <c r="F16" s="19">
        <v>-118585700</v>
      </c>
      <c r="G16" s="19">
        <v>-1365428</v>
      </c>
      <c r="H16" s="19">
        <v>-3096283</v>
      </c>
      <c r="I16" s="19">
        <v>-6120325</v>
      </c>
      <c r="J16" s="19">
        <v>-10582036</v>
      </c>
      <c r="K16" s="19">
        <v>-9315216</v>
      </c>
      <c r="L16" s="19">
        <v>-14033000</v>
      </c>
      <c r="M16" s="19">
        <v>-8573097</v>
      </c>
      <c r="N16" s="19">
        <v>-31921313</v>
      </c>
      <c r="O16" s="19"/>
      <c r="P16" s="19"/>
      <c r="Q16" s="19"/>
      <c r="R16" s="19"/>
      <c r="S16" s="19"/>
      <c r="T16" s="19"/>
      <c r="U16" s="19"/>
      <c r="V16" s="19"/>
      <c r="W16" s="19">
        <v>-42503349</v>
      </c>
      <c r="X16" s="19">
        <v>-29665620</v>
      </c>
      <c r="Y16" s="19">
        <v>-12837729</v>
      </c>
      <c r="Z16" s="20">
        <v>43.27</v>
      </c>
      <c r="AA16" s="21">
        <v>-118585700</v>
      </c>
    </row>
    <row r="17" spans="1:27" ht="13.5">
      <c r="A17" s="23" t="s">
        <v>44</v>
      </c>
      <c r="B17" s="24"/>
      <c r="C17" s="25">
        <f aca="true" t="shared" si="0" ref="C17:Y17">SUM(C6:C16)</f>
        <v>59951128</v>
      </c>
      <c r="D17" s="25">
        <f>SUM(D6:D16)</f>
        <v>0</v>
      </c>
      <c r="E17" s="26">
        <f t="shared" si="0"/>
        <v>18500000</v>
      </c>
      <c r="F17" s="27">
        <f t="shared" si="0"/>
        <v>18500000</v>
      </c>
      <c r="G17" s="27">
        <f t="shared" si="0"/>
        <v>85962851</v>
      </c>
      <c r="H17" s="27">
        <f t="shared" si="0"/>
        <v>-18689171</v>
      </c>
      <c r="I17" s="27">
        <f t="shared" si="0"/>
        <v>41441965</v>
      </c>
      <c r="J17" s="27">
        <f t="shared" si="0"/>
        <v>108715645</v>
      </c>
      <c r="K17" s="27">
        <f t="shared" si="0"/>
        <v>1801421</v>
      </c>
      <c r="L17" s="27">
        <f t="shared" si="0"/>
        <v>-33043948</v>
      </c>
      <c r="M17" s="27">
        <f t="shared" si="0"/>
        <v>68925585</v>
      </c>
      <c r="N17" s="27">
        <f t="shared" si="0"/>
        <v>37683058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146398703</v>
      </c>
      <c r="X17" s="27">
        <f t="shared" si="0"/>
        <v>118140368</v>
      </c>
      <c r="Y17" s="27">
        <f t="shared" si="0"/>
        <v>28258335</v>
      </c>
      <c r="Z17" s="28">
        <f>+IF(X17&lt;&gt;0,+(Y17/X17)*100,0)</f>
        <v>23.91928811327217</v>
      </c>
      <c r="AA17" s="29">
        <f>SUM(AA6:AA16)</f>
        <v>18500000</v>
      </c>
    </row>
    <row r="18" spans="1:27" ht="4.5" customHeight="1">
      <c r="A18" s="30"/>
      <c r="B18" s="16"/>
      <c r="C18" s="17"/>
      <c r="D18" s="17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  <c r="AA18" s="21"/>
    </row>
    <row r="19" spans="1:27" ht="13.5">
      <c r="A19" s="9" t="s">
        <v>45</v>
      </c>
      <c r="B19" s="16"/>
      <c r="C19" s="17"/>
      <c r="D19" s="17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0"/>
      <c r="AA19" s="21"/>
    </row>
    <row r="20" spans="1:27" ht="13.5">
      <c r="A20" s="9" t="s">
        <v>32</v>
      </c>
      <c r="B20" s="16"/>
      <c r="C20" s="31"/>
      <c r="D20" s="31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4"/>
      <c r="AA20" s="35"/>
    </row>
    <row r="21" spans="1:27" ht="13.5">
      <c r="A21" s="22" t="s">
        <v>46</v>
      </c>
      <c r="B21" s="16"/>
      <c r="C21" s="17">
        <v>11246</v>
      </c>
      <c r="D21" s="17"/>
      <c r="E21" s="18"/>
      <c r="F21" s="19"/>
      <c r="G21" s="36"/>
      <c r="H21" s="36"/>
      <c r="I21" s="36"/>
      <c r="J21" s="19"/>
      <c r="K21" s="36"/>
      <c r="L21" s="36"/>
      <c r="M21" s="19"/>
      <c r="N21" s="36"/>
      <c r="O21" s="36"/>
      <c r="P21" s="36"/>
      <c r="Q21" s="19"/>
      <c r="R21" s="36"/>
      <c r="S21" s="36"/>
      <c r="T21" s="19"/>
      <c r="U21" s="36"/>
      <c r="V21" s="36"/>
      <c r="W21" s="36"/>
      <c r="X21" s="19"/>
      <c r="Y21" s="36"/>
      <c r="Z21" s="37"/>
      <c r="AA21" s="38"/>
    </row>
    <row r="22" spans="1:27" ht="13.5">
      <c r="A22" s="22" t="s">
        <v>47</v>
      </c>
      <c r="B22" s="16"/>
      <c r="C22" s="17"/>
      <c r="D22" s="17"/>
      <c r="E22" s="39"/>
      <c r="F22" s="36"/>
      <c r="G22" s="19"/>
      <c r="H22" s="19"/>
      <c r="I22" s="19"/>
      <c r="J22" s="19"/>
      <c r="K22" s="19"/>
      <c r="L22" s="19"/>
      <c r="M22" s="36"/>
      <c r="N22" s="19"/>
      <c r="O22" s="19"/>
      <c r="P22" s="19"/>
      <c r="Q22" s="19"/>
      <c r="R22" s="19"/>
      <c r="S22" s="19"/>
      <c r="T22" s="36"/>
      <c r="U22" s="19"/>
      <c r="V22" s="19"/>
      <c r="W22" s="19"/>
      <c r="X22" s="19"/>
      <c r="Y22" s="19"/>
      <c r="Z22" s="20"/>
      <c r="AA22" s="21"/>
    </row>
    <row r="23" spans="1:27" ht="13.5">
      <c r="A23" s="22" t="s">
        <v>48</v>
      </c>
      <c r="B23" s="16"/>
      <c r="C23" s="40"/>
      <c r="D23" s="40"/>
      <c r="E23" s="18"/>
      <c r="F23" s="19"/>
      <c r="G23" s="36"/>
      <c r="H23" s="36"/>
      <c r="I23" s="36"/>
      <c r="J23" s="19"/>
      <c r="K23" s="36"/>
      <c r="L23" s="36"/>
      <c r="M23" s="19"/>
      <c r="N23" s="36"/>
      <c r="O23" s="36"/>
      <c r="P23" s="36"/>
      <c r="Q23" s="19"/>
      <c r="R23" s="36"/>
      <c r="S23" s="36"/>
      <c r="T23" s="19"/>
      <c r="U23" s="36"/>
      <c r="V23" s="36"/>
      <c r="W23" s="36"/>
      <c r="X23" s="19"/>
      <c r="Y23" s="36"/>
      <c r="Z23" s="37"/>
      <c r="AA23" s="38"/>
    </row>
    <row r="24" spans="1:27" ht="13.5">
      <c r="A24" s="22" t="s">
        <v>49</v>
      </c>
      <c r="B24" s="16"/>
      <c r="C24" s="17"/>
      <c r="D24" s="17"/>
      <c r="E24" s="18"/>
      <c r="F24" s="19"/>
      <c r="G24" s="19">
        <v>-144000000</v>
      </c>
      <c r="H24" s="19">
        <v>28000000</v>
      </c>
      <c r="I24" s="19">
        <v>-36000000</v>
      </c>
      <c r="J24" s="19">
        <v>-152000000</v>
      </c>
      <c r="K24" s="19">
        <v>28000000</v>
      </c>
      <c r="L24" s="19">
        <v>28000000</v>
      </c>
      <c r="M24" s="19">
        <v>-44000000</v>
      </c>
      <c r="N24" s="19">
        <v>12000000</v>
      </c>
      <c r="O24" s="19"/>
      <c r="P24" s="19"/>
      <c r="Q24" s="19"/>
      <c r="R24" s="19"/>
      <c r="S24" s="19"/>
      <c r="T24" s="19"/>
      <c r="U24" s="19"/>
      <c r="V24" s="19"/>
      <c r="W24" s="19">
        <v>-140000000</v>
      </c>
      <c r="X24" s="19"/>
      <c r="Y24" s="19">
        <v>-140000000</v>
      </c>
      <c r="Z24" s="20"/>
      <c r="AA24" s="21"/>
    </row>
    <row r="25" spans="1:27" ht="13.5">
      <c r="A25" s="9" t="s">
        <v>40</v>
      </c>
      <c r="B25" s="16"/>
      <c r="C25" s="17"/>
      <c r="D25" s="17"/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  <c r="AA25" s="21"/>
    </row>
    <row r="26" spans="1:27" ht="13.5">
      <c r="A26" s="22" t="s">
        <v>50</v>
      </c>
      <c r="B26" s="16"/>
      <c r="C26" s="17">
        <v>-2208938</v>
      </c>
      <c r="D26" s="17"/>
      <c r="E26" s="18">
        <v>-16500000</v>
      </c>
      <c r="F26" s="19">
        <v>-16500000</v>
      </c>
      <c r="G26" s="19">
        <v>-30588</v>
      </c>
      <c r="H26" s="19"/>
      <c r="I26" s="19">
        <v>-66120</v>
      </c>
      <c r="J26" s="19">
        <v>-96708</v>
      </c>
      <c r="K26" s="19">
        <v>-25508</v>
      </c>
      <c r="L26" s="19">
        <v>-126850</v>
      </c>
      <c r="M26" s="19">
        <v>-1334188</v>
      </c>
      <c r="N26" s="19">
        <v>-1486546</v>
      </c>
      <c r="O26" s="19"/>
      <c r="P26" s="19"/>
      <c r="Q26" s="19"/>
      <c r="R26" s="19"/>
      <c r="S26" s="19"/>
      <c r="T26" s="19"/>
      <c r="U26" s="19"/>
      <c r="V26" s="19"/>
      <c r="W26" s="19">
        <v>-1583254</v>
      </c>
      <c r="X26" s="19">
        <v>-8500000</v>
      </c>
      <c r="Y26" s="19">
        <v>6916746</v>
      </c>
      <c r="Z26" s="20">
        <v>-81.37</v>
      </c>
      <c r="AA26" s="21">
        <v>-16500000</v>
      </c>
    </row>
    <row r="27" spans="1:27" ht="13.5">
      <c r="A27" s="23" t="s">
        <v>51</v>
      </c>
      <c r="B27" s="24"/>
      <c r="C27" s="25">
        <f aca="true" t="shared" si="1" ref="C27:Y27">SUM(C21:C26)</f>
        <v>-2197692</v>
      </c>
      <c r="D27" s="25">
        <f>SUM(D21:D26)</f>
        <v>0</v>
      </c>
      <c r="E27" s="26">
        <f t="shared" si="1"/>
        <v>-16500000</v>
      </c>
      <c r="F27" s="27">
        <f t="shared" si="1"/>
        <v>-16500000</v>
      </c>
      <c r="G27" s="27">
        <f t="shared" si="1"/>
        <v>-144030588</v>
      </c>
      <c r="H27" s="27">
        <f t="shared" si="1"/>
        <v>28000000</v>
      </c>
      <c r="I27" s="27">
        <f t="shared" si="1"/>
        <v>-36066120</v>
      </c>
      <c r="J27" s="27">
        <f t="shared" si="1"/>
        <v>-152096708</v>
      </c>
      <c r="K27" s="27">
        <f t="shared" si="1"/>
        <v>27974492</v>
      </c>
      <c r="L27" s="27">
        <f t="shared" si="1"/>
        <v>27873150</v>
      </c>
      <c r="M27" s="27">
        <f t="shared" si="1"/>
        <v>-45334188</v>
      </c>
      <c r="N27" s="27">
        <f t="shared" si="1"/>
        <v>10513454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-141583254</v>
      </c>
      <c r="X27" s="27">
        <f t="shared" si="1"/>
        <v>-8500000</v>
      </c>
      <c r="Y27" s="27">
        <f t="shared" si="1"/>
        <v>-133083254</v>
      </c>
      <c r="Z27" s="28">
        <f>+IF(X27&lt;&gt;0,+(Y27/X27)*100,0)</f>
        <v>1565.6853411764705</v>
      </c>
      <c r="AA27" s="29">
        <f>SUM(AA21:AA26)</f>
        <v>-16500000</v>
      </c>
    </row>
    <row r="28" spans="1:27" ht="4.5" customHeight="1">
      <c r="A28" s="30"/>
      <c r="B28" s="16"/>
      <c r="C28" s="17"/>
      <c r="D28" s="17"/>
      <c r="E28" s="18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0"/>
      <c r="AA28" s="21"/>
    </row>
    <row r="29" spans="1:27" ht="13.5">
      <c r="A29" s="9" t="s">
        <v>52</v>
      </c>
      <c r="B29" s="16"/>
      <c r="C29" s="17"/>
      <c r="D29" s="17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0"/>
      <c r="AA29" s="21"/>
    </row>
    <row r="30" spans="1:27" ht="13.5">
      <c r="A30" s="9" t="s">
        <v>32</v>
      </c>
      <c r="B30" s="16"/>
      <c r="C30" s="17"/>
      <c r="D30" s="17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  <c r="AA30" s="21"/>
    </row>
    <row r="31" spans="1:27" ht="13.5">
      <c r="A31" s="22" t="s">
        <v>53</v>
      </c>
      <c r="B31" s="16"/>
      <c r="C31" s="17"/>
      <c r="D31" s="17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  <c r="AA31" s="21"/>
    </row>
    <row r="32" spans="1:27" ht="13.5">
      <c r="A32" s="22" t="s">
        <v>54</v>
      </c>
      <c r="B32" s="16"/>
      <c r="C32" s="17"/>
      <c r="D32" s="17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  <c r="AA32" s="21"/>
    </row>
    <row r="33" spans="1:27" ht="13.5">
      <c r="A33" s="22" t="s">
        <v>55</v>
      </c>
      <c r="B33" s="16"/>
      <c r="C33" s="17"/>
      <c r="D33" s="17"/>
      <c r="E33" s="18"/>
      <c r="F33" s="19"/>
      <c r="G33" s="19"/>
      <c r="H33" s="36"/>
      <c r="I33" s="36"/>
      <c r="J33" s="36"/>
      <c r="K33" s="19"/>
      <c r="L33" s="19"/>
      <c r="M33" s="19"/>
      <c r="N33" s="19"/>
      <c r="O33" s="36"/>
      <c r="P33" s="36"/>
      <c r="Q33" s="36"/>
      <c r="R33" s="19"/>
      <c r="S33" s="19"/>
      <c r="T33" s="19"/>
      <c r="U33" s="19"/>
      <c r="V33" s="36"/>
      <c r="W33" s="36"/>
      <c r="X33" s="36"/>
      <c r="Y33" s="19"/>
      <c r="Z33" s="20"/>
      <c r="AA33" s="21"/>
    </row>
    <row r="34" spans="1:27" ht="13.5">
      <c r="A34" s="9" t="s">
        <v>40</v>
      </c>
      <c r="B34" s="16"/>
      <c r="C34" s="17"/>
      <c r="D34" s="1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  <c r="AA34" s="21"/>
    </row>
    <row r="35" spans="1:27" ht="13.5">
      <c r="A35" s="22" t="s">
        <v>56</v>
      </c>
      <c r="B35" s="16"/>
      <c r="C35" s="17">
        <v>-4104383</v>
      </c>
      <c r="D35" s="17"/>
      <c r="E35" s="18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  <c r="AA35" s="21"/>
    </row>
    <row r="36" spans="1:27" ht="13.5">
      <c r="A36" s="23" t="s">
        <v>57</v>
      </c>
      <c r="B36" s="24"/>
      <c r="C36" s="25">
        <f aca="true" t="shared" si="2" ref="C36:Y36">SUM(C31:C35)</f>
        <v>-4104383</v>
      </c>
      <c r="D36" s="25">
        <f>SUM(D31:D35)</f>
        <v>0</v>
      </c>
      <c r="E36" s="26">
        <f t="shared" si="2"/>
        <v>0</v>
      </c>
      <c r="F36" s="27">
        <f t="shared" si="2"/>
        <v>0</v>
      </c>
      <c r="G36" s="27">
        <f t="shared" si="2"/>
        <v>0</v>
      </c>
      <c r="H36" s="27">
        <f t="shared" si="2"/>
        <v>0</v>
      </c>
      <c r="I36" s="27">
        <f t="shared" si="2"/>
        <v>0</v>
      </c>
      <c r="J36" s="27">
        <f t="shared" si="2"/>
        <v>0</v>
      </c>
      <c r="K36" s="27">
        <f t="shared" si="2"/>
        <v>0</v>
      </c>
      <c r="L36" s="27">
        <f t="shared" si="2"/>
        <v>0</v>
      </c>
      <c r="M36" s="27">
        <f t="shared" si="2"/>
        <v>0</v>
      </c>
      <c r="N36" s="27">
        <f t="shared" si="2"/>
        <v>0</v>
      </c>
      <c r="O36" s="27">
        <f t="shared" si="2"/>
        <v>0</v>
      </c>
      <c r="P36" s="27">
        <f t="shared" si="2"/>
        <v>0</v>
      </c>
      <c r="Q36" s="27">
        <f t="shared" si="2"/>
        <v>0</v>
      </c>
      <c r="R36" s="27">
        <f t="shared" si="2"/>
        <v>0</v>
      </c>
      <c r="S36" s="27">
        <f t="shared" si="2"/>
        <v>0</v>
      </c>
      <c r="T36" s="27">
        <f t="shared" si="2"/>
        <v>0</v>
      </c>
      <c r="U36" s="27">
        <f t="shared" si="2"/>
        <v>0</v>
      </c>
      <c r="V36" s="27">
        <f t="shared" si="2"/>
        <v>0</v>
      </c>
      <c r="W36" s="27">
        <f t="shared" si="2"/>
        <v>0</v>
      </c>
      <c r="X36" s="27">
        <f t="shared" si="2"/>
        <v>0</v>
      </c>
      <c r="Y36" s="27">
        <f t="shared" si="2"/>
        <v>0</v>
      </c>
      <c r="Z36" s="28">
        <f>+IF(X36&lt;&gt;0,+(Y36/X36)*100,0)</f>
        <v>0</v>
      </c>
      <c r="AA36" s="29">
        <f>SUM(AA31:AA35)</f>
        <v>0</v>
      </c>
    </row>
    <row r="37" spans="1:27" ht="4.5" customHeight="1">
      <c r="A37" s="30"/>
      <c r="B37" s="16"/>
      <c r="C37" s="17"/>
      <c r="D37" s="17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  <c r="AA37" s="21"/>
    </row>
    <row r="38" spans="1:27" ht="13.5">
      <c r="A38" s="9" t="s">
        <v>58</v>
      </c>
      <c r="B38" s="16"/>
      <c r="C38" s="31">
        <f aca="true" t="shared" si="3" ref="C38:Y38">+C17+C27+C36</f>
        <v>53649053</v>
      </c>
      <c r="D38" s="31">
        <f>+D17+D27+D36</f>
        <v>0</v>
      </c>
      <c r="E38" s="32">
        <f t="shared" si="3"/>
        <v>2000000</v>
      </c>
      <c r="F38" s="33">
        <f t="shared" si="3"/>
        <v>2000000</v>
      </c>
      <c r="G38" s="33">
        <f t="shared" si="3"/>
        <v>-58067737</v>
      </c>
      <c r="H38" s="33">
        <f t="shared" si="3"/>
        <v>9310829</v>
      </c>
      <c r="I38" s="33">
        <f t="shared" si="3"/>
        <v>5375845</v>
      </c>
      <c r="J38" s="33">
        <f t="shared" si="3"/>
        <v>-43381063</v>
      </c>
      <c r="K38" s="33">
        <f t="shared" si="3"/>
        <v>29775913</v>
      </c>
      <c r="L38" s="33">
        <f t="shared" si="3"/>
        <v>-5170798</v>
      </c>
      <c r="M38" s="33">
        <f t="shared" si="3"/>
        <v>23591397</v>
      </c>
      <c r="N38" s="33">
        <f t="shared" si="3"/>
        <v>48196512</v>
      </c>
      <c r="O38" s="33">
        <f t="shared" si="3"/>
        <v>0</v>
      </c>
      <c r="P38" s="33">
        <f t="shared" si="3"/>
        <v>0</v>
      </c>
      <c r="Q38" s="33">
        <f t="shared" si="3"/>
        <v>0</v>
      </c>
      <c r="R38" s="33">
        <f t="shared" si="3"/>
        <v>0</v>
      </c>
      <c r="S38" s="33">
        <f t="shared" si="3"/>
        <v>0</v>
      </c>
      <c r="T38" s="33">
        <f t="shared" si="3"/>
        <v>0</v>
      </c>
      <c r="U38" s="33">
        <f t="shared" si="3"/>
        <v>0</v>
      </c>
      <c r="V38" s="33">
        <f t="shared" si="3"/>
        <v>0</v>
      </c>
      <c r="W38" s="33">
        <f t="shared" si="3"/>
        <v>4815449</v>
      </c>
      <c r="X38" s="33">
        <f t="shared" si="3"/>
        <v>109640368</v>
      </c>
      <c r="Y38" s="33">
        <f t="shared" si="3"/>
        <v>-104824919</v>
      </c>
      <c r="Z38" s="34">
        <f>+IF(X38&lt;&gt;0,+(Y38/X38)*100,0)</f>
        <v>-95.60795983464776</v>
      </c>
      <c r="AA38" s="35">
        <f>+AA17+AA27+AA36</f>
        <v>2000000</v>
      </c>
    </row>
    <row r="39" spans="1:27" ht="13.5">
      <c r="A39" s="22" t="s">
        <v>59</v>
      </c>
      <c r="B39" s="16"/>
      <c r="C39" s="31">
        <v>30995199</v>
      </c>
      <c r="D39" s="31"/>
      <c r="E39" s="32">
        <v>60346000</v>
      </c>
      <c r="F39" s="33">
        <v>60346000</v>
      </c>
      <c r="G39" s="33">
        <v>84363124</v>
      </c>
      <c r="H39" s="33">
        <v>26295387</v>
      </c>
      <c r="I39" s="33">
        <v>35606216</v>
      </c>
      <c r="J39" s="33">
        <v>84363124</v>
      </c>
      <c r="K39" s="33">
        <v>40982061</v>
      </c>
      <c r="L39" s="33">
        <v>70757974</v>
      </c>
      <c r="M39" s="33">
        <v>65587176</v>
      </c>
      <c r="N39" s="33">
        <v>40982061</v>
      </c>
      <c r="O39" s="33"/>
      <c r="P39" s="33"/>
      <c r="Q39" s="33"/>
      <c r="R39" s="33"/>
      <c r="S39" s="33"/>
      <c r="T39" s="33"/>
      <c r="U39" s="33"/>
      <c r="V39" s="33"/>
      <c r="W39" s="33">
        <v>84363124</v>
      </c>
      <c r="X39" s="33">
        <v>60346000</v>
      </c>
      <c r="Y39" s="33">
        <v>24017124</v>
      </c>
      <c r="Z39" s="34">
        <v>39.8</v>
      </c>
      <c r="AA39" s="35">
        <v>60346000</v>
      </c>
    </row>
    <row r="40" spans="1:27" ht="13.5">
      <c r="A40" s="41" t="s">
        <v>60</v>
      </c>
      <c r="B40" s="42"/>
      <c r="C40" s="43">
        <v>84644252</v>
      </c>
      <c r="D40" s="43"/>
      <c r="E40" s="44">
        <v>62346000</v>
      </c>
      <c r="F40" s="45">
        <v>62346000</v>
      </c>
      <c r="G40" s="45">
        <v>26295387</v>
      </c>
      <c r="H40" s="45">
        <v>35606216</v>
      </c>
      <c r="I40" s="45">
        <v>40982061</v>
      </c>
      <c r="J40" s="45">
        <v>40982061</v>
      </c>
      <c r="K40" s="45">
        <v>70757974</v>
      </c>
      <c r="L40" s="45">
        <v>65587176</v>
      </c>
      <c r="M40" s="45">
        <v>89178573</v>
      </c>
      <c r="N40" s="45">
        <v>89178573</v>
      </c>
      <c r="O40" s="45"/>
      <c r="P40" s="45"/>
      <c r="Q40" s="45"/>
      <c r="R40" s="45"/>
      <c r="S40" s="45"/>
      <c r="T40" s="45"/>
      <c r="U40" s="45"/>
      <c r="V40" s="45"/>
      <c r="W40" s="45">
        <v>89178573</v>
      </c>
      <c r="X40" s="45">
        <v>169986368</v>
      </c>
      <c r="Y40" s="45">
        <v>-80807795</v>
      </c>
      <c r="Z40" s="46">
        <v>-47.54</v>
      </c>
      <c r="AA40" s="47">
        <v>62346000</v>
      </c>
    </row>
    <row r="41" spans="1:27" ht="13.5">
      <c r="A41" s="48" t="s">
        <v>81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 ht="13.5">
      <c r="A42" s="50" t="s">
        <v>82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 ht="13.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2017-01-31T14:44:43Z</dcterms:created>
  <dcterms:modified xsi:type="dcterms:W3CDTF">2017-01-31T14:45:22Z</dcterms:modified>
  <cp:category/>
  <cp:version/>
  <cp:contentType/>
  <cp:contentStatus/>
</cp:coreProperties>
</file>