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'DC45'!$A$1:$AA$43</definedName>
    <definedName name="_xlnm.Print_Area" localSheetId="11">'DC6'!$A$1:$AA$43</definedName>
    <definedName name="_xlnm.Print_Area" localSheetId="20">'DC7'!$A$1:$AA$43</definedName>
    <definedName name="_xlnm.Print_Area" localSheetId="26">'DC8'!$A$1:$AA$43</definedName>
    <definedName name="_xlnm.Print_Area" localSheetId="31">'DC9'!$A$1:$AA$43</definedName>
    <definedName name="_xlnm.Print_Area" localSheetId="5">'NC061'!$A$1:$AA$43</definedName>
    <definedName name="_xlnm.Print_Area" localSheetId="6">'NC062'!$A$1:$AA$43</definedName>
    <definedName name="_xlnm.Print_Area" localSheetId="7">'NC064'!$A$1:$AA$43</definedName>
    <definedName name="_xlnm.Print_Area" localSheetId="8">'NC065'!$A$1:$AA$43</definedName>
    <definedName name="_xlnm.Print_Area" localSheetId="9">'NC066'!$A$1:$AA$43</definedName>
    <definedName name="_xlnm.Print_Area" localSheetId="10">'NC067'!$A$1:$AA$43</definedName>
    <definedName name="_xlnm.Print_Area" localSheetId="12">'NC071'!$A$1:$AA$43</definedName>
    <definedName name="_xlnm.Print_Area" localSheetId="13">'NC072'!$A$1:$AA$43</definedName>
    <definedName name="_xlnm.Print_Area" localSheetId="14">'NC073'!$A$1:$AA$43</definedName>
    <definedName name="_xlnm.Print_Area" localSheetId="15">'NC074'!$A$1:$AA$43</definedName>
    <definedName name="_xlnm.Print_Area" localSheetId="16">'NC075'!$A$1:$AA$43</definedName>
    <definedName name="_xlnm.Print_Area" localSheetId="17">'NC076'!$A$1:$AA$43</definedName>
    <definedName name="_xlnm.Print_Area" localSheetId="18">'NC077'!$A$1:$AA$43</definedName>
    <definedName name="_xlnm.Print_Area" localSheetId="19">'NC078'!$A$1:$AA$43</definedName>
    <definedName name="_xlnm.Print_Area" localSheetId="21">'NC082'!$A$1:$AA$43</definedName>
    <definedName name="_xlnm.Print_Area" localSheetId="22">'NC084'!$A$1:$AA$43</definedName>
    <definedName name="_xlnm.Print_Area" localSheetId="23">'NC085'!$A$1:$AA$43</definedName>
    <definedName name="_xlnm.Print_Area" localSheetId="24">'NC086'!$A$1:$AA$43</definedName>
    <definedName name="_xlnm.Print_Area" localSheetId="25">'NC087'!$A$1:$AA$43</definedName>
    <definedName name="_xlnm.Print_Area" localSheetId="27">'NC091'!$A$1:$AA$43</definedName>
    <definedName name="_xlnm.Print_Area" localSheetId="28">'NC092'!$A$1:$AA$43</definedName>
    <definedName name="_xlnm.Print_Area" localSheetId="29">'NC093'!$A$1:$AA$43</definedName>
    <definedName name="_xlnm.Print_Area" localSheetId="30">'NC094'!$A$1:$AA$43</definedName>
    <definedName name="_xlnm.Print_Area" localSheetId="1">'NC451'!$A$1:$AA$43</definedName>
    <definedName name="_xlnm.Print_Area" localSheetId="2">'NC452'!$A$1:$AA$43</definedName>
    <definedName name="_xlnm.Print_Area" localSheetId="3">'NC453'!$A$1:$AA$43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<sst xmlns="http://schemas.openxmlformats.org/spreadsheetml/2006/main" count="2208" uniqueCount="95">
  <si>
    <t>Northern Cape: Joe Morolong(NC451) - Table C7 Quarterly Budget Statement - Cash Flows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</si>
  <si>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</si>
  <si>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</si>
  <si>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</si>
  <si>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</si>
  <si>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</si>
  <si>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</si>
  <si>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</si>
  <si>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</si>
  <si>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</si>
  <si>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</si>
  <si>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</si>
  <si>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</si>
  <si>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</si>
  <si>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</si>
  <si>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</si>
  <si>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</si>
  <si>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</si>
  <si>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</si>
  <si>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</si>
  <si>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</si>
  <si>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</si>
  <si>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</si>
  <si>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</si>
  <si>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</si>
  <si>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</si>
  <si>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</si>
  <si>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</si>
  <si>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</si>
  <si>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</si>
  <si>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</si>
  <si>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</si>
  <si>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</si>
  <si>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</si>
  <si>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</si>
  <si>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</si>
  <si>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</si>
  <si>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</si>
  <si>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</si>
  <si>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</si>
  <si>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</si>
  <si>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</si>
  <si>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</si>
  <si>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</si>
  <si>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</si>
  <si>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</si>
  <si>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</si>
  <si>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</si>
  <si>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</si>
  <si>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</si>
  <si>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</si>
  <si>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</si>
  <si>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</si>
  <si>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</si>
  <si>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</si>
  <si>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</si>
  <si>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</si>
  <si>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</si>
  <si>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</si>
  <si>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</si>
  <si>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</si>
  <si>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Ga-Segonyana(NC452) - Table C7 Quarterly Budget Statement - Cash Flows for 2nd Quarter ended 31 December 2016 (Figures Finalised as at 2017/01/30)</t>
  </si>
  <si>
    <t>Northern Cape: Gamagara(NC453) - Table C7 Quarterly Budget Statement - Cash Flows for 2nd Quarter ended 31 December 2016 (Figures Finalised as at 2017/01/30)</t>
  </si>
  <si>
    <t>Northern Cape: John Taolo Gaetsewe(DC45) - Table C7 Quarterly Budget Statement - Cash Flows for 2nd Quarter ended 31 December 2016 (Figures Finalised as at 2017/01/30)</t>
  </si>
  <si>
    <t>Northern Cape: Richtersveld(NC061) - Table C7 Quarterly Budget Statement - Cash Flows for 2nd Quarter ended 31 December 2016 (Figures Finalised as at 2017/01/30)</t>
  </si>
  <si>
    <t>Northern Cape: Nama Khoi(NC062) - Table C7 Quarterly Budget Statement - Cash Flows for 2nd Quarter ended 31 December 2016 (Figures Finalised as at 2017/01/30)</t>
  </si>
  <si>
    <t>Northern Cape: Kamiesberg(NC064) - Table C7 Quarterly Budget Statement - Cash Flows for 2nd Quarter ended 31 December 2016 (Figures Finalised as at 2017/01/30)</t>
  </si>
  <si>
    <t>Northern Cape: Hantam(NC065) - Table C7 Quarterly Budget Statement - Cash Flows for 2nd Quarter ended 31 December 2016 (Figures Finalised as at 2017/01/30)</t>
  </si>
  <si>
    <t>Northern Cape: Karoo Hoogland(NC066) - Table C7 Quarterly Budget Statement - Cash Flows for 2nd Quarter ended 31 December 2016 (Figures Finalised as at 2017/01/30)</t>
  </si>
  <si>
    <t>Northern Cape: Khai-Ma(NC067) - Table C7 Quarterly Budget Statement - Cash Flows for 2nd Quarter ended 31 December 2016 (Figures Finalised as at 2017/01/30)</t>
  </si>
  <si>
    <t>Northern Cape: Namakwa(DC6) - Table C7 Quarterly Budget Statement - Cash Flows for 2nd Quarter ended 31 December 2016 (Figures Finalised as at 2017/01/30)</t>
  </si>
  <si>
    <t>Northern Cape: Ubuntu(NC071) - Table C7 Quarterly Budget Statement - Cash Flows for 2nd Quarter ended 31 December 2016 (Figures Finalised as at 2017/01/30)</t>
  </si>
  <si>
    <t>Northern Cape: Umsobomvu(NC072) - Table C7 Quarterly Budget Statement - Cash Flows for 2nd Quarter ended 31 December 2016 (Figures Finalised as at 2017/01/30)</t>
  </si>
  <si>
    <t>Northern Cape: Emthanjeni(NC073) - Table C7 Quarterly Budget Statement - Cash Flows for 2nd Quarter ended 31 December 2016 (Figures Finalised as at 2017/01/30)</t>
  </si>
  <si>
    <t>Northern Cape: Kareeberg(NC074) - Table C7 Quarterly Budget Statement - Cash Flows for 2nd Quarter ended 31 December 2016 (Figures Finalised as at 2017/01/30)</t>
  </si>
  <si>
    <t>Northern Cape: Renosterberg(NC075) - Table C7 Quarterly Budget Statement - Cash Flows for 2nd Quarter ended 31 December 2016 (Figures Finalised as at 2017/01/30)</t>
  </si>
  <si>
    <t>Northern Cape: Thembelihle(NC076) - Table C7 Quarterly Budget Statement - Cash Flows for 2nd Quarter ended 31 December 2016 (Figures Finalised as at 2017/01/30)</t>
  </si>
  <si>
    <t>Northern Cape: Siyathemba(NC077) - Table C7 Quarterly Budget Statement - Cash Flows for 2nd Quarter ended 31 December 2016 (Figures Finalised as at 2017/01/30)</t>
  </si>
  <si>
    <t>Northern Cape: Siyancuma(NC078) - Table C7 Quarterly Budget Statement - Cash Flows for 2nd Quarter ended 31 December 2016 (Figures Finalised as at 2017/01/30)</t>
  </si>
  <si>
    <t>Northern Cape: Pixley Ka Seme (Nc)(DC7) - Table C7 Quarterly Budget Statement - Cash Flows for 2nd Quarter ended 31 December 2016 (Figures Finalised as at 2017/01/30)</t>
  </si>
  <si>
    <t>Northern Cape: !Kai! Garib(NC082) - Table C7 Quarterly Budget Statement - Cash Flows for 2nd Quarter ended 31 December 2016 (Figures Finalised as at 2017/01/30)</t>
  </si>
  <si>
    <t>Northern Cape: !Kheis(NC084) - Table C7 Quarterly Budget Statement - Cash Flows for 2nd Quarter ended 31 December 2016 (Figures Finalised as at 2017/01/30)</t>
  </si>
  <si>
    <t>Northern Cape: Tsantsabane(NC085) - Table C7 Quarterly Budget Statement - Cash Flows for 2nd Quarter ended 31 December 2016 (Figures Finalised as at 2017/01/30)</t>
  </si>
  <si>
    <t>Northern Cape: Kgatelopele(NC086) - Table C7 Quarterly Budget Statement - Cash Flows for 2nd Quarter ended 31 December 2016 (Figures Finalised as at 2017/01/30)</t>
  </si>
  <si>
    <t>Northern Cape: Dawid Kruiper(NC087) - Table C7 Quarterly Budget Statement - Cash Flows for 2nd Quarter ended 31 December 2016 (Figures Finalised as at 2017/01/30)</t>
  </si>
  <si>
    <t>Northern Cape: Z F Mgcawu(DC8) - Table C7 Quarterly Budget Statement - Cash Flows for 2nd Quarter ended 31 December 2016 (Figures Finalised as at 2017/01/30)</t>
  </si>
  <si>
    <t>Northern Cape: Sol Plaatje(NC091) - Table C7 Quarterly Budget Statement - Cash Flows for 2nd Quarter ended 31 December 2016 (Figures Finalised as at 2017/01/30)</t>
  </si>
  <si>
    <t>Northern Cape: Dikgatlong(NC092) - Table C7 Quarterly Budget Statement - Cash Flows for 2nd Quarter ended 31 December 2016 (Figures Finalised as at 2017/01/30)</t>
  </si>
  <si>
    <t>Northern Cape: Magareng(NC093) - Table C7 Quarterly Budget Statement - Cash Flows for 2nd Quarter ended 31 December 2016 (Figures Finalised as at 2017/01/30)</t>
  </si>
  <si>
    <t>Northern Cape: Phokwane(NC094) - Table C7 Quarterly Budget Statement - Cash Flows for 2nd Quarter ended 31 December 2016 (Figures Finalised as at 2017/01/30)</t>
  </si>
  <si>
    <t>Northern Cape: Frances Baard(DC9) - Table C7 Quarterly Budget Statement - Cash Flows for 2nd Quarter ended 31 December 2016 (Figures Finalised as at 2017/01/30)</t>
  </si>
  <si>
    <t>Summary - Table C7 Quarterly Budget Statement - Cash Flows for 2nd Quarter ended 31 December 2016 (Figures Finalised as at 2017/01/30)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</si>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</sst>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679098898</v>
      </c>
      <c r="D6" s="17"/>
      <c r="E6" s="18">
        <v>1098057387</v>
      </c>
      <c r="F6" s="19">
        <v>1098057387</v>
      </c>
      <c r="G6" s="19">
        <v>404469700</v>
      </c>
      <c r="H6" s="19">
        <v>-205808312</v>
      </c>
      <c r="I6" s="19">
        <v>58124404</v>
      </c>
      <c r="J6" s="19">
        <v>256785792</v>
      </c>
      <c r="K6" s="19">
        <v>125865695</v>
      </c>
      <c r="L6" s="19">
        <v>38948029</v>
      </c>
      <c r="M6" s="19">
        <v>38375981</v>
      </c>
      <c r="N6" s="19">
        <v>203189705</v>
      </c>
      <c r="O6" s="19"/>
      <c r="P6" s="19"/>
      <c r="Q6" s="19"/>
      <c r="R6" s="19"/>
      <c r="S6" s="19"/>
      <c r="T6" s="19"/>
      <c r="U6" s="19"/>
      <c r="V6" s="19"/>
      <c r="W6" s="19">
        <v>459975497</v>
      </c>
      <c r="X6" s="19">
        <v>628000483</v>
      </c>
      <c r="Y6" s="19">
        <v>-168024986</v>
      </c>
      <c r="Z6" s="20">
        <v>-26.76</v>
      </c>
      <c r="AA6" s="21">
        <v>1098057387</v>
      </c>
    </row>
    <row r="7" spans="1:27" ht="13.5">
      <c r="A7" s="22" t="s">
        <v>34</v>
      </c>
      <c r="B7" s="16"/>
      <c r="C7" s="17">
        <v>1724887272</v>
      </c>
      <c r="D7" s="17"/>
      <c r="E7" s="18">
        <v>2748595668</v>
      </c>
      <c r="F7" s="19">
        <v>2748595668</v>
      </c>
      <c r="G7" s="19">
        <v>179255219</v>
      </c>
      <c r="H7" s="19">
        <v>101624846</v>
      </c>
      <c r="I7" s="19">
        <v>175604149</v>
      </c>
      <c r="J7" s="19">
        <v>456484214</v>
      </c>
      <c r="K7" s="19">
        <v>161360245</v>
      </c>
      <c r="L7" s="19">
        <v>160576757</v>
      </c>
      <c r="M7" s="19">
        <v>159422430</v>
      </c>
      <c r="N7" s="19">
        <v>481359432</v>
      </c>
      <c r="O7" s="19"/>
      <c r="P7" s="19"/>
      <c r="Q7" s="19"/>
      <c r="R7" s="19"/>
      <c r="S7" s="19"/>
      <c r="T7" s="19"/>
      <c r="U7" s="19"/>
      <c r="V7" s="19"/>
      <c r="W7" s="19">
        <v>937843646</v>
      </c>
      <c r="X7" s="19">
        <v>1363220173</v>
      </c>
      <c r="Y7" s="19">
        <v>-425376527</v>
      </c>
      <c r="Z7" s="20">
        <v>-31.2</v>
      </c>
      <c r="AA7" s="21">
        <v>2748595668</v>
      </c>
    </row>
    <row r="8" spans="1:27" ht="13.5">
      <c r="A8" s="22" t="s">
        <v>35</v>
      </c>
      <c r="B8" s="16"/>
      <c r="C8" s="17">
        <v>200006182</v>
      </c>
      <c r="D8" s="17"/>
      <c r="E8" s="18">
        <v>323872803</v>
      </c>
      <c r="F8" s="19">
        <v>323872803</v>
      </c>
      <c r="G8" s="19">
        <v>38581968</v>
      </c>
      <c r="H8" s="19">
        <v>52622053</v>
      </c>
      <c r="I8" s="19">
        <v>38435483</v>
      </c>
      <c r="J8" s="19">
        <v>129639504</v>
      </c>
      <c r="K8" s="19">
        <v>44775971</v>
      </c>
      <c r="L8" s="19">
        <v>31222695</v>
      </c>
      <c r="M8" s="19">
        <v>60455395</v>
      </c>
      <c r="N8" s="19">
        <v>136454061</v>
      </c>
      <c r="O8" s="19"/>
      <c r="P8" s="19"/>
      <c r="Q8" s="19"/>
      <c r="R8" s="19"/>
      <c r="S8" s="19"/>
      <c r="T8" s="19"/>
      <c r="U8" s="19"/>
      <c r="V8" s="19"/>
      <c r="W8" s="19">
        <v>266093565</v>
      </c>
      <c r="X8" s="19">
        <v>167170292</v>
      </c>
      <c r="Y8" s="19">
        <v>98923273</v>
      </c>
      <c r="Z8" s="20">
        <v>59.18</v>
      </c>
      <c r="AA8" s="21">
        <v>323872803</v>
      </c>
    </row>
    <row r="9" spans="1:27" ht="13.5">
      <c r="A9" s="22" t="s">
        <v>36</v>
      </c>
      <c r="B9" s="16"/>
      <c r="C9" s="17">
        <v>1284983320</v>
      </c>
      <c r="D9" s="17"/>
      <c r="E9" s="18">
        <v>1671190563</v>
      </c>
      <c r="F9" s="19">
        <v>1671190563</v>
      </c>
      <c r="G9" s="19">
        <v>529558299</v>
      </c>
      <c r="H9" s="19">
        <v>75503108</v>
      </c>
      <c r="I9" s="19">
        <v>37492938</v>
      </c>
      <c r="J9" s="19">
        <v>642554345</v>
      </c>
      <c r="K9" s="19">
        <v>32695505</v>
      </c>
      <c r="L9" s="19">
        <v>28034076</v>
      </c>
      <c r="M9" s="19">
        <v>367691542</v>
      </c>
      <c r="N9" s="19">
        <v>428421123</v>
      </c>
      <c r="O9" s="19"/>
      <c r="P9" s="19"/>
      <c r="Q9" s="19"/>
      <c r="R9" s="19"/>
      <c r="S9" s="19"/>
      <c r="T9" s="19"/>
      <c r="U9" s="19"/>
      <c r="V9" s="19"/>
      <c r="W9" s="19">
        <v>1070975468</v>
      </c>
      <c r="X9" s="19">
        <v>1070356387</v>
      </c>
      <c r="Y9" s="19">
        <v>619081</v>
      </c>
      <c r="Z9" s="20">
        <v>0.06</v>
      </c>
      <c r="AA9" s="21">
        <v>1671190563</v>
      </c>
    </row>
    <row r="10" spans="1:27" ht="13.5">
      <c r="A10" s="22" t="s">
        <v>37</v>
      </c>
      <c r="B10" s="16"/>
      <c r="C10" s="17">
        <v>530972904</v>
      </c>
      <c r="D10" s="17"/>
      <c r="E10" s="18">
        <v>817678904</v>
      </c>
      <c r="F10" s="19">
        <v>817678904</v>
      </c>
      <c r="G10" s="19">
        <v>164334500</v>
      </c>
      <c r="H10" s="19">
        <v>39761191</v>
      </c>
      <c r="I10" s="19">
        <v>17072737</v>
      </c>
      <c r="J10" s="19">
        <v>221168428</v>
      </c>
      <c r="K10" s="19">
        <v>90709868</v>
      </c>
      <c r="L10" s="19">
        <v>21929371</v>
      </c>
      <c r="M10" s="19">
        <v>142391740</v>
      </c>
      <c r="N10" s="19">
        <v>255030979</v>
      </c>
      <c r="O10" s="19"/>
      <c r="P10" s="19"/>
      <c r="Q10" s="19"/>
      <c r="R10" s="19"/>
      <c r="S10" s="19"/>
      <c r="T10" s="19"/>
      <c r="U10" s="19"/>
      <c r="V10" s="19"/>
      <c r="W10" s="19">
        <v>476199407</v>
      </c>
      <c r="X10" s="19">
        <v>537437541</v>
      </c>
      <c r="Y10" s="19">
        <v>-61238134</v>
      </c>
      <c r="Z10" s="20">
        <v>-11.39</v>
      </c>
      <c r="AA10" s="21">
        <v>817678904</v>
      </c>
    </row>
    <row r="11" spans="1:27" ht="13.5">
      <c r="A11" s="22" t="s">
        <v>38</v>
      </c>
      <c r="B11" s="16"/>
      <c r="C11" s="17">
        <v>168113129</v>
      </c>
      <c r="D11" s="17"/>
      <c r="E11" s="18">
        <v>133771510</v>
      </c>
      <c r="F11" s="19">
        <v>133771510</v>
      </c>
      <c r="G11" s="19">
        <v>14504298</v>
      </c>
      <c r="H11" s="19">
        <v>16579986</v>
      </c>
      <c r="I11" s="19">
        <v>17007215</v>
      </c>
      <c r="J11" s="19">
        <v>48091499</v>
      </c>
      <c r="K11" s="19">
        <v>25740333</v>
      </c>
      <c r="L11" s="19">
        <v>15776845</v>
      </c>
      <c r="M11" s="19">
        <v>20285116</v>
      </c>
      <c r="N11" s="19">
        <v>61802294</v>
      </c>
      <c r="O11" s="19"/>
      <c r="P11" s="19"/>
      <c r="Q11" s="19"/>
      <c r="R11" s="19"/>
      <c r="S11" s="19"/>
      <c r="T11" s="19"/>
      <c r="U11" s="19"/>
      <c r="V11" s="19"/>
      <c r="W11" s="19">
        <v>109893793</v>
      </c>
      <c r="X11" s="19">
        <v>64515806</v>
      </c>
      <c r="Y11" s="19">
        <v>45377987</v>
      </c>
      <c r="Z11" s="20">
        <v>70.34</v>
      </c>
      <c r="AA11" s="21">
        <v>133771510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-3671620848</v>
      </c>
      <c r="D14" s="17"/>
      <c r="E14" s="18">
        <v>-5362094185</v>
      </c>
      <c r="F14" s="19">
        <v>-5362094185</v>
      </c>
      <c r="G14" s="19">
        <v>-606651654</v>
      </c>
      <c r="H14" s="19">
        <v>-409945609</v>
      </c>
      <c r="I14" s="19">
        <v>-434878403</v>
      </c>
      <c r="J14" s="19">
        <v>-1451475666</v>
      </c>
      <c r="K14" s="19">
        <v>-380377807</v>
      </c>
      <c r="L14" s="19">
        <v>-378230469</v>
      </c>
      <c r="M14" s="19">
        <v>-524258955</v>
      </c>
      <c r="N14" s="19">
        <v>-1282867231</v>
      </c>
      <c r="O14" s="19"/>
      <c r="P14" s="19"/>
      <c r="Q14" s="19"/>
      <c r="R14" s="19"/>
      <c r="S14" s="19"/>
      <c r="T14" s="19"/>
      <c r="U14" s="19"/>
      <c r="V14" s="19"/>
      <c r="W14" s="19">
        <v>-2734342897</v>
      </c>
      <c r="X14" s="19">
        <v>-2638862486</v>
      </c>
      <c r="Y14" s="19">
        <v>-95480411</v>
      </c>
      <c r="Z14" s="20">
        <v>3.62</v>
      </c>
      <c r="AA14" s="21">
        <v>-5362094185</v>
      </c>
    </row>
    <row r="15" spans="1:27" ht="13.5">
      <c r="A15" s="22" t="s">
        <v>42</v>
      </c>
      <c r="B15" s="16"/>
      <c r="C15" s="17">
        <v>-86314472</v>
      </c>
      <c r="D15" s="17"/>
      <c r="E15" s="18">
        <v>-76377839</v>
      </c>
      <c r="F15" s="19">
        <v>-76377839</v>
      </c>
      <c r="G15" s="19">
        <v>-1825066</v>
      </c>
      <c r="H15" s="19">
        <v>-3273510</v>
      </c>
      <c r="I15" s="19">
        <v>-3576303</v>
      </c>
      <c r="J15" s="19">
        <v>-8674879</v>
      </c>
      <c r="K15" s="19">
        <v>-1323870</v>
      </c>
      <c r="L15" s="19">
        <v>-2068698</v>
      </c>
      <c r="M15" s="19">
        <v>-22663090</v>
      </c>
      <c r="N15" s="19">
        <v>-26055658</v>
      </c>
      <c r="O15" s="19"/>
      <c r="P15" s="19"/>
      <c r="Q15" s="19"/>
      <c r="R15" s="19"/>
      <c r="S15" s="19"/>
      <c r="T15" s="19"/>
      <c r="U15" s="19"/>
      <c r="V15" s="19"/>
      <c r="W15" s="19">
        <v>-34730537</v>
      </c>
      <c r="X15" s="19">
        <v>-36658731</v>
      </c>
      <c r="Y15" s="19">
        <v>1928194</v>
      </c>
      <c r="Z15" s="20">
        <v>-5.26</v>
      </c>
      <c r="AA15" s="21">
        <v>-76377839</v>
      </c>
    </row>
    <row r="16" spans="1:27" ht="13.5">
      <c r="A16" s="22" t="s">
        <v>43</v>
      </c>
      <c r="B16" s="16"/>
      <c r="C16" s="17">
        <v>-154328233</v>
      </c>
      <c r="D16" s="17"/>
      <c r="E16" s="18">
        <v>-169716943</v>
      </c>
      <c r="F16" s="19">
        <v>-169716943</v>
      </c>
      <c r="G16" s="19">
        <v>-8898204</v>
      </c>
      <c r="H16" s="19">
        <v>-11602795</v>
      </c>
      <c r="I16" s="19">
        <v>-5482564</v>
      </c>
      <c r="J16" s="19">
        <v>-25983563</v>
      </c>
      <c r="K16" s="19">
        <v>-11469140</v>
      </c>
      <c r="L16" s="19">
        <v>-7446364</v>
      </c>
      <c r="M16" s="19">
        <v>-15610855</v>
      </c>
      <c r="N16" s="19">
        <v>-34526359</v>
      </c>
      <c r="O16" s="19"/>
      <c r="P16" s="19"/>
      <c r="Q16" s="19"/>
      <c r="R16" s="19"/>
      <c r="S16" s="19"/>
      <c r="T16" s="19"/>
      <c r="U16" s="19"/>
      <c r="V16" s="19"/>
      <c r="W16" s="19">
        <v>-60509922</v>
      </c>
      <c r="X16" s="19">
        <v>-75198607</v>
      </c>
      <c r="Y16" s="19">
        <v>14688685</v>
      </c>
      <c r="Z16" s="20">
        <v>-19.53</v>
      </c>
      <c r="AA16" s="21">
        <v>-169716943</v>
      </c>
    </row>
    <row r="17" spans="1:27" ht="13.5">
      <c r="A17" s="23" t="s">
        <v>44</v>
      </c>
      <c r="B17" s="24"/>
      <c r="C17" s="25">
        <f aca="true" t="shared" si="0" ref="C17:Y17">SUM(C6:C16)</f>
        <v>675798152</v>
      </c>
      <c r="D17" s="25">
        <f>SUM(D6:D16)</f>
        <v>0</v>
      </c>
      <c r="E17" s="26">
        <f t="shared" si="0"/>
        <v>1184977868</v>
      </c>
      <c r="F17" s="27">
        <f t="shared" si="0"/>
        <v>1184977868</v>
      </c>
      <c r="G17" s="27">
        <f t="shared" si="0"/>
        <v>713329060</v>
      </c>
      <c r="H17" s="27">
        <f t="shared" si="0"/>
        <v>-344539042</v>
      </c>
      <c r="I17" s="27">
        <f t="shared" si="0"/>
        <v>-100200344</v>
      </c>
      <c r="J17" s="27">
        <f t="shared" si="0"/>
        <v>268589674</v>
      </c>
      <c r="K17" s="27">
        <f t="shared" si="0"/>
        <v>87976800</v>
      </c>
      <c r="L17" s="27">
        <f t="shared" si="0"/>
        <v>-91257758</v>
      </c>
      <c r="M17" s="27">
        <f t="shared" si="0"/>
        <v>226089304</v>
      </c>
      <c r="N17" s="27">
        <f t="shared" si="0"/>
        <v>222808346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491398020</v>
      </c>
      <c r="X17" s="27">
        <f t="shared" si="0"/>
        <v>1079980858</v>
      </c>
      <c r="Y17" s="27">
        <f t="shared" si="0"/>
        <v>-588582838</v>
      </c>
      <c r="Z17" s="28">
        <f>+IF(X17&lt;&gt;0,+(Y17/X17)*100,0)</f>
        <v>-54.49937687691868</v>
      </c>
      <c r="AA17" s="29">
        <f>SUM(AA6:AA16)</f>
        <v>1184977868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13033196</v>
      </c>
      <c r="D21" s="17"/>
      <c r="E21" s="18">
        <v>129238451</v>
      </c>
      <c r="F21" s="19">
        <v>129238451</v>
      </c>
      <c r="G21" s="36">
        <v>369422</v>
      </c>
      <c r="H21" s="36">
        <v>1644857</v>
      </c>
      <c r="I21" s="36">
        <v>1781029</v>
      </c>
      <c r="J21" s="19">
        <v>3795308</v>
      </c>
      <c r="K21" s="36">
        <v>645761</v>
      </c>
      <c r="L21" s="36">
        <v>4332422</v>
      </c>
      <c r="M21" s="19">
        <v>73675</v>
      </c>
      <c r="N21" s="36">
        <v>5051858</v>
      </c>
      <c r="O21" s="36"/>
      <c r="P21" s="36"/>
      <c r="Q21" s="19"/>
      <c r="R21" s="36"/>
      <c r="S21" s="36"/>
      <c r="T21" s="19"/>
      <c r="U21" s="36"/>
      <c r="V21" s="36"/>
      <c r="W21" s="36">
        <v>8847166</v>
      </c>
      <c r="X21" s="19">
        <v>89739447</v>
      </c>
      <c r="Y21" s="36">
        <v>-80892281</v>
      </c>
      <c r="Z21" s="37">
        <v>-90.14</v>
      </c>
      <c r="AA21" s="38">
        <v>129238451</v>
      </c>
    </row>
    <row r="22" spans="1:27" ht="13.5">
      <c r="A22" s="22" t="s">
        <v>47</v>
      </c>
      <c r="B22" s="16"/>
      <c r="C22" s="17">
        <v>1941539</v>
      </c>
      <c r="D22" s="17"/>
      <c r="E22" s="39">
        <v>8490</v>
      </c>
      <c r="F22" s="36">
        <v>8490</v>
      </c>
      <c r="G22" s="19">
        <v>1827942</v>
      </c>
      <c r="H22" s="19">
        <v>536063</v>
      </c>
      <c r="I22" s="19">
        <v>-2405546</v>
      </c>
      <c r="J22" s="19">
        <v>-41541</v>
      </c>
      <c r="K22" s="19">
        <v>7235953</v>
      </c>
      <c r="L22" s="19">
        <v>-3530850</v>
      </c>
      <c r="M22" s="36">
        <v>-1477327</v>
      </c>
      <c r="N22" s="19">
        <v>2227776</v>
      </c>
      <c r="O22" s="19"/>
      <c r="P22" s="19"/>
      <c r="Q22" s="19"/>
      <c r="R22" s="19"/>
      <c r="S22" s="19"/>
      <c r="T22" s="36"/>
      <c r="U22" s="19"/>
      <c r="V22" s="19"/>
      <c r="W22" s="19">
        <v>2186235</v>
      </c>
      <c r="X22" s="19">
        <v>5378</v>
      </c>
      <c r="Y22" s="19">
        <v>2180857</v>
      </c>
      <c r="Z22" s="20">
        <v>40551.45</v>
      </c>
      <c r="AA22" s="21">
        <v>8490</v>
      </c>
    </row>
    <row r="23" spans="1:27" ht="13.5">
      <c r="A23" s="22" t="s">
        <v>48</v>
      </c>
      <c r="B23" s="16"/>
      <c r="C23" s="40">
        <v>30533216</v>
      </c>
      <c r="D23" s="40"/>
      <c r="E23" s="18">
        <v>17078</v>
      </c>
      <c r="F23" s="19">
        <v>17078</v>
      </c>
      <c r="G23" s="36">
        <v>15130004</v>
      </c>
      <c r="H23" s="36">
        <v>-14695</v>
      </c>
      <c r="I23" s="36">
        <v>5971848</v>
      </c>
      <c r="J23" s="19">
        <v>21087157</v>
      </c>
      <c r="K23" s="36">
        <v>3754284</v>
      </c>
      <c r="L23" s="36">
        <v>10493585</v>
      </c>
      <c r="M23" s="19">
        <v>6320855</v>
      </c>
      <c r="N23" s="36">
        <v>20568724</v>
      </c>
      <c r="O23" s="36"/>
      <c r="P23" s="36"/>
      <c r="Q23" s="19"/>
      <c r="R23" s="36"/>
      <c r="S23" s="36"/>
      <c r="T23" s="19"/>
      <c r="U23" s="36"/>
      <c r="V23" s="36"/>
      <c r="W23" s="36">
        <v>41655881</v>
      </c>
      <c r="X23" s="19">
        <v>3132</v>
      </c>
      <c r="Y23" s="36">
        <v>41652749</v>
      </c>
      <c r="Z23" s="37">
        <v>1329908.97</v>
      </c>
      <c r="AA23" s="38">
        <v>17078</v>
      </c>
    </row>
    <row r="24" spans="1:27" ht="13.5">
      <c r="A24" s="22" t="s">
        <v>49</v>
      </c>
      <c r="B24" s="16"/>
      <c r="C24" s="17">
        <v>179149</v>
      </c>
      <c r="D24" s="17"/>
      <c r="E24" s="18">
        <v>66978</v>
      </c>
      <c r="F24" s="19">
        <v>66978</v>
      </c>
      <c r="G24" s="19">
        <v>28979946</v>
      </c>
      <c r="H24" s="19">
        <v>4158278</v>
      </c>
      <c r="I24" s="19">
        <v>-3706575</v>
      </c>
      <c r="J24" s="19">
        <v>29431649</v>
      </c>
      <c r="K24" s="19">
        <v>-2821111</v>
      </c>
      <c r="L24" s="19">
        <v>-4826412</v>
      </c>
      <c r="M24" s="19">
        <v>2336795</v>
      </c>
      <c r="N24" s="19">
        <v>-5310728</v>
      </c>
      <c r="O24" s="19"/>
      <c r="P24" s="19"/>
      <c r="Q24" s="19"/>
      <c r="R24" s="19"/>
      <c r="S24" s="19"/>
      <c r="T24" s="19"/>
      <c r="U24" s="19"/>
      <c r="V24" s="19"/>
      <c r="W24" s="19">
        <v>24120921</v>
      </c>
      <c r="X24" s="19">
        <v>66978</v>
      </c>
      <c r="Y24" s="19">
        <v>24053943</v>
      </c>
      <c r="Z24" s="20">
        <v>35913.2</v>
      </c>
      <c r="AA24" s="21">
        <v>66978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-633925124</v>
      </c>
      <c r="D26" s="17"/>
      <c r="E26" s="18">
        <v>-1031173725</v>
      </c>
      <c r="F26" s="19">
        <v>-1031173725</v>
      </c>
      <c r="G26" s="19">
        <v>32081532</v>
      </c>
      <c r="H26" s="19">
        <v>-96538481</v>
      </c>
      <c r="I26" s="19">
        <v>-52332131</v>
      </c>
      <c r="J26" s="19">
        <v>-116789080</v>
      </c>
      <c r="K26" s="19">
        <v>-50565605</v>
      </c>
      <c r="L26" s="19">
        <v>-47997385</v>
      </c>
      <c r="M26" s="19">
        <v>-84484648</v>
      </c>
      <c r="N26" s="19">
        <v>-183047638</v>
      </c>
      <c r="O26" s="19"/>
      <c r="P26" s="19"/>
      <c r="Q26" s="19"/>
      <c r="R26" s="19"/>
      <c r="S26" s="19"/>
      <c r="T26" s="19"/>
      <c r="U26" s="19"/>
      <c r="V26" s="19"/>
      <c r="W26" s="19">
        <v>-299836718</v>
      </c>
      <c r="X26" s="19">
        <v>-496426955</v>
      </c>
      <c r="Y26" s="19">
        <v>196590237</v>
      </c>
      <c r="Z26" s="20">
        <v>-39.6</v>
      </c>
      <c r="AA26" s="21">
        <v>-1031173725</v>
      </c>
    </row>
    <row r="27" spans="1:27" ht="13.5">
      <c r="A27" s="23" t="s">
        <v>51</v>
      </c>
      <c r="B27" s="24"/>
      <c r="C27" s="25">
        <f aca="true" t="shared" si="1" ref="C27:Y27">SUM(C21:C26)</f>
        <v>-588238024</v>
      </c>
      <c r="D27" s="25">
        <f>SUM(D21:D26)</f>
        <v>0</v>
      </c>
      <c r="E27" s="26">
        <f t="shared" si="1"/>
        <v>-901842728</v>
      </c>
      <c r="F27" s="27">
        <f t="shared" si="1"/>
        <v>-901842728</v>
      </c>
      <c r="G27" s="27">
        <f t="shared" si="1"/>
        <v>78388846</v>
      </c>
      <c r="H27" s="27">
        <f t="shared" si="1"/>
        <v>-90213978</v>
      </c>
      <c r="I27" s="27">
        <f t="shared" si="1"/>
        <v>-50691375</v>
      </c>
      <c r="J27" s="27">
        <f t="shared" si="1"/>
        <v>-62516507</v>
      </c>
      <c r="K27" s="27">
        <f t="shared" si="1"/>
        <v>-41750718</v>
      </c>
      <c r="L27" s="27">
        <f t="shared" si="1"/>
        <v>-41528640</v>
      </c>
      <c r="M27" s="27">
        <f t="shared" si="1"/>
        <v>-77230650</v>
      </c>
      <c r="N27" s="27">
        <f t="shared" si="1"/>
        <v>-160510008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-223026515</v>
      </c>
      <c r="X27" s="27">
        <f t="shared" si="1"/>
        <v>-406612020</v>
      </c>
      <c r="Y27" s="27">
        <f t="shared" si="1"/>
        <v>183585505</v>
      </c>
      <c r="Z27" s="28">
        <f>+IF(X27&lt;&gt;0,+(Y27/X27)*100,0)</f>
        <v>-45.1500437689963</v>
      </c>
      <c r="AA27" s="29">
        <f>SUM(AA21:AA26)</f>
        <v>-901842728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159540</v>
      </c>
      <c r="D31" s="17"/>
      <c r="E31" s="18"/>
      <c r="F31" s="19"/>
      <c r="G31" s="19">
        <v>-4150466</v>
      </c>
      <c r="H31" s="19">
        <v>11694648</v>
      </c>
      <c r="I31" s="19"/>
      <c r="J31" s="19">
        <v>7544182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7544182</v>
      </c>
      <c r="X31" s="19"/>
      <c r="Y31" s="19">
        <v>7544182</v>
      </c>
      <c r="Z31" s="20"/>
      <c r="AA31" s="21"/>
    </row>
    <row r="32" spans="1:27" ht="13.5">
      <c r="A32" s="22" t="s">
        <v>54</v>
      </c>
      <c r="B32" s="16"/>
      <c r="C32" s="17">
        <v>4676988</v>
      </c>
      <c r="D32" s="17"/>
      <c r="E32" s="18">
        <v>2500000</v>
      </c>
      <c r="F32" s="19">
        <v>2500000</v>
      </c>
      <c r="G32" s="19"/>
      <c r="H32" s="19">
        <v>-1881891</v>
      </c>
      <c r="I32" s="19"/>
      <c r="J32" s="19">
        <v>-1881891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-1881891</v>
      </c>
      <c r="X32" s="19">
        <v>2500000</v>
      </c>
      <c r="Y32" s="19">
        <v>-4381891</v>
      </c>
      <c r="Z32" s="20">
        <v>-175.28</v>
      </c>
      <c r="AA32" s="21">
        <v>2500000</v>
      </c>
    </row>
    <row r="33" spans="1:27" ht="13.5">
      <c r="A33" s="22" t="s">
        <v>55</v>
      </c>
      <c r="B33" s="16"/>
      <c r="C33" s="17">
        <v>722034</v>
      </c>
      <c r="D33" s="17"/>
      <c r="E33" s="18">
        <v>1226085</v>
      </c>
      <c r="F33" s="19">
        <v>1226085</v>
      </c>
      <c r="G33" s="19">
        <v>-337025613</v>
      </c>
      <c r="H33" s="36">
        <v>259653142</v>
      </c>
      <c r="I33" s="36">
        <v>516996</v>
      </c>
      <c r="J33" s="36">
        <v>-76855475</v>
      </c>
      <c r="K33" s="19">
        <v>93532</v>
      </c>
      <c r="L33" s="19">
        <v>-351534</v>
      </c>
      <c r="M33" s="19">
        <v>230664</v>
      </c>
      <c r="N33" s="19">
        <v>-27338</v>
      </c>
      <c r="O33" s="36"/>
      <c r="P33" s="36"/>
      <c r="Q33" s="36"/>
      <c r="R33" s="19"/>
      <c r="S33" s="19"/>
      <c r="T33" s="19"/>
      <c r="U33" s="19"/>
      <c r="V33" s="36"/>
      <c r="W33" s="36">
        <v>-76882813</v>
      </c>
      <c r="X33" s="36">
        <v>514544</v>
      </c>
      <c r="Y33" s="19">
        <v>-77397357</v>
      </c>
      <c r="Z33" s="20">
        <v>-15041.93</v>
      </c>
      <c r="AA33" s="21">
        <v>1226085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-54569699</v>
      </c>
      <c r="D35" s="17"/>
      <c r="E35" s="18">
        <v>-31356937</v>
      </c>
      <c r="F35" s="19">
        <v>-31356937</v>
      </c>
      <c r="G35" s="19">
        <v>-2897540</v>
      </c>
      <c r="H35" s="19">
        <v>-1609287</v>
      </c>
      <c r="I35" s="19">
        <v>-1942978</v>
      </c>
      <c r="J35" s="19">
        <v>-6449805</v>
      </c>
      <c r="K35" s="19">
        <v>-1873642</v>
      </c>
      <c r="L35" s="19">
        <v>-1685033</v>
      </c>
      <c r="M35" s="19">
        <v>-7454183</v>
      </c>
      <c r="N35" s="19">
        <v>-11012858</v>
      </c>
      <c r="O35" s="19"/>
      <c r="P35" s="19"/>
      <c r="Q35" s="19"/>
      <c r="R35" s="19"/>
      <c r="S35" s="19"/>
      <c r="T35" s="19"/>
      <c r="U35" s="19"/>
      <c r="V35" s="19"/>
      <c r="W35" s="19">
        <v>-17462663</v>
      </c>
      <c r="X35" s="19">
        <v>-15902405</v>
      </c>
      <c r="Y35" s="19">
        <v>-1560258</v>
      </c>
      <c r="Z35" s="20">
        <v>9.81</v>
      </c>
      <c r="AA35" s="21">
        <v>-31356937</v>
      </c>
    </row>
    <row r="36" spans="1:27" ht="13.5">
      <c r="A36" s="23" t="s">
        <v>57</v>
      </c>
      <c r="B36" s="24"/>
      <c r="C36" s="25">
        <f aca="true" t="shared" si="2" ref="C36:Y36">SUM(C31:C35)</f>
        <v>-49011137</v>
      </c>
      <c r="D36" s="25">
        <f>SUM(D31:D35)</f>
        <v>0</v>
      </c>
      <c r="E36" s="26">
        <f t="shared" si="2"/>
        <v>-27630852</v>
      </c>
      <c r="F36" s="27">
        <f t="shared" si="2"/>
        <v>-27630852</v>
      </c>
      <c r="G36" s="27">
        <f t="shared" si="2"/>
        <v>-344073619</v>
      </c>
      <c r="H36" s="27">
        <f t="shared" si="2"/>
        <v>267856612</v>
      </c>
      <c r="I36" s="27">
        <f t="shared" si="2"/>
        <v>-1425982</v>
      </c>
      <c r="J36" s="27">
        <f t="shared" si="2"/>
        <v>-77642989</v>
      </c>
      <c r="K36" s="27">
        <f t="shared" si="2"/>
        <v>-1780110</v>
      </c>
      <c r="L36" s="27">
        <f t="shared" si="2"/>
        <v>-2036567</v>
      </c>
      <c r="M36" s="27">
        <f t="shared" si="2"/>
        <v>-7223519</v>
      </c>
      <c r="N36" s="27">
        <f t="shared" si="2"/>
        <v>-11040196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-88683185</v>
      </c>
      <c r="X36" s="27">
        <f t="shared" si="2"/>
        <v>-12887861</v>
      </c>
      <c r="Y36" s="27">
        <f t="shared" si="2"/>
        <v>-75795324</v>
      </c>
      <c r="Z36" s="28">
        <f>+IF(X36&lt;&gt;0,+(Y36/X36)*100,0)</f>
        <v>588.1140710626845</v>
      </c>
      <c r="AA36" s="29">
        <f>SUM(AA31:AA35)</f>
        <v>-27630852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38548991</v>
      </c>
      <c r="D38" s="31">
        <f>+D17+D27+D36</f>
        <v>0</v>
      </c>
      <c r="E38" s="32">
        <f t="shared" si="3"/>
        <v>255504288</v>
      </c>
      <c r="F38" s="33">
        <f t="shared" si="3"/>
        <v>255504288</v>
      </c>
      <c r="G38" s="33">
        <f t="shared" si="3"/>
        <v>447644287</v>
      </c>
      <c r="H38" s="33">
        <f t="shared" si="3"/>
        <v>-166896408</v>
      </c>
      <c r="I38" s="33">
        <f t="shared" si="3"/>
        <v>-152317701</v>
      </c>
      <c r="J38" s="33">
        <f t="shared" si="3"/>
        <v>128430178</v>
      </c>
      <c r="K38" s="33">
        <f t="shared" si="3"/>
        <v>44445972</v>
      </c>
      <c r="L38" s="33">
        <f t="shared" si="3"/>
        <v>-134822965</v>
      </c>
      <c r="M38" s="33">
        <f t="shared" si="3"/>
        <v>141635135</v>
      </c>
      <c r="N38" s="33">
        <f t="shared" si="3"/>
        <v>51258142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179688320</v>
      </c>
      <c r="X38" s="33">
        <f t="shared" si="3"/>
        <v>660480977</v>
      </c>
      <c r="Y38" s="33">
        <f t="shared" si="3"/>
        <v>-480792657</v>
      </c>
      <c r="Z38" s="34">
        <f>+IF(X38&lt;&gt;0,+(Y38/X38)*100,0)</f>
        <v>-72.79432318911435</v>
      </c>
      <c r="AA38" s="35">
        <f>+AA17+AA27+AA36</f>
        <v>255504288</v>
      </c>
    </row>
    <row r="39" spans="1:27" ht="13.5">
      <c r="A39" s="22" t="s">
        <v>59</v>
      </c>
      <c r="B39" s="16"/>
      <c r="C39" s="31">
        <v>458473823</v>
      </c>
      <c r="D39" s="31"/>
      <c r="E39" s="32">
        <v>408175785</v>
      </c>
      <c r="F39" s="33">
        <v>408175785</v>
      </c>
      <c r="G39" s="33">
        <v>352751158</v>
      </c>
      <c r="H39" s="33">
        <v>800395445</v>
      </c>
      <c r="I39" s="33">
        <v>596968274</v>
      </c>
      <c r="J39" s="33">
        <v>352751158</v>
      </c>
      <c r="K39" s="33">
        <v>520234660</v>
      </c>
      <c r="L39" s="33">
        <v>564680632</v>
      </c>
      <c r="M39" s="33">
        <v>365176229</v>
      </c>
      <c r="N39" s="33">
        <v>520234660</v>
      </c>
      <c r="O39" s="33"/>
      <c r="P39" s="33"/>
      <c r="Q39" s="33"/>
      <c r="R39" s="33"/>
      <c r="S39" s="33"/>
      <c r="T39" s="33"/>
      <c r="U39" s="33"/>
      <c r="V39" s="33"/>
      <c r="W39" s="33">
        <v>352751158</v>
      </c>
      <c r="X39" s="33">
        <v>408175785</v>
      </c>
      <c r="Y39" s="33">
        <v>-55424627</v>
      </c>
      <c r="Z39" s="34">
        <v>-13.58</v>
      </c>
      <c r="AA39" s="35">
        <v>408175785</v>
      </c>
    </row>
    <row r="40" spans="1:27" ht="13.5">
      <c r="A40" s="41" t="s">
        <v>60</v>
      </c>
      <c r="B40" s="42"/>
      <c r="C40" s="43">
        <v>497022815</v>
      </c>
      <c r="D40" s="43"/>
      <c r="E40" s="44">
        <v>663680064</v>
      </c>
      <c r="F40" s="45">
        <v>663680064</v>
      </c>
      <c r="G40" s="45">
        <v>800395445</v>
      </c>
      <c r="H40" s="45">
        <v>633499037</v>
      </c>
      <c r="I40" s="45">
        <v>444650573</v>
      </c>
      <c r="J40" s="45">
        <v>444650573</v>
      </c>
      <c r="K40" s="45">
        <v>564680632</v>
      </c>
      <c r="L40" s="45">
        <v>429857667</v>
      </c>
      <c r="M40" s="45">
        <v>506811364</v>
      </c>
      <c r="N40" s="45">
        <v>571492802</v>
      </c>
      <c r="O40" s="45"/>
      <c r="P40" s="45"/>
      <c r="Q40" s="45"/>
      <c r="R40" s="45"/>
      <c r="S40" s="45"/>
      <c r="T40" s="45"/>
      <c r="U40" s="45"/>
      <c r="V40" s="45"/>
      <c r="W40" s="45">
        <v>571492802</v>
      </c>
      <c r="X40" s="45">
        <v>1068656753</v>
      </c>
      <c r="Y40" s="45">
        <v>-497163951</v>
      </c>
      <c r="Z40" s="46">
        <v>-46.52</v>
      </c>
      <c r="AA40" s="47">
        <v>663680064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5327972</v>
      </c>
      <c r="D6" s="17"/>
      <c r="E6" s="18">
        <v>6678192</v>
      </c>
      <c r="F6" s="19">
        <v>6678192</v>
      </c>
      <c r="G6" s="19">
        <v>112872</v>
      </c>
      <c r="H6" s="19">
        <v>466565</v>
      </c>
      <c r="I6" s="19">
        <v>810604</v>
      </c>
      <c r="J6" s="19">
        <v>1390041</v>
      </c>
      <c r="K6" s="19">
        <v>652716</v>
      </c>
      <c r="L6" s="19">
        <v>573473</v>
      </c>
      <c r="M6" s="19">
        <v>331273</v>
      </c>
      <c r="N6" s="19">
        <v>1557462</v>
      </c>
      <c r="O6" s="19"/>
      <c r="P6" s="19"/>
      <c r="Q6" s="19"/>
      <c r="R6" s="19"/>
      <c r="S6" s="19"/>
      <c r="T6" s="19"/>
      <c r="U6" s="19"/>
      <c r="V6" s="19"/>
      <c r="W6" s="19">
        <v>2947503</v>
      </c>
      <c r="X6" s="19">
        <v>3339096</v>
      </c>
      <c r="Y6" s="19">
        <v>-391593</v>
      </c>
      <c r="Z6" s="20">
        <v>-11.73</v>
      </c>
      <c r="AA6" s="21">
        <v>6678192</v>
      </c>
    </row>
    <row r="7" spans="1:27" ht="13.5">
      <c r="A7" s="22" t="s">
        <v>34</v>
      </c>
      <c r="B7" s="16"/>
      <c r="C7" s="17">
        <v>14696425</v>
      </c>
      <c r="D7" s="17"/>
      <c r="E7" s="18">
        <v>20808600</v>
      </c>
      <c r="F7" s="19">
        <v>20808600</v>
      </c>
      <c r="G7" s="19">
        <v>1041049</v>
      </c>
      <c r="H7" s="19">
        <v>1370338</v>
      </c>
      <c r="I7" s="19">
        <v>1224473</v>
      </c>
      <c r="J7" s="19">
        <v>3635860</v>
      </c>
      <c r="K7" s="19">
        <v>1213108</v>
      </c>
      <c r="L7" s="19">
        <v>1605023</v>
      </c>
      <c r="M7" s="19">
        <v>1255979</v>
      </c>
      <c r="N7" s="19">
        <v>4074110</v>
      </c>
      <c r="O7" s="19"/>
      <c r="P7" s="19"/>
      <c r="Q7" s="19"/>
      <c r="R7" s="19"/>
      <c r="S7" s="19"/>
      <c r="T7" s="19"/>
      <c r="U7" s="19"/>
      <c r="V7" s="19"/>
      <c r="W7" s="19">
        <v>7709970</v>
      </c>
      <c r="X7" s="19">
        <v>10644300</v>
      </c>
      <c r="Y7" s="19">
        <v>-2934330</v>
      </c>
      <c r="Z7" s="20">
        <v>-27.57</v>
      </c>
      <c r="AA7" s="21">
        <v>20808600</v>
      </c>
    </row>
    <row r="8" spans="1:27" ht="13.5">
      <c r="A8" s="22" t="s">
        <v>35</v>
      </c>
      <c r="B8" s="16"/>
      <c r="C8" s="17">
        <v>362083</v>
      </c>
      <c r="D8" s="17"/>
      <c r="E8" s="18">
        <v>1405104</v>
      </c>
      <c r="F8" s="19">
        <v>1405104</v>
      </c>
      <c r="G8" s="19">
        <v>313637</v>
      </c>
      <c r="H8" s="19">
        <v>236610</v>
      </c>
      <c r="I8" s="19">
        <v>101682</v>
      </c>
      <c r="J8" s="19">
        <v>651929</v>
      </c>
      <c r="K8" s="19">
        <v>90173</v>
      </c>
      <c r="L8" s="19">
        <v>729720</v>
      </c>
      <c r="M8" s="19">
        <v>126610</v>
      </c>
      <c r="N8" s="19">
        <v>946503</v>
      </c>
      <c r="O8" s="19"/>
      <c r="P8" s="19"/>
      <c r="Q8" s="19"/>
      <c r="R8" s="19"/>
      <c r="S8" s="19"/>
      <c r="T8" s="19"/>
      <c r="U8" s="19"/>
      <c r="V8" s="19"/>
      <c r="W8" s="19">
        <v>1598432</v>
      </c>
      <c r="X8" s="19">
        <v>702552</v>
      </c>
      <c r="Y8" s="19">
        <v>895880</v>
      </c>
      <c r="Z8" s="20">
        <v>127.52</v>
      </c>
      <c r="AA8" s="21">
        <v>1405104</v>
      </c>
    </row>
    <row r="9" spans="1:27" ht="13.5">
      <c r="A9" s="22" t="s">
        <v>36</v>
      </c>
      <c r="B9" s="16"/>
      <c r="C9" s="17">
        <v>21672411</v>
      </c>
      <c r="D9" s="17"/>
      <c r="E9" s="18">
        <v>21246000</v>
      </c>
      <c r="F9" s="19">
        <v>21246000</v>
      </c>
      <c r="G9" s="19">
        <v>7519090</v>
      </c>
      <c r="H9" s="19">
        <v>3200000</v>
      </c>
      <c r="I9" s="19">
        <v>9828</v>
      </c>
      <c r="J9" s="19">
        <v>10728918</v>
      </c>
      <c r="K9" s="19">
        <v>-43416</v>
      </c>
      <c r="L9" s="19">
        <v>32000</v>
      </c>
      <c r="M9" s="19">
        <v>5485312</v>
      </c>
      <c r="N9" s="19">
        <v>5473896</v>
      </c>
      <c r="O9" s="19"/>
      <c r="P9" s="19"/>
      <c r="Q9" s="19"/>
      <c r="R9" s="19"/>
      <c r="S9" s="19"/>
      <c r="T9" s="19"/>
      <c r="U9" s="19"/>
      <c r="V9" s="19"/>
      <c r="W9" s="19">
        <v>16202814</v>
      </c>
      <c r="X9" s="19">
        <v>16206500</v>
      </c>
      <c r="Y9" s="19">
        <v>-3686</v>
      </c>
      <c r="Z9" s="20">
        <v>-0.02</v>
      </c>
      <c r="AA9" s="21">
        <v>21246000</v>
      </c>
    </row>
    <row r="10" spans="1:27" ht="13.5">
      <c r="A10" s="22" t="s">
        <v>37</v>
      </c>
      <c r="B10" s="16"/>
      <c r="C10" s="17">
        <v>6063248</v>
      </c>
      <c r="D10" s="17"/>
      <c r="E10" s="18">
        <v>9344000</v>
      </c>
      <c r="F10" s="19">
        <v>9344000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9344000</v>
      </c>
      <c r="Y10" s="19">
        <v>-9344000</v>
      </c>
      <c r="Z10" s="20">
        <v>-100</v>
      </c>
      <c r="AA10" s="21">
        <v>9344000</v>
      </c>
    </row>
    <row r="11" spans="1:27" ht="13.5">
      <c r="A11" s="22" t="s">
        <v>38</v>
      </c>
      <c r="B11" s="16"/>
      <c r="C11" s="17">
        <v>1160627</v>
      </c>
      <c r="D11" s="17"/>
      <c r="E11" s="18">
        <v>960996</v>
      </c>
      <c r="F11" s="19">
        <v>960996</v>
      </c>
      <c r="G11" s="19">
        <v>68301</v>
      </c>
      <c r="H11" s="19">
        <v>474300</v>
      </c>
      <c r="I11" s="19">
        <v>81491</v>
      </c>
      <c r="J11" s="19">
        <v>624092</v>
      </c>
      <c r="K11" s="19">
        <v>129816</v>
      </c>
      <c r="L11" s="19">
        <v>128563</v>
      </c>
      <c r="M11" s="19">
        <v>128198</v>
      </c>
      <c r="N11" s="19">
        <v>386577</v>
      </c>
      <c r="O11" s="19"/>
      <c r="P11" s="19"/>
      <c r="Q11" s="19"/>
      <c r="R11" s="19"/>
      <c r="S11" s="19"/>
      <c r="T11" s="19"/>
      <c r="U11" s="19"/>
      <c r="V11" s="19"/>
      <c r="W11" s="19">
        <v>1010669</v>
      </c>
      <c r="X11" s="19">
        <v>480498</v>
      </c>
      <c r="Y11" s="19">
        <v>530171</v>
      </c>
      <c r="Z11" s="20">
        <v>110.34</v>
      </c>
      <c r="AA11" s="21">
        <v>960996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-37165964</v>
      </c>
      <c r="D14" s="17"/>
      <c r="E14" s="18">
        <v>-45429092</v>
      </c>
      <c r="F14" s="19">
        <v>-45429092</v>
      </c>
      <c r="G14" s="19">
        <v>77866</v>
      </c>
      <c r="H14" s="19">
        <v>-9549909</v>
      </c>
      <c r="I14" s="19">
        <v>-6508589</v>
      </c>
      <c r="J14" s="19">
        <v>-15980632</v>
      </c>
      <c r="K14" s="19">
        <v>-3421700</v>
      </c>
      <c r="L14" s="19">
        <v>-2858403</v>
      </c>
      <c r="M14" s="19">
        <v>-8119423</v>
      </c>
      <c r="N14" s="19">
        <v>-14399526</v>
      </c>
      <c r="O14" s="19"/>
      <c r="P14" s="19"/>
      <c r="Q14" s="19"/>
      <c r="R14" s="19"/>
      <c r="S14" s="19"/>
      <c r="T14" s="19"/>
      <c r="U14" s="19"/>
      <c r="V14" s="19"/>
      <c r="W14" s="19">
        <v>-30380158</v>
      </c>
      <c r="X14" s="19">
        <v>-21462996</v>
      </c>
      <c r="Y14" s="19">
        <v>-8917162</v>
      </c>
      <c r="Z14" s="20">
        <v>41.55</v>
      </c>
      <c r="AA14" s="21">
        <v>-45429092</v>
      </c>
    </row>
    <row r="15" spans="1:27" ht="13.5">
      <c r="A15" s="22" t="s">
        <v>42</v>
      </c>
      <c r="B15" s="16"/>
      <c r="C15" s="17">
        <v>-575017</v>
      </c>
      <c r="D15" s="17"/>
      <c r="E15" s="18">
        <v>-305004</v>
      </c>
      <c r="F15" s="19">
        <v>-305004</v>
      </c>
      <c r="G15" s="19"/>
      <c r="H15" s="19"/>
      <c r="I15" s="19">
        <v>-33368</v>
      </c>
      <c r="J15" s="19">
        <v>-33368</v>
      </c>
      <c r="K15" s="19">
        <v>-10218</v>
      </c>
      <c r="L15" s="19">
        <v>-9827</v>
      </c>
      <c r="M15" s="19">
        <v>-10090</v>
      </c>
      <c r="N15" s="19">
        <v>-30135</v>
      </c>
      <c r="O15" s="19"/>
      <c r="P15" s="19"/>
      <c r="Q15" s="19"/>
      <c r="R15" s="19"/>
      <c r="S15" s="19"/>
      <c r="T15" s="19"/>
      <c r="U15" s="19"/>
      <c r="V15" s="19"/>
      <c r="W15" s="19">
        <v>-63503</v>
      </c>
      <c r="X15" s="19">
        <v>-152502</v>
      </c>
      <c r="Y15" s="19">
        <v>88999</v>
      </c>
      <c r="Z15" s="20">
        <v>-58.36</v>
      </c>
      <c r="AA15" s="21">
        <v>-305004</v>
      </c>
    </row>
    <row r="16" spans="1:27" ht="13.5">
      <c r="A16" s="22" t="s">
        <v>43</v>
      </c>
      <c r="B16" s="16"/>
      <c r="C16" s="17"/>
      <c r="D16" s="17"/>
      <c r="E16" s="18">
        <v>-4865004</v>
      </c>
      <c r="F16" s="19">
        <v>-4865004</v>
      </c>
      <c r="G16" s="19">
        <v>-40000</v>
      </c>
      <c r="H16" s="19">
        <v>-4800</v>
      </c>
      <c r="I16" s="19">
        <v>-467</v>
      </c>
      <c r="J16" s="19">
        <v>-45267</v>
      </c>
      <c r="K16" s="19"/>
      <c r="L16" s="19"/>
      <c r="M16" s="19">
        <v>-3350</v>
      </c>
      <c r="N16" s="19">
        <v>-3350</v>
      </c>
      <c r="O16" s="19"/>
      <c r="P16" s="19"/>
      <c r="Q16" s="19"/>
      <c r="R16" s="19"/>
      <c r="S16" s="19"/>
      <c r="T16" s="19"/>
      <c r="U16" s="19"/>
      <c r="V16" s="19"/>
      <c r="W16" s="19">
        <v>-48617</v>
      </c>
      <c r="X16" s="19">
        <v>-2432502</v>
      </c>
      <c r="Y16" s="19">
        <v>2383885</v>
      </c>
      <c r="Z16" s="20">
        <v>-98</v>
      </c>
      <c r="AA16" s="21">
        <v>-4865004</v>
      </c>
    </row>
    <row r="17" spans="1:27" ht="13.5">
      <c r="A17" s="23" t="s">
        <v>44</v>
      </c>
      <c r="B17" s="24"/>
      <c r="C17" s="25">
        <f aca="true" t="shared" si="0" ref="C17:Y17">SUM(C6:C16)</f>
        <v>11541785</v>
      </c>
      <c r="D17" s="25">
        <f>SUM(D6:D16)</f>
        <v>0</v>
      </c>
      <c r="E17" s="26">
        <f t="shared" si="0"/>
        <v>9843792</v>
      </c>
      <c r="F17" s="27">
        <f t="shared" si="0"/>
        <v>9843792</v>
      </c>
      <c r="G17" s="27">
        <f t="shared" si="0"/>
        <v>9092815</v>
      </c>
      <c r="H17" s="27">
        <f t="shared" si="0"/>
        <v>-3806896</v>
      </c>
      <c r="I17" s="27">
        <f t="shared" si="0"/>
        <v>-4314346</v>
      </c>
      <c r="J17" s="27">
        <f t="shared" si="0"/>
        <v>971573</v>
      </c>
      <c r="K17" s="27">
        <f t="shared" si="0"/>
        <v>-1389521</v>
      </c>
      <c r="L17" s="27">
        <f t="shared" si="0"/>
        <v>200549</v>
      </c>
      <c r="M17" s="27">
        <f t="shared" si="0"/>
        <v>-805491</v>
      </c>
      <c r="N17" s="27">
        <f t="shared" si="0"/>
        <v>-1994463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-1022890</v>
      </c>
      <c r="X17" s="27">
        <f t="shared" si="0"/>
        <v>16668946</v>
      </c>
      <c r="Y17" s="27">
        <f t="shared" si="0"/>
        <v>-17691836</v>
      </c>
      <c r="Z17" s="28">
        <f>+IF(X17&lt;&gt;0,+(Y17/X17)*100,0)</f>
        <v>-106.13650077215439</v>
      </c>
      <c r="AA17" s="29">
        <f>SUM(AA6:AA16)</f>
        <v>9843792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11780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-7890025</v>
      </c>
      <c r="D26" s="17"/>
      <c r="E26" s="18">
        <v>-9344000</v>
      </c>
      <c r="F26" s="19">
        <v>-9344000</v>
      </c>
      <c r="G26" s="19">
        <v>-54000</v>
      </c>
      <c r="H26" s="19">
        <v>-1177352</v>
      </c>
      <c r="I26" s="19">
        <v>-470290</v>
      </c>
      <c r="J26" s="19">
        <v>-1701642</v>
      </c>
      <c r="K26" s="19">
        <v>-372883</v>
      </c>
      <c r="L26" s="19">
        <v>-751882</v>
      </c>
      <c r="M26" s="19">
        <v>-770547</v>
      </c>
      <c r="N26" s="19">
        <v>-1895312</v>
      </c>
      <c r="O26" s="19"/>
      <c r="P26" s="19"/>
      <c r="Q26" s="19"/>
      <c r="R26" s="19"/>
      <c r="S26" s="19"/>
      <c r="T26" s="19"/>
      <c r="U26" s="19"/>
      <c r="V26" s="19"/>
      <c r="W26" s="19">
        <v>-3596954</v>
      </c>
      <c r="X26" s="19">
        <v>-9344000</v>
      </c>
      <c r="Y26" s="19">
        <v>5747046</v>
      </c>
      <c r="Z26" s="20">
        <v>-61.51</v>
      </c>
      <c r="AA26" s="21">
        <v>-9344000</v>
      </c>
    </row>
    <row r="27" spans="1:27" ht="13.5">
      <c r="A27" s="23" t="s">
        <v>51</v>
      </c>
      <c r="B27" s="24"/>
      <c r="C27" s="25">
        <f aca="true" t="shared" si="1" ref="C27:Y27">SUM(C21:C26)</f>
        <v>-7878245</v>
      </c>
      <c r="D27" s="25">
        <f>SUM(D21:D26)</f>
        <v>0</v>
      </c>
      <c r="E27" s="26">
        <f t="shared" si="1"/>
        <v>-9344000</v>
      </c>
      <c r="F27" s="27">
        <f t="shared" si="1"/>
        <v>-9344000</v>
      </c>
      <c r="G27" s="27">
        <f t="shared" si="1"/>
        <v>-54000</v>
      </c>
      <c r="H27" s="27">
        <f t="shared" si="1"/>
        <v>-1177352</v>
      </c>
      <c r="I27" s="27">
        <f t="shared" si="1"/>
        <v>-470290</v>
      </c>
      <c r="J27" s="27">
        <f t="shared" si="1"/>
        <v>-1701642</v>
      </c>
      <c r="K27" s="27">
        <f t="shared" si="1"/>
        <v>-372883</v>
      </c>
      <c r="L27" s="27">
        <f t="shared" si="1"/>
        <v>-751882</v>
      </c>
      <c r="M27" s="27">
        <f t="shared" si="1"/>
        <v>-770547</v>
      </c>
      <c r="N27" s="27">
        <f t="shared" si="1"/>
        <v>-1895312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-3596954</v>
      </c>
      <c r="X27" s="27">
        <f t="shared" si="1"/>
        <v>-9344000</v>
      </c>
      <c r="Y27" s="27">
        <f t="shared" si="1"/>
        <v>5747046</v>
      </c>
      <c r="Z27" s="28">
        <f>+IF(X27&lt;&gt;0,+(Y27/X27)*100,0)</f>
        <v>-61.50520119863013</v>
      </c>
      <c r="AA27" s="29">
        <f>SUM(AA21:AA26)</f>
        <v>-9344000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-592</v>
      </c>
      <c r="D33" s="17"/>
      <c r="E33" s="18"/>
      <c r="F33" s="19"/>
      <c r="G33" s="19">
        <v>-381</v>
      </c>
      <c r="H33" s="36">
        <v>-13</v>
      </c>
      <c r="I33" s="36">
        <v>-210</v>
      </c>
      <c r="J33" s="36">
        <v>-604</v>
      </c>
      <c r="K33" s="19">
        <v>-750</v>
      </c>
      <c r="L33" s="19">
        <v>2109</v>
      </c>
      <c r="M33" s="19">
        <v>260</v>
      </c>
      <c r="N33" s="19">
        <v>1619</v>
      </c>
      <c r="O33" s="36"/>
      <c r="P33" s="36"/>
      <c r="Q33" s="36"/>
      <c r="R33" s="19"/>
      <c r="S33" s="19"/>
      <c r="T33" s="19"/>
      <c r="U33" s="19"/>
      <c r="V33" s="36"/>
      <c r="W33" s="36">
        <v>1015</v>
      </c>
      <c r="X33" s="36"/>
      <c r="Y33" s="19">
        <v>1015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-72844</v>
      </c>
      <c r="D35" s="17"/>
      <c r="E35" s="18">
        <v>-305000</v>
      </c>
      <c r="F35" s="19">
        <v>-305000</v>
      </c>
      <c r="G35" s="19"/>
      <c r="H35" s="19">
        <v>-50081</v>
      </c>
      <c r="I35" s="19"/>
      <c r="J35" s="19">
        <v>-50081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-50081</v>
      </c>
      <c r="X35" s="19">
        <v>-150000</v>
      </c>
      <c r="Y35" s="19">
        <v>99919</v>
      </c>
      <c r="Z35" s="20">
        <v>-66.61</v>
      </c>
      <c r="AA35" s="21">
        <v>-305000</v>
      </c>
    </row>
    <row r="36" spans="1:27" ht="13.5">
      <c r="A36" s="23" t="s">
        <v>57</v>
      </c>
      <c r="B36" s="24"/>
      <c r="C36" s="25">
        <f aca="true" t="shared" si="2" ref="C36:Y36">SUM(C31:C35)</f>
        <v>-73436</v>
      </c>
      <c r="D36" s="25">
        <f>SUM(D31:D35)</f>
        <v>0</v>
      </c>
      <c r="E36" s="26">
        <f t="shared" si="2"/>
        <v>-305000</v>
      </c>
      <c r="F36" s="27">
        <f t="shared" si="2"/>
        <v>-305000</v>
      </c>
      <c r="G36" s="27">
        <f t="shared" si="2"/>
        <v>-381</v>
      </c>
      <c r="H36" s="27">
        <f t="shared" si="2"/>
        <v>-50094</v>
      </c>
      <c r="I36" s="27">
        <f t="shared" si="2"/>
        <v>-210</v>
      </c>
      <c r="J36" s="27">
        <f t="shared" si="2"/>
        <v>-50685</v>
      </c>
      <c r="K36" s="27">
        <f t="shared" si="2"/>
        <v>-750</v>
      </c>
      <c r="L36" s="27">
        <f t="shared" si="2"/>
        <v>2109</v>
      </c>
      <c r="M36" s="27">
        <f t="shared" si="2"/>
        <v>260</v>
      </c>
      <c r="N36" s="27">
        <f t="shared" si="2"/>
        <v>1619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-49066</v>
      </c>
      <c r="X36" s="27">
        <f t="shared" si="2"/>
        <v>-150000</v>
      </c>
      <c r="Y36" s="27">
        <f t="shared" si="2"/>
        <v>100934</v>
      </c>
      <c r="Z36" s="28">
        <f>+IF(X36&lt;&gt;0,+(Y36/X36)*100,0)</f>
        <v>-67.28933333333333</v>
      </c>
      <c r="AA36" s="29">
        <f>SUM(AA31:AA35)</f>
        <v>-305000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3590104</v>
      </c>
      <c r="D38" s="31">
        <f>+D17+D27+D36</f>
        <v>0</v>
      </c>
      <c r="E38" s="32">
        <f t="shared" si="3"/>
        <v>194792</v>
      </c>
      <c r="F38" s="33">
        <f t="shared" si="3"/>
        <v>194792</v>
      </c>
      <c r="G38" s="33">
        <f t="shared" si="3"/>
        <v>9038434</v>
      </c>
      <c r="H38" s="33">
        <f t="shared" si="3"/>
        <v>-5034342</v>
      </c>
      <c r="I38" s="33">
        <f t="shared" si="3"/>
        <v>-4784846</v>
      </c>
      <c r="J38" s="33">
        <f t="shared" si="3"/>
        <v>-780754</v>
      </c>
      <c r="K38" s="33">
        <f t="shared" si="3"/>
        <v>-1763154</v>
      </c>
      <c r="L38" s="33">
        <f t="shared" si="3"/>
        <v>-549224</v>
      </c>
      <c r="M38" s="33">
        <f t="shared" si="3"/>
        <v>-1575778</v>
      </c>
      <c r="N38" s="33">
        <f t="shared" si="3"/>
        <v>-3888156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-4668910</v>
      </c>
      <c r="X38" s="33">
        <f t="shared" si="3"/>
        <v>7174946</v>
      </c>
      <c r="Y38" s="33">
        <f t="shared" si="3"/>
        <v>-11843856</v>
      </c>
      <c r="Z38" s="34">
        <f>+IF(X38&lt;&gt;0,+(Y38/X38)*100,0)</f>
        <v>-165.07240611985094</v>
      </c>
      <c r="AA38" s="35">
        <f>+AA17+AA27+AA36</f>
        <v>194792</v>
      </c>
    </row>
    <row r="39" spans="1:27" ht="13.5">
      <c r="A39" s="22" t="s">
        <v>59</v>
      </c>
      <c r="B39" s="16"/>
      <c r="C39" s="31">
        <v>2913329</v>
      </c>
      <c r="D39" s="31"/>
      <c r="E39" s="32">
        <v>2780000</v>
      </c>
      <c r="F39" s="33">
        <v>2780000</v>
      </c>
      <c r="G39" s="33">
        <v>5929886</v>
      </c>
      <c r="H39" s="33">
        <v>14968320</v>
      </c>
      <c r="I39" s="33">
        <v>9933978</v>
      </c>
      <c r="J39" s="33">
        <v>5929886</v>
      </c>
      <c r="K39" s="33">
        <v>5149132</v>
      </c>
      <c r="L39" s="33">
        <v>3385978</v>
      </c>
      <c r="M39" s="33">
        <v>2836754</v>
      </c>
      <c r="N39" s="33">
        <v>5149132</v>
      </c>
      <c r="O39" s="33"/>
      <c r="P39" s="33"/>
      <c r="Q39" s="33"/>
      <c r="R39" s="33"/>
      <c r="S39" s="33"/>
      <c r="T39" s="33"/>
      <c r="U39" s="33"/>
      <c r="V39" s="33"/>
      <c r="W39" s="33">
        <v>5929886</v>
      </c>
      <c r="X39" s="33">
        <v>2780000</v>
      </c>
      <c r="Y39" s="33">
        <v>3149886</v>
      </c>
      <c r="Z39" s="34">
        <v>113.31</v>
      </c>
      <c r="AA39" s="35">
        <v>2780000</v>
      </c>
    </row>
    <row r="40" spans="1:27" ht="13.5">
      <c r="A40" s="41" t="s">
        <v>60</v>
      </c>
      <c r="B40" s="42"/>
      <c r="C40" s="43">
        <v>6503433</v>
      </c>
      <c r="D40" s="43"/>
      <c r="E40" s="44">
        <v>2974793</v>
      </c>
      <c r="F40" s="45">
        <v>2974793</v>
      </c>
      <c r="G40" s="45">
        <v>14968320</v>
      </c>
      <c r="H40" s="45">
        <v>9933978</v>
      </c>
      <c r="I40" s="45">
        <v>5149132</v>
      </c>
      <c r="J40" s="45">
        <v>5149132</v>
      </c>
      <c r="K40" s="45">
        <v>3385978</v>
      </c>
      <c r="L40" s="45">
        <v>2836754</v>
      </c>
      <c r="M40" s="45">
        <v>1260976</v>
      </c>
      <c r="N40" s="45">
        <v>1260976</v>
      </c>
      <c r="O40" s="45"/>
      <c r="P40" s="45"/>
      <c r="Q40" s="45"/>
      <c r="R40" s="45"/>
      <c r="S40" s="45"/>
      <c r="T40" s="45"/>
      <c r="U40" s="45"/>
      <c r="V40" s="45"/>
      <c r="W40" s="45">
        <v>1260976</v>
      </c>
      <c r="X40" s="45">
        <v>9954947</v>
      </c>
      <c r="Y40" s="45">
        <v>-8693971</v>
      </c>
      <c r="Z40" s="46">
        <v>-87.33</v>
      </c>
      <c r="AA40" s="47">
        <v>2974793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1566206</v>
      </c>
      <c r="D6" s="17"/>
      <c r="E6" s="18">
        <v>9707116</v>
      </c>
      <c r="F6" s="19">
        <v>9707116</v>
      </c>
      <c r="G6" s="19">
        <v>62883</v>
      </c>
      <c r="H6" s="19">
        <v>201026</v>
      </c>
      <c r="I6" s="19">
        <v>335814</v>
      </c>
      <c r="J6" s="19">
        <v>599723</v>
      </c>
      <c r="K6" s="19">
        <v>1458149</v>
      </c>
      <c r="L6" s="19">
        <v>123031</v>
      </c>
      <c r="M6" s="19">
        <v>83574</v>
      </c>
      <c r="N6" s="19">
        <v>1664754</v>
      </c>
      <c r="O6" s="19"/>
      <c r="P6" s="19"/>
      <c r="Q6" s="19"/>
      <c r="R6" s="19"/>
      <c r="S6" s="19"/>
      <c r="T6" s="19"/>
      <c r="U6" s="19"/>
      <c r="V6" s="19"/>
      <c r="W6" s="19">
        <v>2264477</v>
      </c>
      <c r="X6" s="19">
        <v>2743890</v>
      </c>
      <c r="Y6" s="19">
        <v>-479413</v>
      </c>
      <c r="Z6" s="20">
        <v>-17.47</v>
      </c>
      <c r="AA6" s="21">
        <v>9707116</v>
      </c>
    </row>
    <row r="7" spans="1:27" ht="13.5">
      <c r="A7" s="22" t="s">
        <v>34</v>
      </c>
      <c r="B7" s="16"/>
      <c r="C7" s="17">
        <v>10776697</v>
      </c>
      <c r="D7" s="17"/>
      <c r="E7" s="18">
        <v>14596938</v>
      </c>
      <c r="F7" s="19">
        <v>14596938</v>
      </c>
      <c r="G7" s="19">
        <v>808515</v>
      </c>
      <c r="H7" s="19">
        <v>782719</v>
      </c>
      <c r="I7" s="19">
        <v>783063</v>
      </c>
      <c r="J7" s="19">
        <v>2374297</v>
      </c>
      <c r="K7" s="19">
        <v>847276</v>
      </c>
      <c r="L7" s="19">
        <v>792939</v>
      </c>
      <c r="M7" s="19">
        <v>674577</v>
      </c>
      <c r="N7" s="19">
        <v>2314792</v>
      </c>
      <c r="O7" s="19"/>
      <c r="P7" s="19"/>
      <c r="Q7" s="19"/>
      <c r="R7" s="19"/>
      <c r="S7" s="19"/>
      <c r="T7" s="19"/>
      <c r="U7" s="19"/>
      <c r="V7" s="19"/>
      <c r="W7" s="19">
        <v>4689089</v>
      </c>
      <c r="X7" s="19">
        <v>9773586</v>
      </c>
      <c r="Y7" s="19">
        <v>-5084497</v>
      </c>
      <c r="Z7" s="20">
        <v>-52.02</v>
      </c>
      <c r="AA7" s="21">
        <v>14596938</v>
      </c>
    </row>
    <row r="8" spans="1:27" ht="13.5">
      <c r="A8" s="22" t="s">
        <v>35</v>
      </c>
      <c r="B8" s="16"/>
      <c r="C8" s="17">
        <v>3504485</v>
      </c>
      <c r="D8" s="17"/>
      <c r="E8" s="18">
        <v>5288230</v>
      </c>
      <c r="F8" s="19">
        <v>5288230</v>
      </c>
      <c r="G8" s="19">
        <v>557403</v>
      </c>
      <c r="H8" s="19">
        <v>2208349</v>
      </c>
      <c r="I8" s="19">
        <v>1019684</v>
      </c>
      <c r="J8" s="19">
        <v>3785436</v>
      </c>
      <c r="K8" s="19">
        <v>1588276</v>
      </c>
      <c r="L8" s="19">
        <v>1453259</v>
      </c>
      <c r="M8" s="19">
        <v>837127</v>
      </c>
      <c r="N8" s="19">
        <v>3878662</v>
      </c>
      <c r="O8" s="19"/>
      <c r="P8" s="19"/>
      <c r="Q8" s="19"/>
      <c r="R8" s="19"/>
      <c r="S8" s="19"/>
      <c r="T8" s="19"/>
      <c r="U8" s="19"/>
      <c r="V8" s="19"/>
      <c r="W8" s="19">
        <v>7664098</v>
      </c>
      <c r="X8" s="19">
        <v>2644116</v>
      </c>
      <c r="Y8" s="19">
        <v>5019982</v>
      </c>
      <c r="Z8" s="20">
        <v>189.85</v>
      </c>
      <c r="AA8" s="21">
        <v>5288230</v>
      </c>
    </row>
    <row r="9" spans="1:27" ht="13.5">
      <c r="A9" s="22" t="s">
        <v>36</v>
      </c>
      <c r="B9" s="16"/>
      <c r="C9" s="17">
        <v>15025401</v>
      </c>
      <c r="D9" s="17"/>
      <c r="E9" s="18">
        <v>21405912</v>
      </c>
      <c r="F9" s="19">
        <v>21405912</v>
      </c>
      <c r="G9" s="19">
        <v>6480000</v>
      </c>
      <c r="H9" s="19">
        <v>1825000</v>
      </c>
      <c r="I9" s="19">
        <v>6914</v>
      </c>
      <c r="J9" s="19">
        <v>8311914</v>
      </c>
      <c r="K9" s="19"/>
      <c r="L9" s="19">
        <v>450000</v>
      </c>
      <c r="M9" s="19">
        <v>1922000</v>
      </c>
      <c r="N9" s="19">
        <v>2372000</v>
      </c>
      <c r="O9" s="19"/>
      <c r="P9" s="19"/>
      <c r="Q9" s="19"/>
      <c r="R9" s="19"/>
      <c r="S9" s="19"/>
      <c r="T9" s="19"/>
      <c r="U9" s="19"/>
      <c r="V9" s="19"/>
      <c r="W9" s="19">
        <v>10683914</v>
      </c>
      <c r="X9" s="19">
        <v>10702956</v>
      </c>
      <c r="Y9" s="19">
        <v>-19042</v>
      </c>
      <c r="Z9" s="20">
        <v>-0.18</v>
      </c>
      <c r="AA9" s="21">
        <v>21405912</v>
      </c>
    </row>
    <row r="10" spans="1:27" ht="13.5">
      <c r="A10" s="22" t="s">
        <v>37</v>
      </c>
      <c r="B10" s="16"/>
      <c r="C10" s="17">
        <v>9188000</v>
      </c>
      <c r="D10" s="17"/>
      <c r="E10" s="18">
        <v>16267488</v>
      </c>
      <c r="F10" s="19">
        <v>16267488</v>
      </c>
      <c r="G10" s="19">
        <v>7295000</v>
      </c>
      <c r="H10" s="19"/>
      <c r="I10" s="19"/>
      <c r="J10" s="19">
        <v>7295000</v>
      </c>
      <c r="K10" s="19"/>
      <c r="L10" s="19"/>
      <c r="M10" s="19">
        <v>6175000</v>
      </c>
      <c r="N10" s="19">
        <v>6175000</v>
      </c>
      <c r="O10" s="19"/>
      <c r="P10" s="19"/>
      <c r="Q10" s="19"/>
      <c r="R10" s="19"/>
      <c r="S10" s="19"/>
      <c r="T10" s="19"/>
      <c r="U10" s="19"/>
      <c r="V10" s="19"/>
      <c r="W10" s="19">
        <v>13470000</v>
      </c>
      <c r="X10" s="19">
        <v>8133744</v>
      </c>
      <c r="Y10" s="19">
        <v>5336256</v>
      </c>
      <c r="Z10" s="20">
        <v>65.61</v>
      </c>
      <c r="AA10" s="21">
        <v>16267488</v>
      </c>
    </row>
    <row r="11" spans="1:27" ht="13.5">
      <c r="A11" s="22" t="s">
        <v>38</v>
      </c>
      <c r="B11" s="16"/>
      <c r="C11" s="17">
        <v>488252</v>
      </c>
      <c r="D11" s="17"/>
      <c r="E11" s="18">
        <v>855650</v>
      </c>
      <c r="F11" s="19">
        <v>855650</v>
      </c>
      <c r="G11" s="19">
        <v>9531</v>
      </c>
      <c r="H11" s="19">
        <v>46257</v>
      </c>
      <c r="I11" s="19">
        <v>45186</v>
      </c>
      <c r="J11" s="19">
        <v>100974</v>
      </c>
      <c r="K11" s="19">
        <v>38737</v>
      </c>
      <c r="L11" s="19">
        <v>31686</v>
      </c>
      <c r="M11" s="19">
        <v>46495</v>
      </c>
      <c r="N11" s="19">
        <v>116918</v>
      </c>
      <c r="O11" s="19"/>
      <c r="P11" s="19"/>
      <c r="Q11" s="19"/>
      <c r="R11" s="19"/>
      <c r="S11" s="19"/>
      <c r="T11" s="19"/>
      <c r="U11" s="19"/>
      <c r="V11" s="19"/>
      <c r="W11" s="19">
        <v>217892</v>
      </c>
      <c r="X11" s="19">
        <v>539004</v>
      </c>
      <c r="Y11" s="19">
        <v>-321112</v>
      </c>
      <c r="Z11" s="20">
        <v>-59.58</v>
      </c>
      <c r="AA11" s="21">
        <v>855650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-34142781</v>
      </c>
      <c r="D14" s="17"/>
      <c r="E14" s="18">
        <v>-45689196</v>
      </c>
      <c r="F14" s="19">
        <v>-45689196</v>
      </c>
      <c r="G14" s="19">
        <v>-7353896</v>
      </c>
      <c r="H14" s="19">
        <v>-3353866</v>
      </c>
      <c r="I14" s="19">
        <v>-3481686</v>
      </c>
      <c r="J14" s="19">
        <v>-14189448</v>
      </c>
      <c r="K14" s="19">
        <v>-4453867</v>
      </c>
      <c r="L14" s="19">
        <v>-3522958</v>
      </c>
      <c r="M14" s="19">
        <v>-3837308</v>
      </c>
      <c r="N14" s="19">
        <v>-11814133</v>
      </c>
      <c r="O14" s="19"/>
      <c r="P14" s="19"/>
      <c r="Q14" s="19"/>
      <c r="R14" s="19"/>
      <c r="S14" s="19"/>
      <c r="T14" s="19"/>
      <c r="U14" s="19"/>
      <c r="V14" s="19"/>
      <c r="W14" s="19">
        <v>-26003581</v>
      </c>
      <c r="X14" s="19">
        <v>-21948498</v>
      </c>
      <c r="Y14" s="19">
        <v>-4055083</v>
      </c>
      <c r="Z14" s="20">
        <v>18.48</v>
      </c>
      <c r="AA14" s="21">
        <v>-45689196</v>
      </c>
    </row>
    <row r="15" spans="1:27" ht="13.5">
      <c r="A15" s="22" t="s">
        <v>42</v>
      </c>
      <c r="B15" s="16"/>
      <c r="C15" s="17">
        <v>-626420</v>
      </c>
      <c r="D15" s="17"/>
      <c r="E15" s="18">
        <v>-160000</v>
      </c>
      <c r="F15" s="19">
        <v>-160000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-300000</v>
      </c>
      <c r="Y15" s="19">
        <v>300000</v>
      </c>
      <c r="Z15" s="20">
        <v>-100</v>
      </c>
      <c r="AA15" s="21">
        <v>-160000</v>
      </c>
    </row>
    <row r="16" spans="1:27" ht="13.5">
      <c r="A16" s="22" t="s">
        <v>43</v>
      </c>
      <c r="B16" s="16"/>
      <c r="C16" s="17">
        <v>-507569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5272271</v>
      </c>
      <c r="D17" s="25">
        <f>SUM(D6:D16)</f>
        <v>0</v>
      </c>
      <c r="E17" s="26">
        <f t="shared" si="0"/>
        <v>22272138</v>
      </c>
      <c r="F17" s="27">
        <f t="shared" si="0"/>
        <v>22272138</v>
      </c>
      <c r="G17" s="27">
        <f t="shared" si="0"/>
        <v>7859436</v>
      </c>
      <c r="H17" s="27">
        <f t="shared" si="0"/>
        <v>1709485</v>
      </c>
      <c r="I17" s="27">
        <f t="shared" si="0"/>
        <v>-1291025</v>
      </c>
      <c r="J17" s="27">
        <f t="shared" si="0"/>
        <v>8277896</v>
      </c>
      <c r="K17" s="27">
        <f t="shared" si="0"/>
        <v>-521429</v>
      </c>
      <c r="L17" s="27">
        <f t="shared" si="0"/>
        <v>-672043</v>
      </c>
      <c r="M17" s="27">
        <f t="shared" si="0"/>
        <v>5901465</v>
      </c>
      <c r="N17" s="27">
        <f t="shared" si="0"/>
        <v>4707993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12985889</v>
      </c>
      <c r="X17" s="27">
        <f t="shared" si="0"/>
        <v>12288798</v>
      </c>
      <c r="Y17" s="27">
        <f t="shared" si="0"/>
        <v>697091</v>
      </c>
      <c r="Z17" s="28">
        <f>+IF(X17&lt;&gt;0,+(Y17/X17)*100,0)</f>
        <v>5.672572695881241</v>
      </c>
      <c r="AA17" s="29">
        <f>SUM(AA6:AA16)</f>
        <v>22272138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-30000</v>
      </c>
      <c r="F21" s="19">
        <v>-30000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-2500</v>
      </c>
      <c r="Y21" s="36">
        <v>2500</v>
      </c>
      <c r="Z21" s="37">
        <v>-100</v>
      </c>
      <c r="AA21" s="38">
        <v>-30000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-4530510</v>
      </c>
      <c r="D26" s="17"/>
      <c r="E26" s="18">
        <v>-16367490</v>
      </c>
      <c r="F26" s="19">
        <v>-16367490</v>
      </c>
      <c r="G26" s="19">
        <v>-290611</v>
      </c>
      <c r="H26" s="19">
        <v>-1376799</v>
      </c>
      <c r="I26" s="19">
        <v>-1373542</v>
      </c>
      <c r="J26" s="19">
        <v>-3040952</v>
      </c>
      <c r="K26" s="19">
        <v>-1047615</v>
      </c>
      <c r="L26" s="19">
        <v>-175258</v>
      </c>
      <c r="M26" s="19">
        <v>-4706</v>
      </c>
      <c r="N26" s="19">
        <v>-1227579</v>
      </c>
      <c r="O26" s="19"/>
      <c r="P26" s="19"/>
      <c r="Q26" s="19"/>
      <c r="R26" s="19"/>
      <c r="S26" s="19"/>
      <c r="T26" s="19"/>
      <c r="U26" s="19"/>
      <c r="V26" s="19"/>
      <c r="W26" s="19">
        <v>-4268531</v>
      </c>
      <c r="X26" s="19">
        <v>-7598952</v>
      </c>
      <c r="Y26" s="19">
        <v>3330421</v>
      </c>
      <c r="Z26" s="20">
        <v>-43.83</v>
      </c>
      <c r="AA26" s="21">
        <v>-16367490</v>
      </c>
    </row>
    <row r="27" spans="1:27" ht="13.5">
      <c r="A27" s="23" t="s">
        <v>51</v>
      </c>
      <c r="B27" s="24"/>
      <c r="C27" s="25">
        <f aca="true" t="shared" si="1" ref="C27:Y27">SUM(C21:C26)</f>
        <v>-4530510</v>
      </c>
      <c r="D27" s="25">
        <f>SUM(D21:D26)</f>
        <v>0</v>
      </c>
      <c r="E27" s="26">
        <f t="shared" si="1"/>
        <v>-16397490</v>
      </c>
      <c r="F27" s="27">
        <f t="shared" si="1"/>
        <v>-16397490</v>
      </c>
      <c r="G27" s="27">
        <f t="shared" si="1"/>
        <v>-290611</v>
      </c>
      <c r="H27" s="27">
        <f t="shared" si="1"/>
        <v>-1376799</v>
      </c>
      <c r="I27" s="27">
        <f t="shared" si="1"/>
        <v>-1373542</v>
      </c>
      <c r="J27" s="27">
        <f t="shared" si="1"/>
        <v>-3040952</v>
      </c>
      <c r="K27" s="27">
        <f t="shared" si="1"/>
        <v>-1047615</v>
      </c>
      <c r="L27" s="27">
        <f t="shared" si="1"/>
        <v>-175258</v>
      </c>
      <c r="M27" s="27">
        <f t="shared" si="1"/>
        <v>-4706</v>
      </c>
      <c r="N27" s="27">
        <f t="shared" si="1"/>
        <v>-1227579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-4268531</v>
      </c>
      <c r="X27" s="27">
        <f t="shared" si="1"/>
        <v>-7601452</v>
      </c>
      <c r="Y27" s="27">
        <f t="shared" si="1"/>
        <v>3332921</v>
      </c>
      <c r="Z27" s="28">
        <f>+IF(X27&lt;&gt;0,+(Y27/X27)*100,0)</f>
        <v>-43.845846819791795</v>
      </c>
      <c r="AA27" s="29">
        <f>SUM(AA21:AA26)</f>
        <v>-16397490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8956</v>
      </c>
      <c r="D33" s="17"/>
      <c r="E33" s="18">
        <v>5715</v>
      </c>
      <c r="F33" s="19">
        <v>5715</v>
      </c>
      <c r="G33" s="19">
        <v>570</v>
      </c>
      <c r="H33" s="36">
        <v>280</v>
      </c>
      <c r="I33" s="36">
        <v>1400</v>
      </c>
      <c r="J33" s="36">
        <v>2250</v>
      </c>
      <c r="K33" s="19">
        <v>87</v>
      </c>
      <c r="L33" s="19"/>
      <c r="M33" s="19">
        <v>600</v>
      </c>
      <c r="N33" s="19">
        <v>687</v>
      </c>
      <c r="O33" s="36"/>
      <c r="P33" s="36"/>
      <c r="Q33" s="36"/>
      <c r="R33" s="19"/>
      <c r="S33" s="19"/>
      <c r="T33" s="19"/>
      <c r="U33" s="19"/>
      <c r="V33" s="36"/>
      <c r="W33" s="36">
        <v>2937</v>
      </c>
      <c r="X33" s="36"/>
      <c r="Y33" s="19">
        <v>2937</v>
      </c>
      <c r="Z33" s="20"/>
      <c r="AA33" s="21">
        <v>5715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-10544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-1588</v>
      </c>
      <c r="D36" s="25">
        <f>SUM(D31:D35)</f>
        <v>0</v>
      </c>
      <c r="E36" s="26">
        <f t="shared" si="2"/>
        <v>5715</v>
      </c>
      <c r="F36" s="27">
        <f t="shared" si="2"/>
        <v>5715</v>
      </c>
      <c r="G36" s="27">
        <f t="shared" si="2"/>
        <v>570</v>
      </c>
      <c r="H36" s="27">
        <f t="shared" si="2"/>
        <v>280</v>
      </c>
      <c r="I36" s="27">
        <f t="shared" si="2"/>
        <v>1400</v>
      </c>
      <c r="J36" s="27">
        <f t="shared" si="2"/>
        <v>2250</v>
      </c>
      <c r="K36" s="27">
        <f t="shared" si="2"/>
        <v>87</v>
      </c>
      <c r="L36" s="27">
        <f t="shared" si="2"/>
        <v>0</v>
      </c>
      <c r="M36" s="27">
        <f t="shared" si="2"/>
        <v>600</v>
      </c>
      <c r="N36" s="27">
        <f t="shared" si="2"/>
        <v>687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2937</v>
      </c>
      <c r="X36" s="27">
        <f t="shared" si="2"/>
        <v>0</v>
      </c>
      <c r="Y36" s="27">
        <f t="shared" si="2"/>
        <v>2937</v>
      </c>
      <c r="Z36" s="28">
        <f>+IF(X36&lt;&gt;0,+(Y36/X36)*100,0)</f>
        <v>0</v>
      </c>
      <c r="AA36" s="29">
        <f>SUM(AA31:AA35)</f>
        <v>5715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740173</v>
      </c>
      <c r="D38" s="31">
        <f>+D17+D27+D36</f>
        <v>0</v>
      </c>
      <c r="E38" s="32">
        <f t="shared" si="3"/>
        <v>5880363</v>
      </c>
      <c r="F38" s="33">
        <f t="shared" si="3"/>
        <v>5880363</v>
      </c>
      <c r="G38" s="33">
        <f t="shared" si="3"/>
        <v>7569395</v>
      </c>
      <c r="H38" s="33">
        <f t="shared" si="3"/>
        <v>332966</v>
      </c>
      <c r="I38" s="33">
        <f t="shared" si="3"/>
        <v>-2663167</v>
      </c>
      <c r="J38" s="33">
        <f t="shared" si="3"/>
        <v>5239194</v>
      </c>
      <c r="K38" s="33">
        <f t="shared" si="3"/>
        <v>-1568957</v>
      </c>
      <c r="L38" s="33">
        <f t="shared" si="3"/>
        <v>-847301</v>
      </c>
      <c r="M38" s="33">
        <f t="shared" si="3"/>
        <v>5897359</v>
      </c>
      <c r="N38" s="33">
        <f t="shared" si="3"/>
        <v>3481101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8720295</v>
      </c>
      <c r="X38" s="33">
        <f t="shared" si="3"/>
        <v>4687346</v>
      </c>
      <c r="Y38" s="33">
        <f t="shared" si="3"/>
        <v>4032949</v>
      </c>
      <c r="Z38" s="34">
        <f>+IF(X38&lt;&gt;0,+(Y38/X38)*100,0)</f>
        <v>86.03907200364556</v>
      </c>
      <c r="AA38" s="35">
        <f>+AA17+AA27+AA36</f>
        <v>5880363</v>
      </c>
    </row>
    <row r="39" spans="1:27" ht="13.5">
      <c r="A39" s="22" t="s">
        <v>59</v>
      </c>
      <c r="B39" s="16"/>
      <c r="C39" s="31">
        <v>790370</v>
      </c>
      <c r="D39" s="31"/>
      <c r="E39" s="32">
        <v>2057685</v>
      </c>
      <c r="F39" s="33">
        <v>2057685</v>
      </c>
      <c r="G39" s="33">
        <v>1530542</v>
      </c>
      <c r="H39" s="33">
        <v>9099937</v>
      </c>
      <c r="I39" s="33">
        <v>9432903</v>
      </c>
      <c r="J39" s="33">
        <v>1530542</v>
      </c>
      <c r="K39" s="33">
        <v>6769736</v>
      </c>
      <c r="L39" s="33">
        <v>5200779</v>
      </c>
      <c r="M39" s="33">
        <v>4353478</v>
      </c>
      <c r="N39" s="33">
        <v>6769736</v>
      </c>
      <c r="O39" s="33"/>
      <c r="P39" s="33"/>
      <c r="Q39" s="33"/>
      <c r="R39" s="33"/>
      <c r="S39" s="33"/>
      <c r="T39" s="33"/>
      <c r="U39" s="33"/>
      <c r="V39" s="33"/>
      <c r="W39" s="33">
        <v>1530542</v>
      </c>
      <c r="X39" s="33">
        <v>2057685</v>
      </c>
      <c r="Y39" s="33">
        <v>-527143</v>
      </c>
      <c r="Z39" s="34">
        <v>-25.62</v>
      </c>
      <c r="AA39" s="35">
        <v>2057685</v>
      </c>
    </row>
    <row r="40" spans="1:27" ht="13.5">
      <c r="A40" s="41" t="s">
        <v>60</v>
      </c>
      <c r="B40" s="42"/>
      <c r="C40" s="43">
        <v>1530543</v>
      </c>
      <c r="D40" s="43"/>
      <c r="E40" s="44">
        <v>7938048</v>
      </c>
      <c r="F40" s="45">
        <v>7938048</v>
      </c>
      <c r="G40" s="45">
        <v>9099937</v>
      </c>
      <c r="H40" s="45">
        <v>9432903</v>
      </c>
      <c r="I40" s="45">
        <v>6769736</v>
      </c>
      <c r="J40" s="45">
        <v>6769736</v>
      </c>
      <c r="K40" s="45">
        <v>5200779</v>
      </c>
      <c r="L40" s="45">
        <v>4353478</v>
      </c>
      <c r="M40" s="45">
        <v>10250837</v>
      </c>
      <c r="N40" s="45">
        <v>10250837</v>
      </c>
      <c r="O40" s="45"/>
      <c r="P40" s="45"/>
      <c r="Q40" s="45"/>
      <c r="R40" s="45"/>
      <c r="S40" s="45"/>
      <c r="T40" s="45"/>
      <c r="U40" s="45"/>
      <c r="V40" s="45"/>
      <c r="W40" s="45">
        <v>10250837</v>
      </c>
      <c r="X40" s="45">
        <v>6745031</v>
      </c>
      <c r="Y40" s="45">
        <v>3505806</v>
      </c>
      <c r="Z40" s="46">
        <v>51.98</v>
      </c>
      <c r="AA40" s="47">
        <v>7938048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60746</v>
      </c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5155194</v>
      </c>
      <c r="D8" s="17"/>
      <c r="E8" s="18">
        <v>13640456</v>
      </c>
      <c r="F8" s="19">
        <v>13640456</v>
      </c>
      <c r="G8" s="19">
        <v>400630</v>
      </c>
      <c r="H8" s="19">
        <v>4365967</v>
      </c>
      <c r="I8" s="19">
        <v>349519</v>
      </c>
      <c r="J8" s="19">
        <v>5116116</v>
      </c>
      <c r="K8" s="19">
        <v>3620752</v>
      </c>
      <c r="L8" s="19">
        <v>3984529</v>
      </c>
      <c r="M8" s="19">
        <v>356572</v>
      </c>
      <c r="N8" s="19">
        <v>7961853</v>
      </c>
      <c r="O8" s="19"/>
      <c r="P8" s="19"/>
      <c r="Q8" s="19"/>
      <c r="R8" s="19"/>
      <c r="S8" s="19"/>
      <c r="T8" s="19"/>
      <c r="U8" s="19"/>
      <c r="V8" s="19"/>
      <c r="W8" s="19">
        <v>13077969</v>
      </c>
      <c r="X8" s="19">
        <v>6384006</v>
      </c>
      <c r="Y8" s="19">
        <v>6693963</v>
      </c>
      <c r="Z8" s="20">
        <v>104.86</v>
      </c>
      <c r="AA8" s="21">
        <v>13640456</v>
      </c>
    </row>
    <row r="9" spans="1:27" ht="13.5">
      <c r="A9" s="22" t="s">
        <v>36</v>
      </c>
      <c r="B9" s="16"/>
      <c r="C9" s="17">
        <v>43269232</v>
      </c>
      <c r="D9" s="17"/>
      <c r="E9" s="18">
        <v>76353004</v>
      </c>
      <c r="F9" s="19">
        <v>76353004</v>
      </c>
      <c r="G9" s="19">
        <v>14765000</v>
      </c>
      <c r="H9" s="19">
        <v>250000</v>
      </c>
      <c r="I9" s="19">
        <v>2901200</v>
      </c>
      <c r="J9" s="19">
        <v>17916200</v>
      </c>
      <c r="K9" s="19">
        <v>226400</v>
      </c>
      <c r="L9" s="19">
        <v>999629</v>
      </c>
      <c r="M9" s="19">
        <v>13439000</v>
      </c>
      <c r="N9" s="19">
        <v>14665029</v>
      </c>
      <c r="O9" s="19"/>
      <c r="P9" s="19"/>
      <c r="Q9" s="19"/>
      <c r="R9" s="19"/>
      <c r="S9" s="19"/>
      <c r="T9" s="19"/>
      <c r="U9" s="19"/>
      <c r="V9" s="19"/>
      <c r="W9" s="19">
        <v>32581229</v>
      </c>
      <c r="X9" s="19">
        <v>38549124</v>
      </c>
      <c r="Y9" s="19">
        <v>-5967895</v>
      </c>
      <c r="Z9" s="20">
        <v>-15.48</v>
      </c>
      <c r="AA9" s="21">
        <v>76353004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1853637</v>
      </c>
      <c r="D11" s="17"/>
      <c r="E11" s="18">
        <v>2889996</v>
      </c>
      <c r="F11" s="19">
        <v>2889996</v>
      </c>
      <c r="G11" s="19">
        <v>55780</v>
      </c>
      <c r="H11" s="19">
        <v>48033</v>
      </c>
      <c r="I11" s="19">
        <v>54245</v>
      </c>
      <c r="J11" s="19">
        <v>158058</v>
      </c>
      <c r="K11" s="19">
        <v>42224</v>
      </c>
      <c r="L11" s="19">
        <v>180169</v>
      </c>
      <c r="M11" s="19">
        <v>45764</v>
      </c>
      <c r="N11" s="19">
        <v>268157</v>
      </c>
      <c r="O11" s="19"/>
      <c r="P11" s="19"/>
      <c r="Q11" s="19"/>
      <c r="R11" s="19"/>
      <c r="S11" s="19"/>
      <c r="T11" s="19"/>
      <c r="U11" s="19"/>
      <c r="V11" s="19"/>
      <c r="W11" s="19">
        <v>426215</v>
      </c>
      <c r="X11" s="19">
        <v>1444998</v>
      </c>
      <c r="Y11" s="19">
        <v>-1018783</v>
      </c>
      <c r="Z11" s="20">
        <v>-70.5</v>
      </c>
      <c r="AA11" s="21">
        <v>2889996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-58799602</v>
      </c>
      <c r="D14" s="17"/>
      <c r="E14" s="18">
        <v>-96505149</v>
      </c>
      <c r="F14" s="19">
        <v>-96505149</v>
      </c>
      <c r="G14" s="19">
        <v>-14696373</v>
      </c>
      <c r="H14" s="19">
        <v>-3928857</v>
      </c>
      <c r="I14" s="19">
        <v>-4569483</v>
      </c>
      <c r="J14" s="19">
        <v>-23194713</v>
      </c>
      <c r="K14" s="19">
        <v>-7344957</v>
      </c>
      <c r="L14" s="19">
        <v>-5218972</v>
      </c>
      <c r="M14" s="19">
        <v>-12610620</v>
      </c>
      <c r="N14" s="19">
        <v>-25174549</v>
      </c>
      <c r="O14" s="19"/>
      <c r="P14" s="19"/>
      <c r="Q14" s="19"/>
      <c r="R14" s="19"/>
      <c r="S14" s="19"/>
      <c r="T14" s="19"/>
      <c r="U14" s="19"/>
      <c r="V14" s="19"/>
      <c r="W14" s="19">
        <v>-48369262</v>
      </c>
      <c r="X14" s="19">
        <v>-37960986</v>
      </c>
      <c r="Y14" s="19">
        <v>-10408276</v>
      </c>
      <c r="Z14" s="20">
        <v>27.42</v>
      </c>
      <c r="AA14" s="21">
        <v>-96505149</v>
      </c>
    </row>
    <row r="15" spans="1:27" ht="13.5">
      <c r="A15" s="22" t="s">
        <v>42</v>
      </c>
      <c r="B15" s="16"/>
      <c r="C15" s="17">
        <v>-74732</v>
      </c>
      <c r="D15" s="17"/>
      <c r="E15" s="18">
        <v>-1618320</v>
      </c>
      <c r="F15" s="19">
        <v>-1618320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-809160</v>
      </c>
      <c r="Y15" s="19">
        <v>809160</v>
      </c>
      <c r="Z15" s="20">
        <v>-100</v>
      </c>
      <c r="AA15" s="21">
        <v>-1618320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-8535525</v>
      </c>
      <c r="D17" s="25">
        <f>SUM(D6:D16)</f>
        <v>0</v>
      </c>
      <c r="E17" s="26">
        <f t="shared" si="0"/>
        <v>-5240013</v>
      </c>
      <c r="F17" s="27">
        <f t="shared" si="0"/>
        <v>-5240013</v>
      </c>
      <c r="G17" s="27">
        <f t="shared" si="0"/>
        <v>525037</v>
      </c>
      <c r="H17" s="27">
        <f t="shared" si="0"/>
        <v>735143</v>
      </c>
      <c r="I17" s="27">
        <f t="shared" si="0"/>
        <v>-1264519</v>
      </c>
      <c r="J17" s="27">
        <f t="shared" si="0"/>
        <v>-4339</v>
      </c>
      <c r="K17" s="27">
        <f t="shared" si="0"/>
        <v>-3455581</v>
      </c>
      <c r="L17" s="27">
        <f t="shared" si="0"/>
        <v>-54645</v>
      </c>
      <c r="M17" s="27">
        <f t="shared" si="0"/>
        <v>1230716</v>
      </c>
      <c r="N17" s="27">
        <f t="shared" si="0"/>
        <v>-2279510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-2283849</v>
      </c>
      <c r="X17" s="27">
        <f t="shared" si="0"/>
        <v>7607982</v>
      </c>
      <c r="Y17" s="27">
        <f t="shared" si="0"/>
        <v>-9891831</v>
      </c>
      <c r="Z17" s="28">
        <f>+IF(X17&lt;&gt;0,+(Y17/X17)*100,0)</f>
        <v>-130.01911676447185</v>
      </c>
      <c r="AA17" s="29">
        <f>SUM(AA6:AA16)</f>
        <v>-5240013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-237626</v>
      </c>
      <c r="D26" s="17"/>
      <c r="E26" s="18">
        <v>-93000</v>
      </c>
      <c r="F26" s="19">
        <v>-93000</v>
      </c>
      <c r="G26" s="19"/>
      <c r="H26" s="19">
        <v>-21587</v>
      </c>
      <c r="I26" s="19">
        <v>-4001</v>
      </c>
      <c r="J26" s="19">
        <v>-25588</v>
      </c>
      <c r="K26" s="19"/>
      <c r="L26" s="19">
        <v>-8071</v>
      </c>
      <c r="M26" s="19">
        <v>-26948</v>
      </c>
      <c r="N26" s="19">
        <v>-35019</v>
      </c>
      <c r="O26" s="19"/>
      <c r="P26" s="19"/>
      <c r="Q26" s="19"/>
      <c r="R26" s="19"/>
      <c r="S26" s="19"/>
      <c r="T26" s="19"/>
      <c r="U26" s="19"/>
      <c r="V26" s="19"/>
      <c r="W26" s="19">
        <v>-60607</v>
      </c>
      <c r="X26" s="19">
        <v>-46500</v>
      </c>
      <c r="Y26" s="19">
        <v>-14107</v>
      </c>
      <c r="Z26" s="20">
        <v>30.34</v>
      </c>
      <c r="AA26" s="21">
        <v>-93000</v>
      </c>
    </row>
    <row r="27" spans="1:27" ht="13.5">
      <c r="A27" s="23" t="s">
        <v>51</v>
      </c>
      <c r="B27" s="24"/>
      <c r="C27" s="25">
        <f aca="true" t="shared" si="1" ref="C27:Y27">SUM(C21:C26)</f>
        <v>-237626</v>
      </c>
      <c r="D27" s="25">
        <f>SUM(D21:D26)</f>
        <v>0</v>
      </c>
      <c r="E27" s="26">
        <f t="shared" si="1"/>
        <v>-93000</v>
      </c>
      <c r="F27" s="27">
        <f t="shared" si="1"/>
        <v>-93000</v>
      </c>
      <c r="G27" s="27">
        <f t="shared" si="1"/>
        <v>0</v>
      </c>
      <c r="H27" s="27">
        <f t="shared" si="1"/>
        <v>-21587</v>
      </c>
      <c r="I27" s="27">
        <f t="shared" si="1"/>
        <v>-4001</v>
      </c>
      <c r="J27" s="27">
        <f t="shared" si="1"/>
        <v>-25588</v>
      </c>
      <c r="K27" s="27">
        <f t="shared" si="1"/>
        <v>0</v>
      </c>
      <c r="L27" s="27">
        <f t="shared" si="1"/>
        <v>-8071</v>
      </c>
      <c r="M27" s="27">
        <f t="shared" si="1"/>
        <v>-26948</v>
      </c>
      <c r="N27" s="27">
        <f t="shared" si="1"/>
        <v>-35019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-60607</v>
      </c>
      <c r="X27" s="27">
        <f t="shared" si="1"/>
        <v>-46500</v>
      </c>
      <c r="Y27" s="27">
        <f t="shared" si="1"/>
        <v>-14107</v>
      </c>
      <c r="Z27" s="28">
        <f>+IF(X27&lt;&gt;0,+(Y27/X27)*100,0)</f>
        <v>30.33763440860215</v>
      </c>
      <c r="AA27" s="29">
        <f>SUM(AA21:AA26)</f>
        <v>-93000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-83993</v>
      </c>
      <c r="D35" s="17"/>
      <c r="E35" s="18">
        <v>-46685</v>
      </c>
      <c r="F35" s="19">
        <v>-46685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-46685</v>
      </c>
    </row>
    <row r="36" spans="1:27" ht="13.5">
      <c r="A36" s="23" t="s">
        <v>57</v>
      </c>
      <c r="B36" s="24"/>
      <c r="C36" s="25">
        <f aca="true" t="shared" si="2" ref="C36:Y36">SUM(C31:C35)</f>
        <v>-83993</v>
      </c>
      <c r="D36" s="25">
        <f>SUM(D31:D35)</f>
        <v>0</v>
      </c>
      <c r="E36" s="26">
        <f t="shared" si="2"/>
        <v>-46685</v>
      </c>
      <c r="F36" s="27">
        <f t="shared" si="2"/>
        <v>-46685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-46685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-8857144</v>
      </c>
      <c r="D38" s="31">
        <f>+D17+D27+D36</f>
        <v>0</v>
      </c>
      <c r="E38" s="32">
        <f t="shared" si="3"/>
        <v>-5379698</v>
      </c>
      <c r="F38" s="33">
        <f t="shared" si="3"/>
        <v>-5379698</v>
      </c>
      <c r="G38" s="33">
        <f t="shared" si="3"/>
        <v>525037</v>
      </c>
      <c r="H38" s="33">
        <f t="shared" si="3"/>
        <v>713556</v>
      </c>
      <c r="I38" s="33">
        <f t="shared" si="3"/>
        <v>-1268520</v>
      </c>
      <c r="J38" s="33">
        <f t="shared" si="3"/>
        <v>-29927</v>
      </c>
      <c r="K38" s="33">
        <f t="shared" si="3"/>
        <v>-3455581</v>
      </c>
      <c r="L38" s="33">
        <f t="shared" si="3"/>
        <v>-62716</v>
      </c>
      <c r="M38" s="33">
        <f t="shared" si="3"/>
        <v>1203768</v>
      </c>
      <c r="N38" s="33">
        <f t="shared" si="3"/>
        <v>-2314529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-2344456</v>
      </c>
      <c r="X38" s="33">
        <f t="shared" si="3"/>
        <v>7561482</v>
      </c>
      <c r="Y38" s="33">
        <f t="shared" si="3"/>
        <v>-9905938</v>
      </c>
      <c r="Z38" s="34">
        <f>+IF(X38&lt;&gt;0,+(Y38/X38)*100,0)</f>
        <v>-131.0052447390604</v>
      </c>
      <c r="AA38" s="35">
        <f>+AA17+AA27+AA36</f>
        <v>-5379698</v>
      </c>
    </row>
    <row r="39" spans="1:27" ht="13.5">
      <c r="A39" s="22" t="s">
        <v>59</v>
      </c>
      <c r="B39" s="16"/>
      <c r="C39" s="31">
        <v>27833079</v>
      </c>
      <c r="D39" s="31"/>
      <c r="E39" s="32">
        <v>28590827</v>
      </c>
      <c r="F39" s="33">
        <v>28590827</v>
      </c>
      <c r="G39" s="33">
        <v>3685146</v>
      </c>
      <c r="H39" s="33">
        <v>4210183</v>
      </c>
      <c r="I39" s="33">
        <v>4923739</v>
      </c>
      <c r="J39" s="33">
        <v>3685146</v>
      </c>
      <c r="K39" s="33">
        <v>3655219</v>
      </c>
      <c r="L39" s="33">
        <v>199638</v>
      </c>
      <c r="M39" s="33">
        <v>136922</v>
      </c>
      <c r="N39" s="33">
        <v>3655219</v>
      </c>
      <c r="O39" s="33"/>
      <c r="P39" s="33"/>
      <c r="Q39" s="33"/>
      <c r="R39" s="33"/>
      <c r="S39" s="33"/>
      <c r="T39" s="33"/>
      <c r="U39" s="33"/>
      <c r="V39" s="33"/>
      <c r="W39" s="33">
        <v>3685146</v>
      </c>
      <c r="X39" s="33">
        <v>28590827</v>
      </c>
      <c r="Y39" s="33">
        <v>-24905681</v>
      </c>
      <c r="Z39" s="34">
        <v>-87.11</v>
      </c>
      <c r="AA39" s="35">
        <v>28590827</v>
      </c>
    </row>
    <row r="40" spans="1:27" ht="13.5">
      <c r="A40" s="41" t="s">
        <v>60</v>
      </c>
      <c r="B40" s="42"/>
      <c r="C40" s="43">
        <v>18975935</v>
      </c>
      <c r="D40" s="43"/>
      <c r="E40" s="44">
        <v>23211129</v>
      </c>
      <c r="F40" s="45">
        <v>23211129</v>
      </c>
      <c r="G40" s="45">
        <v>4210183</v>
      </c>
      <c r="H40" s="45">
        <v>4923739</v>
      </c>
      <c r="I40" s="45">
        <v>3655219</v>
      </c>
      <c r="J40" s="45">
        <v>3655219</v>
      </c>
      <c r="K40" s="45">
        <v>199638</v>
      </c>
      <c r="L40" s="45">
        <v>136922</v>
      </c>
      <c r="M40" s="45">
        <v>1340690</v>
      </c>
      <c r="N40" s="45">
        <v>1340690</v>
      </c>
      <c r="O40" s="45"/>
      <c r="P40" s="45"/>
      <c r="Q40" s="45"/>
      <c r="R40" s="45"/>
      <c r="S40" s="45"/>
      <c r="T40" s="45"/>
      <c r="U40" s="45"/>
      <c r="V40" s="45"/>
      <c r="W40" s="45">
        <v>1340690</v>
      </c>
      <c r="X40" s="45">
        <v>36152309</v>
      </c>
      <c r="Y40" s="45">
        <v>-34811619</v>
      </c>
      <c r="Z40" s="46">
        <v>-96.29</v>
      </c>
      <c r="AA40" s="47">
        <v>23211129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6477189</v>
      </c>
      <c r="D6" s="17"/>
      <c r="E6" s="18">
        <v>18378780</v>
      </c>
      <c r="F6" s="19">
        <v>18378780</v>
      </c>
      <c r="G6" s="19">
        <v>5638411</v>
      </c>
      <c r="H6" s="19">
        <v>-15420</v>
      </c>
      <c r="I6" s="19">
        <v>254983</v>
      </c>
      <c r="J6" s="19">
        <v>5877974</v>
      </c>
      <c r="K6" s="19">
        <v>230943</v>
      </c>
      <c r="L6" s="19">
        <v>-517910</v>
      </c>
      <c r="M6" s="19">
        <v>69160</v>
      </c>
      <c r="N6" s="19">
        <v>-217807</v>
      </c>
      <c r="O6" s="19"/>
      <c r="P6" s="19"/>
      <c r="Q6" s="19"/>
      <c r="R6" s="19"/>
      <c r="S6" s="19"/>
      <c r="T6" s="19"/>
      <c r="U6" s="19"/>
      <c r="V6" s="19"/>
      <c r="W6" s="19">
        <v>5660167</v>
      </c>
      <c r="X6" s="19">
        <v>9189390</v>
      </c>
      <c r="Y6" s="19">
        <v>-3529223</v>
      </c>
      <c r="Z6" s="20">
        <v>-38.41</v>
      </c>
      <c r="AA6" s="21">
        <v>18378780</v>
      </c>
    </row>
    <row r="7" spans="1:27" ht="13.5">
      <c r="A7" s="22" t="s">
        <v>34</v>
      </c>
      <c r="B7" s="16"/>
      <c r="C7" s="17">
        <v>12267834</v>
      </c>
      <c r="D7" s="17"/>
      <c r="E7" s="18">
        <v>11245164</v>
      </c>
      <c r="F7" s="19">
        <v>11245164</v>
      </c>
      <c r="G7" s="19">
        <v>201182</v>
      </c>
      <c r="H7" s="19">
        <v>1013343</v>
      </c>
      <c r="I7" s="19">
        <v>951387</v>
      </c>
      <c r="J7" s="19">
        <v>2165912</v>
      </c>
      <c r="K7" s="19">
        <v>688826</v>
      </c>
      <c r="L7" s="19">
        <v>-147714</v>
      </c>
      <c r="M7" s="19">
        <v>4842362</v>
      </c>
      <c r="N7" s="19">
        <v>5383474</v>
      </c>
      <c r="O7" s="19"/>
      <c r="P7" s="19"/>
      <c r="Q7" s="19"/>
      <c r="R7" s="19"/>
      <c r="S7" s="19"/>
      <c r="T7" s="19"/>
      <c r="U7" s="19"/>
      <c r="V7" s="19"/>
      <c r="W7" s="19">
        <v>7549386</v>
      </c>
      <c r="X7" s="19">
        <v>5622582</v>
      </c>
      <c r="Y7" s="19">
        <v>1926804</v>
      </c>
      <c r="Z7" s="20">
        <v>34.27</v>
      </c>
      <c r="AA7" s="21">
        <v>11245164</v>
      </c>
    </row>
    <row r="8" spans="1:27" ht="13.5">
      <c r="A8" s="22" t="s">
        <v>35</v>
      </c>
      <c r="B8" s="16"/>
      <c r="C8" s="17">
        <v>1846174</v>
      </c>
      <c r="D8" s="17"/>
      <c r="E8" s="18">
        <v>9859644</v>
      </c>
      <c r="F8" s="19">
        <v>9859644</v>
      </c>
      <c r="G8" s="19">
        <v>111914</v>
      </c>
      <c r="H8" s="19">
        <v>106163</v>
      </c>
      <c r="I8" s="19">
        <v>116564</v>
      </c>
      <c r="J8" s="19">
        <v>334641</v>
      </c>
      <c r="K8" s="19">
        <v>344330</v>
      </c>
      <c r="L8" s="19">
        <v>361588</v>
      </c>
      <c r="M8" s="19">
        <v>3473375</v>
      </c>
      <c r="N8" s="19">
        <v>4179293</v>
      </c>
      <c r="O8" s="19"/>
      <c r="P8" s="19"/>
      <c r="Q8" s="19"/>
      <c r="R8" s="19"/>
      <c r="S8" s="19"/>
      <c r="T8" s="19"/>
      <c r="U8" s="19"/>
      <c r="V8" s="19"/>
      <c r="W8" s="19">
        <v>4513934</v>
      </c>
      <c r="X8" s="19">
        <v>4929822</v>
      </c>
      <c r="Y8" s="19">
        <v>-415888</v>
      </c>
      <c r="Z8" s="20">
        <v>-8.44</v>
      </c>
      <c r="AA8" s="21">
        <v>9859644</v>
      </c>
    </row>
    <row r="9" spans="1:27" ht="13.5">
      <c r="A9" s="22" t="s">
        <v>36</v>
      </c>
      <c r="B9" s="16"/>
      <c r="C9" s="17">
        <v>24401877</v>
      </c>
      <c r="D9" s="17"/>
      <c r="E9" s="18">
        <v>30585000</v>
      </c>
      <c r="F9" s="19">
        <v>30585000</v>
      </c>
      <c r="G9" s="19"/>
      <c r="H9" s="19"/>
      <c r="I9" s="19"/>
      <c r="J9" s="19"/>
      <c r="K9" s="19"/>
      <c r="L9" s="19"/>
      <c r="M9" s="19">
        <v>11345490</v>
      </c>
      <c r="N9" s="19">
        <v>11345490</v>
      </c>
      <c r="O9" s="19"/>
      <c r="P9" s="19"/>
      <c r="Q9" s="19"/>
      <c r="R9" s="19"/>
      <c r="S9" s="19"/>
      <c r="T9" s="19"/>
      <c r="U9" s="19"/>
      <c r="V9" s="19"/>
      <c r="W9" s="19">
        <v>11345490</v>
      </c>
      <c r="X9" s="19">
        <v>15292500</v>
      </c>
      <c r="Y9" s="19">
        <v>-3947010</v>
      </c>
      <c r="Z9" s="20">
        <v>-25.81</v>
      </c>
      <c r="AA9" s="21">
        <v>30585000</v>
      </c>
    </row>
    <row r="10" spans="1:27" ht="13.5">
      <c r="A10" s="22" t="s">
        <v>37</v>
      </c>
      <c r="B10" s="16"/>
      <c r="C10" s="17"/>
      <c r="D10" s="17"/>
      <c r="E10" s="18">
        <v>9513996</v>
      </c>
      <c r="F10" s="19">
        <v>9513996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4756998</v>
      </c>
      <c r="Y10" s="19">
        <v>-4756998</v>
      </c>
      <c r="Z10" s="20">
        <v>-100</v>
      </c>
      <c r="AA10" s="21">
        <v>9513996</v>
      </c>
    </row>
    <row r="11" spans="1:27" ht="13.5">
      <c r="A11" s="22" t="s">
        <v>38</v>
      </c>
      <c r="B11" s="16"/>
      <c r="C11" s="17">
        <v>3050666</v>
      </c>
      <c r="D11" s="17"/>
      <c r="E11" s="18">
        <v>3395004</v>
      </c>
      <c r="F11" s="19">
        <v>3395004</v>
      </c>
      <c r="G11" s="19">
        <v>261274</v>
      </c>
      <c r="H11" s="19">
        <v>266936</v>
      </c>
      <c r="I11" s="19">
        <v>275991</v>
      </c>
      <c r="J11" s="19">
        <v>804201</v>
      </c>
      <c r="K11" s="19">
        <v>304165</v>
      </c>
      <c r="L11" s="19">
        <v>300602</v>
      </c>
      <c r="M11" s="19">
        <v>302797</v>
      </c>
      <c r="N11" s="19">
        <v>907564</v>
      </c>
      <c r="O11" s="19"/>
      <c r="P11" s="19"/>
      <c r="Q11" s="19"/>
      <c r="R11" s="19"/>
      <c r="S11" s="19"/>
      <c r="T11" s="19"/>
      <c r="U11" s="19"/>
      <c r="V11" s="19"/>
      <c r="W11" s="19">
        <v>1711765</v>
      </c>
      <c r="X11" s="19">
        <v>1697502</v>
      </c>
      <c r="Y11" s="19">
        <v>14263</v>
      </c>
      <c r="Z11" s="20">
        <v>0.84</v>
      </c>
      <c r="AA11" s="21">
        <v>3395004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-49876231</v>
      </c>
      <c r="D14" s="17"/>
      <c r="E14" s="18">
        <v>-71826708</v>
      </c>
      <c r="F14" s="19">
        <v>-71826708</v>
      </c>
      <c r="G14" s="19">
        <v>1605111</v>
      </c>
      <c r="H14" s="19">
        <v>-6113877</v>
      </c>
      <c r="I14" s="19">
        <v>-3326290</v>
      </c>
      <c r="J14" s="19">
        <v>-7835056</v>
      </c>
      <c r="K14" s="19">
        <v>1064659</v>
      </c>
      <c r="L14" s="19">
        <v>4615389</v>
      </c>
      <c r="M14" s="19">
        <v>-7483260</v>
      </c>
      <c r="N14" s="19">
        <v>-1803212</v>
      </c>
      <c r="O14" s="19"/>
      <c r="P14" s="19"/>
      <c r="Q14" s="19"/>
      <c r="R14" s="19"/>
      <c r="S14" s="19"/>
      <c r="T14" s="19"/>
      <c r="U14" s="19"/>
      <c r="V14" s="19"/>
      <c r="W14" s="19">
        <v>-9638268</v>
      </c>
      <c r="X14" s="19">
        <v>-35913354</v>
      </c>
      <c r="Y14" s="19">
        <v>26275086</v>
      </c>
      <c r="Z14" s="20">
        <v>-73.16</v>
      </c>
      <c r="AA14" s="21">
        <v>-71826708</v>
      </c>
    </row>
    <row r="15" spans="1:27" ht="13.5">
      <c r="A15" s="22" t="s">
        <v>42</v>
      </c>
      <c r="B15" s="16"/>
      <c r="C15" s="17">
        <v>-1780147</v>
      </c>
      <c r="D15" s="17"/>
      <c r="E15" s="18">
        <v>-1481940</v>
      </c>
      <c r="F15" s="19">
        <v>-1481940</v>
      </c>
      <c r="G15" s="19"/>
      <c r="H15" s="19">
        <v>-1629705</v>
      </c>
      <c r="I15" s="19"/>
      <c r="J15" s="19">
        <v>-1629705</v>
      </c>
      <c r="K15" s="19">
        <v>-4585</v>
      </c>
      <c r="L15" s="19"/>
      <c r="M15" s="19">
        <v>-2010296</v>
      </c>
      <c r="N15" s="19">
        <v>-2014881</v>
      </c>
      <c r="O15" s="19"/>
      <c r="P15" s="19"/>
      <c r="Q15" s="19"/>
      <c r="R15" s="19"/>
      <c r="S15" s="19"/>
      <c r="T15" s="19"/>
      <c r="U15" s="19"/>
      <c r="V15" s="19"/>
      <c r="W15" s="19">
        <v>-3644586</v>
      </c>
      <c r="X15" s="19">
        <v>-740970</v>
      </c>
      <c r="Y15" s="19">
        <v>-2903616</v>
      </c>
      <c r="Z15" s="20">
        <v>391.87</v>
      </c>
      <c r="AA15" s="21">
        <v>-1481940</v>
      </c>
    </row>
    <row r="16" spans="1:27" ht="13.5">
      <c r="A16" s="22" t="s">
        <v>43</v>
      </c>
      <c r="B16" s="16"/>
      <c r="C16" s="17"/>
      <c r="D16" s="17"/>
      <c r="E16" s="18">
        <v>-192924</v>
      </c>
      <c r="F16" s="19">
        <v>-192924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-96462</v>
      </c>
      <c r="Y16" s="19">
        <v>96462</v>
      </c>
      <c r="Z16" s="20">
        <v>-100</v>
      </c>
      <c r="AA16" s="21">
        <v>-192924</v>
      </c>
    </row>
    <row r="17" spans="1:27" ht="13.5">
      <c r="A17" s="23" t="s">
        <v>44</v>
      </c>
      <c r="B17" s="24"/>
      <c r="C17" s="25">
        <f aca="true" t="shared" si="0" ref="C17:Y17">SUM(C6:C16)</f>
        <v>-3612638</v>
      </c>
      <c r="D17" s="25">
        <f>SUM(D6:D16)</f>
        <v>0</v>
      </c>
      <c r="E17" s="26">
        <f t="shared" si="0"/>
        <v>9476016</v>
      </c>
      <c r="F17" s="27">
        <f t="shared" si="0"/>
        <v>9476016</v>
      </c>
      <c r="G17" s="27">
        <f t="shared" si="0"/>
        <v>7817892</v>
      </c>
      <c r="H17" s="27">
        <f t="shared" si="0"/>
        <v>-6372560</v>
      </c>
      <c r="I17" s="27">
        <f t="shared" si="0"/>
        <v>-1727365</v>
      </c>
      <c r="J17" s="27">
        <f t="shared" si="0"/>
        <v>-282033</v>
      </c>
      <c r="K17" s="27">
        <f t="shared" si="0"/>
        <v>2628338</v>
      </c>
      <c r="L17" s="27">
        <f t="shared" si="0"/>
        <v>4611955</v>
      </c>
      <c r="M17" s="27">
        <f t="shared" si="0"/>
        <v>10539628</v>
      </c>
      <c r="N17" s="27">
        <f t="shared" si="0"/>
        <v>17779921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17497888</v>
      </c>
      <c r="X17" s="27">
        <f t="shared" si="0"/>
        <v>4738008</v>
      </c>
      <c r="Y17" s="27">
        <f t="shared" si="0"/>
        <v>12759880</v>
      </c>
      <c r="Z17" s="28">
        <f>+IF(X17&lt;&gt;0,+(Y17/X17)*100,0)</f>
        <v>269.30895853278423</v>
      </c>
      <c r="AA17" s="29">
        <f>SUM(AA6:AA16)</f>
        <v>9476016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1465805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-2251554</v>
      </c>
      <c r="D26" s="17"/>
      <c r="E26" s="18">
        <v>-9513996</v>
      </c>
      <c r="F26" s="19">
        <v>-9513996</v>
      </c>
      <c r="G26" s="19">
        <v>-621261</v>
      </c>
      <c r="H26" s="19">
        <v>-228451</v>
      </c>
      <c r="I26" s="19">
        <v>-264915</v>
      </c>
      <c r="J26" s="19">
        <v>-1114627</v>
      </c>
      <c r="K26" s="19">
        <v>-1275862</v>
      </c>
      <c r="L26" s="19">
        <v>101812</v>
      </c>
      <c r="M26" s="19">
        <v>-2085460</v>
      </c>
      <c r="N26" s="19">
        <v>-3259510</v>
      </c>
      <c r="O26" s="19"/>
      <c r="P26" s="19"/>
      <c r="Q26" s="19"/>
      <c r="R26" s="19"/>
      <c r="S26" s="19"/>
      <c r="T26" s="19"/>
      <c r="U26" s="19"/>
      <c r="V26" s="19"/>
      <c r="W26" s="19">
        <v>-4374137</v>
      </c>
      <c r="X26" s="19">
        <v>-4756998</v>
      </c>
      <c r="Y26" s="19">
        <v>382861</v>
      </c>
      <c r="Z26" s="20">
        <v>-8.05</v>
      </c>
      <c r="AA26" s="21">
        <v>-9513996</v>
      </c>
    </row>
    <row r="27" spans="1:27" ht="13.5">
      <c r="A27" s="23" t="s">
        <v>51</v>
      </c>
      <c r="B27" s="24"/>
      <c r="C27" s="25">
        <f aca="true" t="shared" si="1" ref="C27:Y27">SUM(C21:C26)</f>
        <v>-785682</v>
      </c>
      <c r="D27" s="25">
        <f>SUM(D21:D26)</f>
        <v>0</v>
      </c>
      <c r="E27" s="26">
        <f t="shared" si="1"/>
        <v>-9513996</v>
      </c>
      <c r="F27" s="27">
        <f t="shared" si="1"/>
        <v>-9513996</v>
      </c>
      <c r="G27" s="27">
        <f t="shared" si="1"/>
        <v>-621261</v>
      </c>
      <c r="H27" s="27">
        <f t="shared" si="1"/>
        <v>-228451</v>
      </c>
      <c r="I27" s="27">
        <f t="shared" si="1"/>
        <v>-264915</v>
      </c>
      <c r="J27" s="27">
        <f t="shared" si="1"/>
        <v>-1114627</v>
      </c>
      <c r="K27" s="27">
        <f t="shared" si="1"/>
        <v>-1275862</v>
      </c>
      <c r="L27" s="27">
        <f t="shared" si="1"/>
        <v>101812</v>
      </c>
      <c r="M27" s="27">
        <f t="shared" si="1"/>
        <v>-2085460</v>
      </c>
      <c r="N27" s="27">
        <f t="shared" si="1"/>
        <v>-3259510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-4374137</v>
      </c>
      <c r="X27" s="27">
        <f t="shared" si="1"/>
        <v>-4756998</v>
      </c>
      <c r="Y27" s="27">
        <f t="shared" si="1"/>
        <v>382861</v>
      </c>
      <c r="Z27" s="28">
        <f>+IF(X27&lt;&gt;0,+(Y27/X27)*100,0)</f>
        <v>-8.048374205749088</v>
      </c>
      <c r="AA27" s="29">
        <f>SUM(AA21:AA26)</f>
        <v>-9513996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12324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-246516</v>
      </c>
      <c r="D35" s="17"/>
      <c r="E35" s="18">
        <v>39012</v>
      </c>
      <c r="F35" s="19">
        <v>39012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19506</v>
      </c>
      <c r="Y35" s="19">
        <v>-19506</v>
      </c>
      <c r="Z35" s="20">
        <v>-100</v>
      </c>
      <c r="AA35" s="21">
        <v>39012</v>
      </c>
    </row>
    <row r="36" spans="1:27" ht="13.5">
      <c r="A36" s="23" t="s">
        <v>57</v>
      </c>
      <c r="B36" s="24"/>
      <c r="C36" s="25">
        <f aca="true" t="shared" si="2" ref="C36:Y36">SUM(C31:C35)</f>
        <v>-234192</v>
      </c>
      <c r="D36" s="25">
        <f>SUM(D31:D35)</f>
        <v>0</v>
      </c>
      <c r="E36" s="26">
        <f t="shared" si="2"/>
        <v>39012</v>
      </c>
      <c r="F36" s="27">
        <f t="shared" si="2"/>
        <v>39012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19506</v>
      </c>
      <c r="Y36" s="27">
        <f t="shared" si="2"/>
        <v>-19506</v>
      </c>
      <c r="Z36" s="28">
        <f>+IF(X36&lt;&gt;0,+(Y36/X36)*100,0)</f>
        <v>-100</v>
      </c>
      <c r="AA36" s="29">
        <f>SUM(AA31:AA35)</f>
        <v>39012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-4632512</v>
      </c>
      <c r="D38" s="31">
        <f>+D17+D27+D36</f>
        <v>0</v>
      </c>
      <c r="E38" s="32">
        <f t="shared" si="3"/>
        <v>1032</v>
      </c>
      <c r="F38" s="33">
        <f t="shared" si="3"/>
        <v>1032</v>
      </c>
      <c r="G38" s="33">
        <f t="shared" si="3"/>
        <v>7196631</v>
      </c>
      <c r="H38" s="33">
        <f t="shared" si="3"/>
        <v>-6601011</v>
      </c>
      <c r="I38" s="33">
        <f t="shared" si="3"/>
        <v>-1992280</v>
      </c>
      <c r="J38" s="33">
        <f t="shared" si="3"/>
        <v>-1396660</v>
      </c>
      <c r="K38" s="33">
        <f t="shared" si="3"/>
        <v>1352476</v>
      </c>
      <c r="L38" s="33">
        <f t="shared" si="3"/>
        <v>4713767</v>
      </c>
      <c r="M38" s="33">
        <f t="shared" si="3"/>
        <v>8454168</v>
      </c>
      <c r="N38" s="33">
        <f t="shared" si="3"/>
        <v>14520411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13123751</v>
      </c>
      <c r="X38" s="33">
        <f t="shared" si="3"/>
        <v>516</v>
      </c>
      <c r="Y38" s="33">
        <f t="shared" si="3"/>
        <v>13123235</v>
      </c>
      <c r="Z38" s="34">
        <f>+IF(X38&lt;&gt;0,+(Y38/X38)*100,0)</f>
        <v>2543262.596899225</v>
      </c>
      <c r="AA38" s="35">
        <f>+AA17+AA27+AA36</f>
        <v>1032</v>
      </c>
    </row>
    <row r="39" spans="1:27" ht="13.5">
      <c r="A39" s="22" t="s">
        <v>59</v>
      </c>
      <c r="B39" s="16"/>
      <c r="C39" s="31">
        <v>2138408</v>
      </c>
      <c r="D39" s="31"/>
      <c r="E39" s="32">
        <v>564000</v>
      </c>
      <c r="F39" s="33">
        <v>564000</v>
      </c>
      <c r="G39" s="33">
        <v>336310</v>
      </c>
      <c r="H39" s="33">
        <v>7532941</v>
      </c>
      <c r="I39" s="33">
        <v>931930</v>
      </c>
      <c r="J39" s="33">
        <v>336310</v>
      </c>
      <c r="K39" s="33">
        <v>-1060350</v>
      </c>
      <c r="L39" s="33">
        <v>292126</v>
      </c>
      <c r="M39" s="33">
        <v>5005893</v>
      </c>
      <c r="N39" s="33">
        <v>-1060350</v>
      </c>
      <c r="O39" s="33"/>
      <c r="P39" s="33"/>
      <c r="Q39" s="33"/>
      <c r="R39" s="33"/>
      <c r="S39" s="33"/>
      <c r="T39" s="33"/>
      <c r="U39" s="33"/>
      <c r="V39" s="33"/>
      <c r="W39" s="33">
        <v>336310</v>
      </c>
      <c r="X39" s="33">
        <v>564000</v>
      </c>
      <c r="Y39" s="33">
        <v>-227690</v>
      </c>
      <c r="Z39" s="34">
        <v>-40.37</v>
      </c>
      <c r="AA39" s="35">
        <v>564000</v>
      </c>
    </row>
    <row r="40" spans="1:27" ht="13.5">
      <c r="A40" s="41" t="s">
        <v>60</v>
      </c>
      <c r="B40" s="42"/>
      <c r="C40" s="43">
        <v>-2494104</v>
      </c>
      <c r="D40" s="43"/>
      <c r="E40" s="44">
        <v>565031</v>
      </c>
      <c r="F40" s="45">
        <v>565031</v>
      </c>
      <c r="G40" s="45">
        <v>7532941</v>
      </c>
      <c r="H40" s="45">
        <v>931930</v>
      </c>
      <c r="I40" s="45">
        <v>-1060350</v>
      </c>
      <c r="J40" s="45">
        <v>-1060350</v>
      </c>
      <c r="K40" s="45">
        <v>292126</v>
      </c>
      <c r="L40" s="45">
        <v>5005893</v>
      </c>
      <c r="M40" s="45">
        <v>13460061</v>
      </c>
      <c r="N40" s="45">
        <v>13460061</v>
      </c>
      <c r="O40" s="45"/>
      <c r="P40" s="45"/>
      <c r="Q40" s="45"/>
      <c r="R40" s="45"/>
      <c r="S40" s="45"/>
      <c r="T40" s="45"/>
      <c r="U40" s="45"/>
      <c r="V40" s="45"/>
      <c r="W40" s="45">
        <v>13460061</v>
      </c>
      <c r="X40" s="45">
        <v>564515</v>
      </c>
      <c r="Y40" s="45">
        <v>12895546</v>
      </c>
      <c r="Z40" s="46">
        <v>2284.36</v>
      </c>
      <c r="AA40" s="47">
        <v>565031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6550456</v>
      </c>
      <c r="D6" s="17"/>
      <c r="E6" s="18">
        <v>8958006</v>
      </c>
      <c r="F6" s="19">
        <v>8958006</v>
      </c>
      <c r="G6" s="19">
        <v>384374</v>
      </c>
      <c r="H6" s="19">
        <v>646733</v>
      </c>
      <c r="I6" s="19">
        <v>509526</v>
      </c>
      <c r="J6" s="19">
        <v>1540633</v>
      </c>
      <c r="K6" s="19">
        <v>507516</v>
      </c>
      <c r="L6" s="19">
        <v>447457</v>
      </c>
      <c r="M6" s="19">
        <v>591239</v>
      </c>
      <c r="N6" s="19">
        <v>1546212</v>
      </c>
      <c r="O6" s="19"/>
      <c r="P6" s="19"/>
      <c r="Q6" s="19"/>
      <c r="R6" s="19"/>
      <c r="S6" s="19"/>
      <c r="T6" s="19"/>
      <c r="U6" s="19"/>
      <c r="V6" s="19"/>
      <c r="W6" s="19">
        <v>3086845</v>
      </c>
      <c r="X6" s="19">
        <v>5246500</v>
      </c>
      <c r="Y6" s="19">
        <v>-2159655</v>
      </c>
      <c r="Z6" s="20">
        <v>-41.16</v>
      </c>
      <c r="AA6" s="21">
        <v>8958006</v>
      </c>
    </row>
    <row r="7" spans="1:27" ht="13.5">
      <c r="A7" s="22" t="s">
        <v>34</v>
      </c>
      <c r="B7" s="16"/>
      <c r="C7" s="17">
        <v>32849914</v>
      </c>
      <c r="D7" s="17"/>
      <c r="E7" s="18">
        <v>57167451</v>
      </c>
      <c r="F7" s="19">
        <v>57167451</v>
      </c>
      <c r="G7" s="19">
        <v>2249660</v>
      </c>
      <c r="H7" s="19">
        <v>3164464</v>
      </c>
      <c r="I7" s="19">
        <v>3844449</v>
      </c>
      <c r="J7" s="19">
        <v>9258573</v>
      </c>
      <c r="K7" s="19">
        <v>3078687</v>
      </c>
      <c r="L7" s="19">
        <v>3248662</v>
      </c>
      <c r="M7" s="19">
        <v>2986177</v>
      </c>
      <c r="N7" s="19">
        <v>9313526</v>
      </c>
      <c r="O7" s="19"/>
      <c r="P7" s="19"/>
      <c r="Q7" s="19"/>
      <c r="R7" s="19"/>
      <c r="S7" s="19"/>
      <c r="T7" s="19"/>
      <c r="U7" s="19"/>
      <c r="V7" s="19"/>
      <c r="W7" s="19">
        <v>18572099</v>
      </c>
      <c r="X7" s="19">
        <v>27350119</v>
      </c>
      <c r="Y7" s="19">
        <v>-8778020</v>
      </c>
      <c r="Z7" s="20">
        <v>-32.09</v>
      </c>
      <c r="AA7" s="21">
        <v>57167451</v>
      </c>
    </row>
    <row r="8" spans="1:27" ht="13.5">
      <c r="A8" s="22" t="s">
        <v>35</v>
      </c>
      <c r="B8" s="16"/>
      <c r="C8" s="17">
        <v>27480083</v>
      </c>
      <c r="D8" s="17"/>
      <c r="E8" s="18">
        <v>14313028</v>
      </c>
      <c r="F8" s="19">
        <v>14313028</v>
      </c>
      <c r="G8" s="19">
        <v>710214</v>
      </c>
      <c r="H8" s="19">
        <v>4689494</v>
      </c>
      <c r="I8" s="19">
        <v>5803220</v>
      </c>
      <c r="J8" s="19">
        <v>11202928</v>
      </c>
      <c r="K8" s="19">
        <v>5630217</v>
      </c>
      <c r="L8" s="19">
        <v>912752</v>
      </c>
      <c r="M8" s="19">
        <v>2473608</v>
      </c>
      <c r="N8" s="19">
        <v>9016577</v>
      </c>
      <c r="O8" s="19"/>
      <c r="P8" s="19"/>
      <c r="Q8" s="19"/>
      <c r="R8" s="19"/>
      <c r="S8" s="19"/>
      <c r="T8" s="19"/>
      <c r="U8" s="19"/>
      <c r="V8" s="19"/>
      <c r="W8" s="19">
        <v>20219505</v>
      </c>
      <c r="X8" s="19">
        <v>6660902</v>
      </c>
      <c r="Y8" s="19">
        <v>13558603</v>
      </c>
      <c r="Z8" s="20">
        <v>203.56</v>
      </c>
      <c r="AA8" s="21">
        <v>14313028</v>
      </c>
    </row>
    <row r="9" spans="1:27" ht="13.5">
      <c r="A9" s="22" t="s">
        <v>36</v>
      </c>
      <c r="B9" s="16"/>
      <c r="C9" s="17">
        <v>57163805</v>
      </c>
      <c r="D9" s="17"/>
      <c r="E9" s="18">
        <v>40925200</v>
      </c>
      <c r="F9" s="19">
        <v>40925200</v>
      </c>
      <c r="G9" s="19">
        <v>15274000</v>
      </c>
      <c r="H9" s="19">
        <v>1825000</v>
      </c>
      <c r="I9" s="19"/>
      <c r="J9" s="19">
        <v>17099000</v>
      </c>
      <c r="K9" s="19">
        <v>784500</v>
      </c>
      <c r="L9" s="19"/>
      <c r="M9" s="19">
        <v>12219000</v>
      </c>
      <c r="N9" s="19">
        <v>13003500</v>
      </c>
      <c r="O9" s="19"/>
      <c r="P9" s="19"/>
      <c r="Q9" s="19"/>
      <c r="R9" s="19"/>
      <c r="S9" s="19"/>
      <c r="T9" s="19"/>
      <c r="U9" s="19"/>
      <c r="V9" s="19"/>
      <c r="W9" s="19">
        <v>30102500</v>
      </c>
      <c r="X9" s="19">
        <v>28647640</v>
      </c>
      <c r="Y9" s="19">
        <v>1454860</v>
      </c>
      <c r="Z9" s="20">
        <v>5.08</v>
      </c>
      <c r="AA9" s="21">
        <v>40925200</v>
      </c>
    </row>
    <row r="10" spans="1:27" ht="13.5">
      <c r="A10" s="22" t="s">
        <v>37</v>
      </c>
      <c r="B10" s="16"/>
      <c r="C10" s="17">
        <v>41802311</v>
      </c>
      <c r="D10" s="17"/>
      <c r="E10" s="18">
        <v>28090800</v>
      </c>
      <c r="F10" s="19">
        <v>28090800</v>
      </c>
      <c r="G10" s="19">
        <v>2525000</v>
      </c>
      <c r="H10" s="19">
        <v>250000</v>
      </c>
      <c r="I10" s="19">
        <v>2230407</v>
      </c>
      <c r="J10" s="19">
        <v>5005407</v>
      </c>
      <c r="K10" s="19">
        <v>3784500</v>
      </c>
      <c r="L10" s="19">
        <v>4306064</v>
      </c>
      <c r="M10" s="19">
        <v>13744000</v>
      </c>
      <c r="N10" s="19">
        <v>21834564</v>
      </c>
      <c r="O10" s="19"/>
      <c r="P10" s="19"/>
      <c r="Q10" s="19"/>
      <c r="R10" s="19"/>
      <c r="S10" s="19"/>
      <c r="T10" s="19"/>
      <c r="U10" s="19"/>
      <c r="V10" s="19"/>
      <c r="W10" s="19">
        <v>26839971</v>
      </c>
      <c r="X10" s="19">
        <v>19663560</v>
      </c>
      <c r="Y10" s="19">
        <v>7176411</v>
      </c>
      <c r="Z10" s="20">
        <v>36.5</v>
      </c>
      <c r="AA10" s="21">
        <v>28090800</v>
      </c>
    </row>
    <row r="11" spans="1:27" ht="13.5">
      <c r="A11" s="22" t="s">
        <v>38</v>
      </c>
      <c r="B11" s="16"/>
      <c r="C11" s="17">
        <v>2505748</v>
      </c>
      <c r="D11" s="17"/>
      <c r="E11" s="18">
        <v>2468984</v>
      </c>
      <c r="F11" s="19">
        <v>2468984</v>
      </c>
      <c r="G11" s="19">
        <v>7961</v>
      </c>
      <c r="H11" s="19">
        <v>95240</v>
      </c>
      <c r="I11" s="19">
        <v>17840</v>
      </c>
      <c r="J11" s="19">
        <v>121041</v>
      </c>
      <c r="K11" s="19">
        <v>80172</v>
      </c>
      <c r="L11" s="19">
        <v>21766</v>
      </c>
      <c r="M11" s="19">
        <v>37061</v>
      </c>
      <c r="N11" s="19">
        <v>138999</v>
      </c>
      <c r="O11" s="19"/>
      <c r="P11" s="19"/>
      <c r="Q11" s="19"/>
      <c r="R11" s="19"/>
      <c r="S11" s="19"/>
      <c r="T11" s="19"/>
      <c r="U11" s="19"/>
      <c r="V11" s="19"/>
      <c r="W11" s="19">
        <v>260040</v>
      </c>
      <c r="X11" s="19">
        <v>1217052</v>
      </c>
      <c r="Y11" s="19">
        <v>-957012</v>
      </c>
      <c r="Z11" s="20">
        <v>-78.63</v>
      </c>
      <c r="AA11" s="21">
        <v>2468984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-101943945</v>
      </c>
      <c r="D14" s="17"/>
      <c r="E14" s="18">
        <v>-107961930</v>
      </c>
      <c r="F14" s="19">
        <v>-107961930</v>
      </c>
      <c r="G14" s="19">
        <v>-14220839</v>
      </c>
      <c r="H14" s="19">
        <v>-13859924</v>
      </c>
      <c r="I14" s="19">
        <v>-13915505</v>
      </c>
      <c r="J14" s="19">
        <v>-41996268</v>
      </c>
      <c r="K14" s="19">
        <v>-14188235</v>
      </c>
      <c r="L14" s="19">
        <v>-8596320</v>
      </c>
      <c r="M14" s="19">
        <v>-8630463</v>
      </c>
      <c r="N14" s="19">
        <v>-31415018</v>
      </c>
      <c r="O14" s="19"/>
      <c r="P14" s="19"/>
      <c r="Q14" s="19"/>
      <c r="R14" s="19"/>
      <c r="S14" s="19"/>
      <c r="T14" s="19"/>
      <c r="U14" s="19"/>
      <c r="V14" s="19"/>
      <c r="W14" s="19">
        <v>-73411286</v>
      </c>
      <c r="X14" s="19">
        <v>-47111327</v>
      </c>
      <c r="Y14" s="19">
        <v>-26299959</v>
      </c>
      <c r="Z14" s="20">
        <v>55.83</v>
      </c>
      <c r="AA14" s="21">
        <v>-107961930</v>
      </c>
    </row>
    <row r="15" spans="1:27" ht="13.5">
      <c r="A15" s="22" t="s">
        <v>42</v>
      </c>
      <c r="B15" s="16"/>
      <c r="C15" s="17">
        <v>-336340</v>
      </c>
      <c r="D15" s="17"/>
      <c r="E15" s="18">
        <v>-310000</v>
      </c>
      <c r="F15" s="19">
        <v>-310000</v>
      </c>
      <c r="G15" s="19">
        <v>-20526</v>
      </c>
      <c r="H15" s="19">
        <v>-20250</v>
      </c>
      <c r="I15" s="19">
        <v>-19297</v>
      </c>
      <c r="J15" s="19">
        <v>-60073</v>
      </c>
      <c r="K15" s="19">
        <v>-18001</v>
      </c>
      <c r="L15" s="19">
        <v>-17545</v>
      </c>
      <c r="M15" s="19">
        <v>-16275</v>
      </c>
      <c r="N15" s="19">
        <v>-51821</v>
      </c>
      <c r="O15" s="19"/>
      <c r="P15" s="19"/>
      <c r="Q15" s="19"/>
      <c r="R15" s="19"/>
      <c r="S15" s="19"/>
      <c r="T15" s="19"/>
      <c r="U15" s="19"/>
      <c r="V15" s="19"/>
      <c r="W15" s="19">
        <v>-111894</v>
      </c>
      <c r="X15" s="19">
        <v>-148800</v>
      </c>
      <c r="Y15" s="19">
        <v>36906</v>
      </c>
      <c r="Z15" s="20">
        <v>-24.8</v>
      </c>
      <c r="AA15" s="21">
        <v>-310000</v>
      </c>
    </row>
    <row r="16" spans="1:27" ht="13.5">
      <c r="A16" s="22" t="s">
        <v>43</v>
      </c>
      <c r="B16" s="16"/>
      <c r="C16" s="17"/>
      <c r="D16" s="17"/>
      <c r="E16" s="18">
        <v>-9536951</v>
      </c>
      <c r="F16" s="19">
        <v>-9536951</v>
      </c>
      <c r="G16" s="19">
        <v>-509259</v>
      </c>
      <c r="H16" s="19">
        <v>-497879</v>
      </c>
      <c r="I16" s="19">
        <v>-566467</v>
      </c>
      <c r="J16" s="19">
        <v>-1573605</v>
      </c>
      <c r="K16" s="19">
        <v>-879992</v>
      </c>
      <c r="L16" s="19">
        <v>-539461</v>
      </c>
      <c r="M16" s="19">
        <v>-574682</v>
      </c>
      <c r="N16" s="19">
        <v>-1994135</v>
      </c>
      <c r="O16" s="19"/>
      <c r="P16" s="19"/>
      <c r="Q16" s="19"/>
      <c r="R16" s="19"/>
      <c r="S16" s="19"/>
      <c r="T16" s="19"/>
      <c r="U16" s="19"/>
      <c r="V16" s="19"/>
      <c r="W16" s="19">
        <v>-3567740</v>
      </c>
      <c r="X16" s="19">
        <v>-4643597</v>
      </c>
      <c r="Y16" s="19">
        <v>1075857</v>
      </c>
      <c r="Z16" s="20">
        <v>-23.17</v>
      </c>
      <c r="AA16" s="21">
        <v>-9536951</v>
      </c>
    </row>
    <row r="17" spans="1:27" ht="13.5">
      <c r="A17" s="23" t="s">
        <v>44</v>
      </c>
      <c r="B17" s="24"/>
      <c r="C17" s="25">
        <f aca="true" t="shared" si="0" ref="C17:Y17">SUM(C6:C16)</f>
        <v>66072032</v>
      </c>
      <c r="D17" s="25">
        <f>SUM(D6:D16)</f>
        <v>0</v>
      </c>
      <c r="E17" s="26">
        <f t="shared" si="0"/>
        <v>34114588</v>
      </c>
      <c r="F17" s="27">
        <f t="shared" si="0"/>
        <v>34114588</v>
      </c>
      <c r="G17" s="27">
        <f t="shared" si="0"/>
        <v>6400585</v>
      </c>
      <c r="H17" s="27">
        <f t="shared" si="0"/>
        <v>-3707122</v>
      </c>
      <c r="I17" s="27">
        <f t="shared" si="0"/>
        <v>-2095827</v>
      </c>
      <c r="J17" s="27">
        <f t="shared" si="0"/>
        <v>597636</v>
      </c>
      <c r="K17" s="27">
        <f t="shared" si="0"/>
        <v>-1220636</v>
      </c>
      <c r="L17" s="27">
        <f t="shared" si="0"/>
        <v>-216625</v>
      </c>
      <c r="M17" s="27">
        <f t="shared" si="0"/>
        <v>22829665</v>
      </c>
      <c r="N17" s="27">
        <f t="shared" si="0"/>
        <v>21392404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21990040</v>
      </c>
      <c r="X17" s="27">
        <f t="shared" si="0"/>
        <v>36882049</v>
      </c>
      <c r="Y17" s="27">
        <f t="shared" si="0"/>
        <v>-14892009</v>
      </c>
      <c r="Z17" s="28">
        <f>+IF(X17&lt;&gt;0,+(Y17/X17)*100,0)</f>
        <v>-40.37739063792253</v>
      </c>
      <c r="AA17" s="29">
        <f>SUM(AA6:AA16)</f>
        <v>34114588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-64578683</v>
      </c>
      <c r="D26" s="17"/>
      <c r="E26" s="18">
        <v>-29640800</v>
      </c>
      <c r="F26" s="19">
        <v>-29640800</v>
      </c>
      <c r="G26" s="19"/>
      <c r="H26" s="19">
        <v>-3681438</v>
      </c>
      <c r="I26" s="19">
        <v>-2025552</v>
      </c>
      <c r="J26" s="19">
        <v>-5706990</v>
      </c>
      <c r="K26" s="19">
        <v>-4780</v>
      </c>
      <c r="L26" s="19">
        <v>-4328966</v>
      </c>
      <c r="M26" s="19">
        <v>-2783537</v>
      </c>
      <c r="N26" s="19">
        <v>-7117283</v>
      </c>
      <c r="O26" s="19"/>
      <c r="P26" s="19"/>
      <c r="Q26" s="19"/>
      <c r="R26" s="19"/>
      <c r="S26" s="19"/>
      <c r="T26" s="19"/>
      <c r="U26" s="19"/>
      <c r="V26" s="19"/>
      <c r="W26" s="19">
        <v>-12824273</v>
      </c>
      <c r="X26" s="19">
        <v>-12900000</v>
      </c>
      <c r="Y26" s="19">
        <v>75727</v>
      </c>
      <c r="Z26" s="20">
        <v>-0.59</v>
      </c>
      <c r="AA26" s="21">
        <v>-29640800</v>
      </c>
    </row>
    <row r="27" spans="1:27" ht="13.5">
      <c r="A27" s="23" t="s">
        <v>51</v>
      </c>
      <c r="B27" s="24"/>
      <c r="C27" s="25">
        <f aca="true" t="shared" si="1" ref="C27:Y27">SUM(C21:C26)</f>
        <v>-64578683</v>
      </c>
      <c r="D27" s="25">
        <f>SUM(D21:D26)</f>
        <v>0</v>
      </c>
      <c r="E27" s="26">
        <f t="shared" si="1"/>
        <v>-29640800</v>
      </c>
      <c r="F27" s="27">
        <f t="shared" si="1"/>
        <v>-29640800</v>
      </c>
      <c r="G27" s="27">
        <f t="shared" si="1"/>
        <v>0</v>
      </c>
      <c r="H27" s="27">
        <f t="shared" si="1"/>
        <v>-3681438</v>
      </c>
      <c r="I27" s="27">
        <f t="shared" si="1"/>
        <v>-2025552</v>
      </c>
      <c r="J27" s="27">
        <f t="shared" si="1"/>
        <v>-5706990</v>
      </c>
      <c r="K27" s="27">
        <f t="shared" si="1"/>
        <v>-4780</v>
      </c>
      <c r="L27" s="27">
        <f t="shared" si="1"/>
        <v>-4328966</v>
      </c>
      <c r="M27" s="27">
        <f t="shared" si="1"/>
        <v>-2783537</v>
      </c>
      <c r="N27" s="27">
        <f t="shared" si="1"/>
        <v>-7117283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-12824273</v>
      </c>
      <c r="X27" s="27">
        <f t="shared" si="1"/>
        <v>-12900000</v>
      </c>
      <c r="Y27" s="27">
        <f t="shared" si="1"/>
        <v>75727</v>
      </c>
      <c r="Z27" s="28">
        <f>+IF(X27&lt;&gt;0,+(Y27/X27)*100,0)</f>
        <v>-0.587031007751938</v>
      </c>
      <c r="AA27" s="29">
        <f>SUM(AA21:AA26)</f>
        <v>-29640800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145000</v>
      </c>
      <c r="F33" s="19">
        <v>145000</v>
      </c>
      <c r="G33" s="19">
        <v>8774</v>
      </c>
      <c r="H33" s="36">
        <v>7864</v>
      </c>
      <c r="I33" s="36">
        <v>11749</v>
      </c>
      <c r="J33" s="36">
        <v>28387</v>
      </c>
      <c r="K33" s="19">
        <v>12016</v>
      </c>
      <c r="L33" s="19">
        <v>6879</v>
      </c>
      <c r="M33" s="19">
        <v>4594</v>
      </c>
      <c r="N33" s="19">
        <v>23489</v>
      </c>
      <c r="O33" s="36"/>
      <c r="P33" s="36"/>
      <c r="Q33" s="36"/>
      <c r="R33" s="19"/>
      <c r="S33" s="19"/>
      <c r="T33" s="19"/>
      <c r="U33" s="19"/>
      <c r="V33" s="36"/>
      <c r="W33" s="36">
        <v>51876</v>
      </c>
      <c r="X33" s="36"/>
      <c r="Y33" s="19">
        <v>51876</v>
      </c>
      <c r="Z33" s="20"/>
      <c r="AA33" s="21">
        <v>145000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-693020</v>
      </c>
      <c r="D35" s="17"/>
      <c r="E35" s="18">
        <v>-800000</v>
      </c>
      <c r="F35" s="19">
        <v>-800000</v>
      </c>
      <c r="G35" s="19">
        <v>-88174</v>
      </c>
      <c r="H35" s="19">
        <v>-88450</v>
      </c>
      <c r="I35" s="19">
        <v>-89403</v>
      </c>
      <c r="J35" s="19">
        <v>-266027</v>
      </c>
      <c r="K35" s="19">
        <v>-90699</v>
      </c>
      <c r="L35" s="19">
        <v>-91155</v>
      </c>
      <c r="M35" s="19">
        <v>-92425</v>
      </c>
      <c r="N35" s="19">
        <v>-274279</v>
      </c>
      <c r="O35" s="19"/>
      <c r="P35" s="19"/>
      <c r="Q35" s="19"/>
      <c r="R35" s="19"/>
      <c r="S35" s="19"/>
      <c r="T35" s="19"/>
      <c r="U35" s="19"/>
      <c r="V35" s="19"/>
      <c r="W35" s="19">
        <v>-540306</v>
      </c>
      <c r="X35" s="19">
        <v>-399996</v>
      </c>
      <c r="Y35" s="19">
        <v>-140310</v>
      </c>
      <c r="Z35" s="20">
        <v>35.08</v>
      </c>
      <c r="AA35" s="21">
        <v>-800000</v>
      </c>
    </row>
    <row r="36" spans="1:27" ht="13.5">
      <c r="A36" s="23" t="s">
        <v>57</v>
      </c>
      <c r="B36" s="24"/>
      <c r="C36" s="25">
        <f aca="true" t="shared" si="2" ref="C36:Y36">SUM(C31:C35)</f>
        <v>-693020</v>
      </c>
      <c r="D36" s="25">
        <f>SUM(D31:D35)</f>
        <v>0</v>
      </c>
      <c r="E36" s="26">
        <f t="shared" si="2"/>
        <v>-655000</v>
      </c>
      <c r="F36" s="27">
        <f t="shared" si="2"/>
        <v>-655000</v>
      </c>
      <c r="G36" s="27">
        <f t="shared" si="2"/>
        <v>-79400</v>
      </c>
      <c r="H36" s="27">
        <f t="shared" si="2"/>
        <v>-80586</v>
      </c>
      <c r="I36" s="27">
        <f t="shared" si="2"/>
        <v>-77654</v>
      </c>
      <c r="J36" s="27">
        <f t="shared" si="2"/>
        <v>-237640</v>
      </c>
      <c r="K36" s="27">
        <f t="shared" si="2"/>
        <v>-78683</v>
      </c>
      <c r="L36" s="27">
        <f t="shared" si="2"/>
        <v>-84276</v>
      </c>
      <c r="M36" s="27">
        <f t="shared" si="2"/>
        <v>-87831</v>
      </c>
      <c r="N36" s="27">
        <f t="shared" si="2"/>
        <v>-250790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-488430</v>
      </c>
      <c r="X36" s="27">
        <f t="shared" si="2"/>
        <v>-399996</v>
      </c>
      <c r="Y36" s="27">
        <f t="shared" si="2"/>
        <v>-88434</v>
      </c>
      <c r="Z36" s="28">
        <f>+IF(X36&lt;&gt;0,+(Y36/X36)*100,0)</f>
        <v>22.108721087210874</v>
      </c>
      <c r="AA36" s="29">
        <f>SUM(AA31:AA35)</f>
        <v>-655000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800329</v>
      </c>
      <c r="D38" s="31">
        <f>+D17+D27+D36</f>
        <v>0</v>
      </c>
      <c r="E38" s="32">
        <f t="shared" si="3"/>
        <v>3818788</v>
      </c>
      <c r="F38" s="33">
        <f t="shared" si="3"/>
        <v>3818788</v>
      </c>
      <c r="G38" s="33">
        <f t="shared" si="3"/>
        <v>6321185</v>
      </c>
      <c r="H38" s="33">
        <f t="shared" si="3"/>
        <v>-7469146</v>
      </c>
      <c r="I38" s="33">
        <f t="shared" si="3"/>
        <v>-4199033</v>
      </c>
      <c r="J38" s="33">
        <f t="shared" si="3"/>
        <v>-5346994</v>
      </c>
      <c r="K38" s="33">
        <f t="shared" si="3"/>
        <v>-1304099</v>
      </c>
      <c r="L38" s="33">
        <f t="shared" si="3"/>
        <v>-4629867</v>
      </c>
      <c r="M38" s="33">
        <f t="shared" si="3"/>
        <v>19958297</v>
      </c>
      <c r="N38" s="33">
        <f t="shared" si="3"/>
        <v>14024331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8677337</v>
      </c>
      <c r="X38" s="33">
        <f t="shared" si="3"/>
        <v>23582053</v>
      </c>
      <c r="Y38" s="33">
        <f t="shared" si="3"/>
        <v>-14904716</v>
      </c>
      <c r="Z38" s="34">
        <f>+IF(X38&lt;&gt;0,+(Y38/X38)*100,0)</f>
        <v>-63.20364049728834</v>
      </c>
      <c r="AA38" s="35">
        <f>+AA17+AA27+AA36</f>
        <v>3818788</v>
      </c>
    </row>
    <row r="39" spans="1:27" ht="13.5">
      <c r="A39" s="22" t="s">
        <v>59</v>
      </c>
      <c r="B39" s="16"/>
      <c r="C39" s="31">
        <v>18447777</v>
      </c>
      <c r="D39" s="31"/>
      <c r="E39" s="32">
        <v>23723017</v>
      </c>
      <c r="F39" s="33">
        <v>23723017</v>
      </c>
      <c r="G39" s="33">
        <v>19248106</v>
      </c>
      <c r="H39" s="33">
        <v>25569291</v>
      </c>
      <c r="I39" s="33">
        <v>18100145</v>
      </c>
      <c r="J39" s="33">
        <v>19248106</v>
      </c>
      <c r="K39" s="33">
        <v>13901112</v>
      </c>
      <c r="L39" s="33">
        <v>12597013</v>
      </c>
      <c r="M39" s="33">
        <v>7967146</v>
      </c>
      <c r="N39" s="33">
        <v>13901112</v>
      </c>
      <c r="O39" s="33"/>
      <c r="P39" s="33"/>
      <c r="Q39" s="33"/>
      <c r="R39" s="33"/>
      <c r="S39" s="33"/>
      <c r="T39" s="33"/>
      <c r="U39" s="33"/>
      <c r="V39" s="33"/>
      <c r="W39" s="33">
        <v>19248106</v>
      </c>
      <c r="X39" s="33">
        <v>23723017</v>
      </c>
      <c r="Y39" s="33">
        <v>-4474911</v>
      </c>
      <c r="Z39" s="34">
        <v>-18.86</v>
      </c>
      <c r="AA39" s="35">
        <v>23723017</v>
      </c>
    </row>
    <row r="40" spans="1:27" ht="13.5">
      <c r="A40" s="41" t="s">
        <v>60</v>
      </c>
      <c r="B40" s="42"/>
      <c r="C40" s="43">
        <v>19248106</v>
      </c>
      <c r="D40" s="43"/>
      <c r="E40" s="44">
        <v>27541804</v>
      </c>
      <c r="F40" s="45">
        <v>27541804</v>
      </c>
      <c r="G40" s="45">
        <v>25569291</v>
      </c>
      <c r="H40" s="45">
        <v>18100145</v>
      </c>
      <c r="I40" s="45">
        <v>13901112</v>
      </c>
      <c r="J40" s="45">
        <v>13901112</v>
      </c>
      <c r="K40" s="45">
        <v>12597013</v>
      </c>
      <c r="L40" s="45">
        <v>7967146</v>
      </c>
      <c r="M40" s="45">
        <v>27925443</v>
      </c>
      <c r="N40" s="45">
        <v>27925443</v>
      </c>
      <c r="O40" s="45"/>
      <c r="P40" s="45"/>
      <c r="Q40" s="45"/>
      <c r="R40" s="45"/>
      <c r="S40" s="45"/>
      <c r="T40" s="45"/>
      <c r="U40" s="45"/>
      <c r="V40" s="45"/>
      <c r="W40" s="45">
        <v>27925443</v>
      </c>
      <c r="X40" s="45">
        <v>47305069</v>
      </c>
      <c r="Y40" s="45">
        <v>-19379626</v>
      </c>
      <c r="Z40" s="46">
        <v>-40.97</v>
      </c>
      <c r="AA40" s="47">
        <v>27541804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19245853</v>
      </c>
      <c r="D6" s="17"/>
      <c r="E6" s="18">
        <v>27998818</v>
      </c>
      <c r="F6" s="19">
        <v>27998818</v>
      </c>
      <c r="G6" s="19">
        <v>1179420</v>
      </c>
      <c r="H6" s="19">
        <v>2563818</v>
      </c>
      <c r="I6" s="19">
        <v>1923788</v>
      </c>
      <c r="J6" s="19">
        <v>5667026</v>
      </c>
      <c r="K6" s="19">
        <v>1379886</v>
      </c>
      <c r="L6" s="19">
        <v>4269095</v>
      </c>
      <c r="M6" s="19">
        <v>1195140</v>
      </c>
      <c r="N6" s="19">
        <v>6844121</v>
      </c>
      <c r="O6" s="19"/>
      <c r="P6" s="19"/>
      <c r="Q6" s="19"/>
      <c r="R6" s="19"/>
      <c r="S6" s="19"/>
      <c r="T6" s="19"/>
      <c r="U6" s="19"/>
      <c r="V6" s="19"/>
      <c r="W6" s="19">
        <v>12511147</v>
      </c>
      <c r="X6" s="19">
        <v>20618047</v>
      </c>
      <c r="Y6" s="19">
        <v>-8106900</v>
      </c>
      <c r="Z6" s="20">
        <v>-39.32</v>
      </c>
      <c r="AA6" s="21">
        <v>27998818</v>
      </c>
    </row>
    <row r="7" spans="1:27" ht="13.5">
      <c r="A7" s="22" t="s">
        <v>34</v>
      </c>
      <c r="B7" s="16"/>
      <c r="C7" s="17">
        <v>94705766</v>
      </c>
      <c r="D7" s="17"/>
      <c r="E7" s="18">
        <v>99901646</v>
      </c>
      <c r="F7" s="19">
        <v>99901646</v>
      </c>
      <c r="G7" s="19">
        <v>6069705</v>
      </c>
      <c r="H7" s="19">
        <v>7116068</v>
      </c>
      <c r="I7" s="19">
        <v>9264550</v>
      </c>
      <c r="J7" s="19">
        <v>22450323</v>
      </c>
      <c r="K7" s="19">
        <v>7094132</v>
      </c>
      <c r="L7" s="19">
        <v>9128559</v>
      </c>
      <c r="M7" s="19">
        <v>5754523</v>
      </c>
      <c r="N7" s="19">
        <v>21977214</v>
      </c>
      <c r="O7" s="19"/>
      <c r="P7" s="19"/>
      <c r="Q7" s="19"/>
      <c r="R7" s="19"/>
      <c r="S7" s="19"/>
      <c r="T7" s="19"/>
      <c r="U7" s="19"/>
      <c r="V7" s="19"/>
      <c r="W7" s="19">
        <v>44427537</v>
      </c>
      <c r="X7" s="19">
        <v>45539177</v>
      </c>
      <c r="Y7" s="19">
        <v>-1111640</v>
      </c>
      <c r="Z7" s="20">
        <v>-2.44</v>
      </c>
      <c r="AA7" s="21">
        <v>99901646</v>
      </c>
    </row>
    <row r="8" spans="1:27" ht="13.5">
      <c r="A8" s="22" t="s">
        <v>35</v>
      </c>
      <c r="B8" s="16"/>
      <c r="C8" s="17">
        <v>10446918</v>
      </c>
      <c r="D8" s="17"/>
      <c r="E8" s="18">
        <v>34953884</v>
      </c>
      <c r="F8" s="19">
        <v>34953884</v>
      </c>
      <c r="G8" s="19">
        <v>712089</v>
      </c>
      <c r="H8" s="19">
        <v>2736533</v>
      </c>
      <c r="I8" s="19">
        <v>2364501</v>
      </c>
      <c r="J8" s="19">
        <v>5813123</v>
      </c>
      <c r="K8" s="19">
        <v>2221953</v>
      </c>
      <c r="L8" s="19">
        <v>2868433</v>
      </c>
      <c r="M8" s="19">
        <v>2114643</v>
      </c>
      <c r="N8" s="19">
        <v>7205029</v>
      </c>
      <c r="O8" s="19"/>
      <c r="P8" s="19"/>
      <c r="Q8" s="19"/>
      <c r="R8" s="19"/>
      <c r="S8" s="19"/>
      <c r="T8" s="19"/>
      <c r="U8" s="19"/>
      <c r="V8" s="19"/>
      <c r="W8" s="19">
        <v>13018152</v>
      </c>
      <c r="X8" s="19">
        <v>16197779</v>
      </c>
      <c r="Y8" s="19">
        <v>-3179627</v>
      </c>
      <c r="Z8" s="20">
        <v>-19.63</v>
      </c>
      <c r="AA8" s="21">
        <v>34953884</v>
      </c>
    </row>
    <row r="9" spans="1:27" ht="13.5">
      <c r="A9" s="22" t="s">
        <v>36</v>
      </c>
      <c r="B9" s="16"/>
      <c r="C9" s="17">
        <v>42852512</v>
      </c>
      <c r="D9" s="17"/>
      <c r="E9" s="18">
        <v>41210000</v>
      </c>
      <c r="F9" s="19">
        <v>41210000</v>
      </c>
      <c r="G9" s="19">
        <v>15203806</v>
      </c>
      <c r="H9" s="19">
        <v>250000</v>
      </c>
      <c r="I9" s="19">
        <v>1503194</v>
      </c>
      <c r="J9" s="19">
        <v>16957000</v>
      </c>
      <c r="K9" s="19">
        <v>580500</v>
      </c>
      <c r="L9" s="19"/>
      <c r="M9" s="19">
        <v>7720806</v>
      </c>
      <c r="N9" s="19">
        <v>8301306</v>
      </c>
      <c r="O9" s="19"/>
      <c r="P9" s="19"/>
      <c r="Q9" s="19"/>
      <c r="R9" s="19"/>
      <c r="S9" s="19"/>
      <c r="T9" s="19"/>
      <c r="U9" s="19"/>
      <c r="V9" s="19"/>
      <c r="W9" s="19">
        <v>25258306</v>
      </c>
      <c r="X9" s="19">
        <v>33305963</v>
      </c>
      <c r="Y9" s="19">
        <v>-8047657</v>
      </c>
      <c r="Z9" s="20">
        <v>-24.16</v>
      </c>
      <c r="AA9" s="21">
        <v>41210000</v>
      </c>
    </row>
    <row r="10" spans="1:27" ht="13.5">
      <c r="A10" s="22" t="s">
        <v>37</v>
      </c>
      <c r="B10" s="16"/>
      <c r="C10" s="17">
        <v>10774586</v>
      </c>
      <c r="D10" s="17"/>
      <c r="E10" s="18">
        <v>14602000</v>
      </c>
      <c r="F10" s="19">
        <v>14602000</v>
      </c>
      <c r="G10" s="19">
        <v>680000</v>
      </c>
      <c r="H10" s="19"/>
      <c r="I10" s="19">
        <v>7283000</v>
      </c>
      <c r="J10" s="19">
        <v>7963000</v>
      </c>
      <c r="K10" s="19"/>
      <c r="L10" s="19"/>
      <c r="M10" s="19">
        <v>4904000</v>
      </c>
      <c r="N10" s="19">
        <v>4904000</v>
      </c>
      <c r="O10" s="19"/>
      <c r="P10" s="19"/>
      <c r="Q10" s="19"/>
      <c r="R10" s="19"/>
      <c r="S10" s="19"/>
      <c r="T10" s="19"/>
      <c r="U10" s="19"/>
      <c r="V10" s="19"/>
      <c r="W10" s="19">
        <v>12867000</v>
      </c>
      <c r="X10" s="19">
        <v>10009300</v>
      </c>
      <c r="Y10" s="19">
        <v>2857700</v>
      </c>
      <c r="Z10" s="20">
        <v>28.55</v>
      </c>
      <c r="AA10" s="21">
        <v>14602000</v>
      </c>
    </row>
    <row r="11" spans="1:27" ht="13.5">
      <c r="A11" s="22" t="s">
        <v>38</v>
      </c>
      <c r="B11" s="16"/>
      <c r="C11" s="17">
        <v>1759539</v>
      </c>
      <c r="D11" s="17"/>
      <c r="E11" s="18">
        <v>805600</v>
      </c>
      <c r="F11" s="19">
        <v>805600</v>
      </c>
      <c r="G11" s="19">
        <v>24877</v>
      </c>
      <c r="H11" s="19">
        <v>15341</v>
      </c>
      <c r="I11" s="19">
        <v>1514</v>
      </c>
      <c r="J11" s="19">
        <v>41732</v>
      </c>
      <c r="K11" s="19">
        <v>3574</v>
      </c>
      <c r="L11" s="19">
        <v>1903</v>
      </c>
      <c r="M11" s="19"/>
      <c r="N11" s="19">
        <v>5477</v>
      </c>
      <c r="O11" s="19"/>
      <c r="P11" s="19"/>
      <c r="Q11" s="19"/>
      <c r="R11" s="19"/>
      <c r="S11" s="19"/>
      <c r="T11" s="19"/>
      <c r="U11" s="19"/>
      <c r="V11" s="19"/>
      <c r="W11" s="19">
        <v>47209</v>
      </c>
      <c r="X11" s="19">
        <v>402798</v>
      </c>
      <c r="Y11" s="19">
        <v>-355589</v>
      </c>
      <c r="Z11" s="20">
        <v>-88.28</v>
      </c>
      <c r="AA11" s="21">
        <v>805600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-155733099</v>
      </c>
      <c r="D14" s="17"/>
      <c r="E14" s="18">
        <v>-190113458</v>
      </c>
      <c r="F14" s="19">
        <v>-190113458</v>
      </c>
      <c r="G14" s="19">
        <v>-12681398</v>
      </c>
      <c r="H14" s="19">
        <v>-16197526</v>
      </c>
      <c r="I14" s="19">
        <v>-18740016</v>
      </c>
      <c r="J14" s="19">
        <v>-47618940</v>
      </c>
      <c r="K14" s="19">
        <v>-14942511</v>
      </c>
      <c r="L14" s="19">
        <v>-16735570</v>
      </c>
      <c r="M14" s="19">
        <v>-14126354</v>
      </c>
      <c r="N14" s="19">
        <v>-45804435</v>
      </c>
      <c r="O14" s="19"/>
      <c r="P14" s="19"/>
      <c r="Q14" s="19"/>
      <c r="R14" s="19"/>
      <c r="S14" s="19"/>
      <c r="T14" s="19"/>
      <c r="U14" s="19"/>
      <c r="V14" s="19"/>
      <c r="W14" s="19">
        <v>-93423375</v>
      </c>
      <c r="X14" s="19">
        <v>-98338046</v>
      </c>
      <c r="Y14" s="19">
        <v>4914671</v>
      </c>
      <c r="Z14" s="20">
        <v>-5</v>
      </c>
      <c r="AA14" s="21">
        <v>-190113458</v>
      </c>
    </row>
    <row r="15" spans="1:27" ht="13.5">
      <c r="A15" s="22" t="s">
        <v>42</v>
      </c>
      <c r="B15" s="16"/>
      <c r="C15" s="17">
        <v>-1433650</v>
      </c>
      <c r="D15" s="17"/>
      <c r="E15" s="18">
        <v>-5468356</v>
      </c>
      <c r="F15" s="19">
        <v>-5468356</v>
      </c>
      <c r="G15" s="19">
        <v>-104737</v>
      </c>
      <c r="H15" s="19">
        <v>-62773</v>
      </c>
      <c r="I15" s="19">
        <v>-148604</v>
      </c>
      <c r="J15" s="19">
        <v>-316114</v>
      </c>
      <c r="K15" s="19">
        <v>-146357</v>
      </c>
      <c r="L15" s="19">
        <v>-10983</v>
      </c>
      <c r="M15" s="19">
        <v>-185817</v>
      </c>
      <c r="N15" s="19">
        <v>-343157</v>
      </c>
      <c r="O15" s="19"/>
      <c r="P15" s="19"/>
      <c r="Q15" s="19"/>
      <c r="R15" s="19"/>
      <c r="S15" s="19"/>
      <c r="T15" s="19"/>
      <c r="U15" s="19"/>
      <c r="V15" s="19"/>
      <c r="W15" s="19">
        <v>-659271</v>
      </c>
      <c r="X15" s="19">
        <v>-2178564</v>
      </c>
      <c r="Y15" s="19">
        <v>1519293</v>
      </c>
      <c r="Z15" s="20">
        <v>-69.74</v>
      </c>
      <c r="AA15" s="21">
        <v>-5468356</v>
      </c>
    </row>
    <row r="16" spans="1:27" ht="13.5">
      <c r="A16" s="22" t="s">
        <v>43</v>
      </c>
      <c r="B16" s="16"/>
      <c r="C16" s="17">
        <v>-347644</v>
      </c>
      <c r="D16" s="17"/>
      <c r="E16" s="18"/>
      <c r="F16" s="19"/>
      <c r="G16" s="19">
        <v>-430000</v>
      </c>
      <c r="H16" s="19">
        <v>-1038512</v>
      </c>
      <c r="I16" s="19">
        <v>1468512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22270781</v>
      </c>
      <c r="D17" s="25">
        <f>SUM(D6:D16)</f>
        <v>0</v>
      </c>
      <c r="E17" s="26">
        <f t="shared" si="0"/>
        <v>23890134</v>
      </c>
      <c r="F17" s="27">
        <f t="shared" si="0"/>
        <v>23890134</v>
      </c>
      <c r="G17" s="27">
        <f t="shared" si="0"/>
        <v>10653762</v>
      </c>
      <c r="H17" s="27">
        <f t="shared" si="0"/>
        <v>-4617051</v>
      </c>
      <c r="I17" s="27">
        <f t="shared" si="0"/>
        <v>4920439</v>
      </c>
      <c r="J17" s="27">
        <f t="shared" si="0"/>
        <v>10957150</v>
      </c>
      <c r="K17" s="27">
        <f t="shared" si="0"/>
        <v>-3808823</v>
      </c>
      <c r="L17" s="27">
        <f t="shared" si="0"/>
        <v>-478563</v>
      </c>
      <c r="M17" s="27">
        <f t="shared" si="0"/>
        <v>7376941</v>
      </c>
      <c r="N17" s="27">
        <f t="shared" si="0"/>
        <v>3089555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14046705</v>
      </c>
      <c r="X17" s="27">
        <f t="shared" si="0"/>
        <v>25556454</v>
      </c>
      <c r="Y17" s="27">
        <f t="shared" si="0"/>
        <v>-11509749</v>
      </c>
      <c r="Z17" s="28">
        <f>+IF(X17&lt;&gt;0,+(Y17/X17)*100,0)</f>
        <v>-45.03656493189548</v>
      </c>
      <c r="AA17" s="29">
        <f>SUM(AA6:AA16)</f>
        <v>23890134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91355</v>
      </c>
      <c r="D21" s="17"/>
      <c r="E21" s="18">
        <v>129600</v>
      </c>
      <c r="F21" s="19">
        <v>129600</v>
      </c>
      <c r="G21" s="36"/>
      <c r="H21" s="36"/>
      <c r="I21" s="36">
        <v>110885</v>
      </c>
      <c r="J21" s="19">
        <v>110885</v>
      </c>
      <c r="K21" s="36">
        <v>-1068</v>
      </c>
      <c r="L21" s="36"/>
      <c r="M21" s="19"/>
      <c r="N21" s="36">
        <v>-1068</v>
      </c>
      <c r="O21" s="36"/>
      <c r="P21" s="36"/>
      <c r="Q21" s="19"/>
      <c r="R21" s="36"/>
      <c r="S21" s="36"/>
      <c r="T21" s="19"/>
      <c r="U21" s="36"/>
      <c r="V21" s="36"/>
      <c r="W21" s="36">
        <v>109817</v>
      </c>
      <c r="X21" s="19">
        <v>85821</v>
      </c>
      <c r="Y21" s="36">
        <v>23996</v>
      </c>
      <c r="Z21" s="37">
        <v>27.96</v>
      </c>
      <c r="AA21" s="38">
        <v>129600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-105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-11645533</v>
      </c>
      <c r="D26" s="17"/>
      <c r="E26" s="18">
        <v>-20739247</v>
      </c>
      <c r="F26" s="19">
        <v>-20739247</v>
      </c>
      <c r="G26" s="19">
        <v>-441805</v>
      </c>
      <c r="H26" s="19">
        <v>-2113395</v>
      </c>
      <c r="I26" s="19">
        <v>-891405</v>
      </c>
      <c r="J26" s="19">
        <v>-3446605</v>
      </c>
      <c r="K26" s="19">
        <v>-1448697</v>
      </c>
      <c r="L26" s="19">
        <v>-1347245</v>
      </c>
      <c r="M26" s="19">
        <v>163347</v>
      </c>
      <c r="N26" s="19">
        <v>-2632595</v>
      </c>
      <c r="O26" s="19"/>
      <c r="P26" s="19"/>
      <c r="Q26" s="19"/>
      <c r="R26" s="19"/>
      <c r="S26" s="19"/>
      <c r="T26" s="19"/>
      <c r="U26" s="19"/>
      <c r="V26" s="19"/>
      <c r="W26" s="19">
        <v>-6079200</v>
      </c>
      <c r="X26" s="19">
        <v>-13361434</v>
      </c>
      <c r="Y26" s="19">
        <v>7282234</v>
      </c>
      <c r="Z26" s="20">
        <v>-54.5</v>
      </c>
      <c r="AA26" s="21">
        <v>-20739247</v>
      </c>
    </row>
    <row r="27" spans="1:27" ht="13.5">
      <c r="A27" s="23" t="s">
        <v>51</v>
      </c>
      <c r="B27" s="24"/>
      <c r="C27" s="25">
        <f aca="true" t="shared" si="1" ref="C27:Y27">SUM(C21:C26)</f>
        <v>-11554283</v>
      </c>
      <c r="D27" s="25">
        <f>SUM(D21:D26)</f>
        <v>0</v>
      </c>
      <c r="E27" s="26">
        <f t="shared" si="1"/>
        <v>-20609647</v>
      </c>
      <c r="F27" s="27">
        <f t="shared" si="1"/>
        <v>-20609647</v>
      </c>
      <c r="G27" s="27">
        <f t="shared" si="1"/>
        <v>-441805</v>
      </c>
      <c r="H27" s="27">
        <f t="shared" si="1"/>
        <v>-2113395</v>
      </c>
      <c r="I27" s="27">
        <f t="shared" si="1"/>
        <v>-780520</v>
      </c>
      <c r="J27" s="27">
        <f t="shared" si="1"/>
        <v>-3335720</v>
      </c>
      <c r="K27" s="27">
        <f t="shared" si="1"/>
        <v>-1449765</v>
      </c>
      <c r="L27" s="27">
        <f t="shared" si="1"/>
        <v>-1347245</v>
      </c>
      <c r="M27" s="27">
        <f t="shared" si="1"/>
        <v>163347</v>
      </c>
      <c r="N27" s="27">
        <f t="shared" si="1"/>
        <v>-2633663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-5969383</v>
      </c>
      <c r="X27" s="27">
        <f t="shared" si="1"/>
        <v>-13275613</v>
      </c>
      <c r="Y27" s="27">
        <f t="shared" si="1"/>
        <v>7306230</v>
      </c>
      <c r="Z27" s="28">
        <f>+IF(X27&lt;&gt;0,+(Y27/X27)*100,0)</f>
        <v>-55.034972773008676</v>
      </c>
      <c r="AA27" s="29">
        <f>SUM(AA21:AA26)</f>
        <v>-20609647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1156171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97701</v>
      </c>
      <c r="F33" s="19">
        <v>97701</v>
      </c>
      <c r="G33" s="19"/>
      <c r="H33" s="36"/>
      <c r="I33" s="36">
        <v>24588</v>
      </c>
      <c r="J33" s="36">
        <v>24588</v>
      </c>
      <c r="K33" s="19">
        <v>2239</v>
      </c>
      <c r="L33" s="19"/>
      <c r="M33" s="19">
        <v>-2817</v>
      </c>
      <c r="N33" s="19">
        <v>-578</v>
      </c>
      <c r="O33" s="36"/>
      <c r="P33" s="36"/>
      <c r="Q33" s="36"/>
      <c r="R33" s="19"/>
      <c r="S33" s="19"/>
      <c r="T33" s="19"/>
      <c r="U33" s="19"/>
      <c r="V33" s="36"/>
      <c r="W33" s="36">
        <v>24010</v>
      </c>
      <c r="X33" s="36">
        <v>45492</v>
      </c>
      <c r="Y33" s="19">
        <v>-21482</v>
      </c>
      <c r="Z33" s="20">
        <v>-47.22</v>
      </c>
      <c r="AA33" s="21">
        <v>97701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-2684018</v>
      </c>
      <c r="D35" s="17"/>
      <c r="E35" s="18">
        <v>-687608</v>
      </c>
      <c r="F35" s="19">
        <v>-687608</v>
      </c>
      <c r="G35" s="19"/>
      <c r="H35" s="19"/>
      <c r="I35" s="19">
        <v>-333707</v>
      </c>
      <c r="J35" s="19">
        <v>-333707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-333707</v>
      </c>
      <c r="X35" s="19">
        <v>-333707</v>
      </c>
      <c r="Y35" s="19"/>
      <c r="Z35" s="20"/>
      <c r="AA35" s="21">
        <v>-687608</v>
      </c>
    </row>
    <row r="36" spans="1:27" ht="13.5">
      <c r="A36" s="23" t="s">
        <v>57</v>
      </c>
      <c r="B36" s="24"/>
      <c r="C36" s="25">
        <f aca="true" t="shared" si="2" ref="C36:Y36">SUM(C31:C35)</f>
        <v>-1527847</v>
      </c>
      <c r="D36" s="25">
        <f>SUM(D31:D35)</f>
        <v>0</v>
      </c>
      <c r="E36" s="26">
        <f t="shared" si="2"/>
        <v>-589907</v>
      </c>
      <c r="F36" s="27">
        <f t="shared" si="2"/>
        <v>-589907</v>
      </c>
      <c r="G36" s="27">
        <f t="shared" si="2"/>
        <v>0</v>
      </c>
      <c r="H36" s="27">
        <f t="shared" si="2"/>
        <v>0</v>
      </c>
      <c r="I36" s="27">
        <f t="shared" si="2"/>
        <v>-309119</v>
      </c>
      <c r="J36" s="27">
        <f t="shared" si="2"/>
        <v>-309119</v>
      </c>
      <c r="K36" s="27">
        <f t="shared" si="2"/>
        <v>2239</v>
      </c>
      <c r="L36" s="27">
        <f t="shared" si="2"/>
        <v>0</v>
      </c>
      <c r="M36" s="27">
        <f t="shared" si="2"/>
        <v>-2817</v>
      </c>
      <c r="N36" s="27">
        <f t="shared" si="2"/>
        <v>-578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-309697</v>
      </c>
      <c r="X36" s="27">
        <f t="shared" si="2"/>
        <v>-288215</v>
      </c>
      <c r="Y36" s="27">
        <f t="shared" si="2"/>
        <v>-21482</v>
      </c>
      <c r="Z36" s="28">
        <f>+IF(X36&lt;&gt;0,+(Y36/X36)*100,0)</f>
        <v>7.453463560189443</v>
      </c>
      <c r="AA36" s="29">
        <f>SUM(AA31:AA35)</f>
        <v>-589907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9188651</v>
      </c>
      <c r="D38" s="31">
        <f>+D17+D27+D36</f>
        <v>0</v>
      </c>
      <c r="E38" s="32">
        <f t="shared" si="3"/>
        <v>2690580</v>
      </c>
      <c r="F38" s="33">
        <f t="shared" si="3"/>
        <v>2690580</v>
      </c>
      <c r="G38" s="33">
        <f t="shared" si="3"/>
        <v>10211957</v>
      </c>
      <c r="H38" s="33">
        <f t="shared" si="3"/>
        <v>-6730446</v>
      </c>
      <c r="I38" s="33">
        <f t="shared" si="3"/>
        <v>3830800</v>
      </c>
      <c r="J38" s="33">
        <f t="shared" si="3"/>
        <v>7312311</v>
      </c>
      <c r="K38" s="33">
        <f t="shared" si="3"/>
        <v>-5256349</v>
      </c>
      <c r="L38" s="33">
        <f t="shared" si="3"/>
        <v>-1825808</v>
      </c>
      <c r="M38" s="33">
        <f t="shared" si="3"/>
        <v>7537471</v>
      </c>
      <c r="N38" s="33">
        <f t="shared" si="3"/>
        <v>455314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7767625</v>
      </c>
      <c r="X38" s="33">
        <f t="shared" si="3"/>
        <v>11992626</v>
      </c>
      <c r="Y38" s="33">
        <f t="shared" si="3"/>
        <v>-4225001</v>
      </c>
      <c r="Z38" s="34">
        <f>+IF(X38&lt;&gt;0,+(Y38/X38)*100,0)</f>
        <v>-35.22999049582635</v>
      </c>
      <c r="AA38" s="35">
        <f>+AA17+AA27+AA36</f>
        <v>2690580</v>
      </c>
    </row>
    <row r="39" spans="1:27" ht="13.5">
      <c r="A39" s="22" t="s">
        <v>59</v>
      </c>
      <c r="B39" s="16"/>
      <c r="C39" s="31">
        <v>-1306402</v>
      </c>
      <c r="D39" s="31"/>
      <c r="E39" s="32">
        <v>-984932</v>
      </c>
      <c r="F39" s="33">
        <v>-984932</v>
      </c>
      <c r="G39" s="33">
        <v>9883510</v>
      </c>
      <c r="H39" s="33">
        <v>20095467</v>
      </c>
      <c r="I39" s="33">
        <v>13365021</v>
      </c>
      <c r="J39" s="33">
        <v>9883510</v>
      </c>
      <c r="K39" s="33">
        <v>17195821</v>
      </c>
      <c r="L39" s="33">
        <v>11939472</v>
      </c>
      <c r="M39" s="33">
        <v>10113664</v>
      </c>
      <c r="N39" s="33">
        <v>17195821</v>
      </c>
      <c r="O39" s="33"/>
      <c r="P39" s="33"/>
      <c r="Q39" s="33"/>
      <c r="R39" s="33"/>
      <c r="S39" s="33"/>
      <c r="T39" s="33"/>
      <c r="U39" s="33"/>
      <c r="V39" s="33"/>
      <c r="W39" s="33">
        <v>9883510</v>
      </c>
      <c r="X39" s="33">
        <v>-984932</v>
      </c>
      <c r="Y39" s="33">
        <v>10868442</v>
      </c>
      <c r="Z39" s="34">
        <v>-1103.47</v>
      </c>
      <c r="AA39" s="35">
        <v>-984932</v>
      </c>
    </row>
    <row r="40" spans="1:27" ht="13.5">
      <c r="A40" s="41" t="s">
        <v>60</v>
      </c>
      <c r="B40" s="42"/>
      <c r="C40" s="43">
        <v>7882250</v>
      </c>
      <c r="D40" s="43"/>
      <c r="E40" s="44">
        <v>1705649</v>
      </c>
      <c r="F40" s="45">
        <v>1705649</v>
      </c>
      <c r="G40" s="45">
        <v>20095467</v>
      </c>
      <c r="H40" s="45">
        <v>13365021</v>
      </c>
      <c r="I40" s="45">
        <v>17195821</v>
      </c>
      <c r="J40" s="45">
        <v>17195821</v>
      </c>
      <c r="K40" s="45">
        <v>11939472</v>
      </c>
      <c r="L40" s="45">
        <v>10113664</v>
      </c>
      <c r="M40" s="45">
        <v>17651135</v>
      </c>
      <c r="N40" s="45">
        <v>17651135</v>
      </c>
      <c r="O40" s="45"/>
      <c r="P40" s="45"/>
      <c r="Q40" s="45"/>
      <c r="R40" s="45"/>
      <c r="S40" s="45"/>
      <c r="T40" s="45"/>
      <c r="U40" s="45"/>
      <c r="V40" s="45"/>
      <c r="W40" s="45">
        <v>17651135</v>
      </c>
      <c r="X40" s="45">
        <v>11007695</v>
      </c>
      <c r="Y40" s="45">
        <v>6643440</v>
      </c>
      <c r="Z40" s="46">
        <v>60.35</v>
      </c>
      <c r="AA40" s="47">
        <v>1705649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4259820</v>
      </c>
      <c r="D6" s="17"/>
      <c r="E6" s="18">
        <v>3433695</v>
      </c>
      <c r="F6" s="19">
        <v>3433695</v>
      </c>
      <c r="G6" s="19">
        <v>375030</v>
      </c>
      <c r="H6" s="19">
        <v>1065892</v>
      </c>
      <c r="I6" s="19"/>
      <c r="J6" s="19">
        <v>1440922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1440922</v>
      </c>
      <c r="X6" s="19">
        <v>3416940</v>
      </c>
      <c r="Y6" s="19">
        <v>-1976018</v>
      </c>
      <c r="Z6" s="20">
        <v>-57.83</v>
      </c>
      <c r="AA6" s="21">
        <v>3433695</v>
      </c>
    </row>
    <row r="7" spans="1:27" ht="13.5">
      <c r="A7" s="22" t="s">
        <v>34</v>
      </c>
      <c r="B7" s="16"/>
      <c r="C7" s="17">
        <v>12260222</v>
      </c>
      <c r="D7" s="17"/>
      <c r="E7" s="18">
        <v>19803997</v>
      </c>
      <c r="F7" s="19">
        <v>19803997</v>
      </c>
      <c r="G7" s="19">
        <v>1117293</v>
      </c>
      <c r="H7" s="19">
        <v>923457</v>
      </c>
      <c r="I7" s="19"/>
      <c r="J7" s="19">
        <v>2040750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2040750</v>
      </c>
      <c r="X7" s="19">
        <v>6328733</v>
      </c>
      <c r="Y7" s="19">
        <v>-4287983</v>
      </c>
      <c r="Z7" s="20">
        <v>-67.75</v>
      </c>
      <c r="AA7" s="21">
        <v>19803997</v>
      </c>
    </row>
    <row r="8" spans="1:27" ht="13.5">
      <c r="A8" s="22" t="s">
        <v>35</v>
      </c>
      <c r="B8" s="16"/>
      <c r="C8" s="17">
        <v>1886200</v>
      </c>
      <c r="D8" s="17"/>
      <c r="E8" s="18">
        <v>9972139</v>
      </c>
      <c r="F8" s="19">
        <v>9972139</v>
      </c>
      <c r="G8" s="19">
        <v>57764</v>
      </c>
      <c r="H8" s="19">
        <v>48686</v>
      </c>
      <c r="I8" s="19"/>
      <c r="J8" s="19">
        <v>106450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106450</v>
      </c>
      <c r="X8" s="19">
        <v>890228</v>
      </c>
      <c r="Y8" s="19">
        <v>-783778</v>
      </c>
      <c r="Z8" s="20">
        <v>-88.04</v>
      </c>
      <c r="AA8" s="21">
        <v>9972139</v>
      </c>
    </row>
    <row r="9" spans="1:27" ht="13.5">
      <c r="A9" s="22" t="s">
        <v>36</v>
      </c>
      <c r="B9" s="16"/>
      <c r="C9" s="17">
        <v>25428415</v>
      </c>
      <c r="D9" s="17"/>
      <c r="E9" s="18">
        <v>23075000</v>
      </c>
      <c r="F9" s="19">
        <v>23075000</v>
      </c>
      <c r="G9" s="19">
        <v>8548500</v>
      </c>
      <c r="H9" s="19">
        <v>2075000</v>
      </c>
      <c r="I9" s="19"/>
      <c r="J9" s="19">
        <v>10623500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10623500</v>
      </c>
      <c r="X9" s="19">
        <v>12650000</v>
      </c>
      <c r="Y9" s="19">
        <v>-2026500</v>
      </c>
      <c r="Z9" s="20">
        <v>-16.02</v>
      </c>
      <c r="AA9" s="21">
        <v>23075000</v>
      </c>
    </row>
    <row r="10" spans="1:27" ht="13.5">
      <c r="A10" s="22" t="s">
        <v>37</v>
      </c>
      <c r="B10" s="16"/>
      <c r="C10" s="17">
        <v>9131798</v>
      </c>
      <c r="D10" s="17"/>
      <c r="E10" s="18">
        <v>23669001</v>
      </c>
      <c r="F10" s="19">
        <v>23669001</v>
      </c>
      <c r="G10" s="19">
        <v>4200000</v>
      </c>
      <c r="H10" s="19">
        <v>1000000</v>
      </c>
      <c r="I10" s="19"/>
      <c r="J10" s="19">
        <v>5200000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5200000</v>
      </c>
      <c r="X10" s="19">
        <v>15779334</v>
      </c>
      <c r="Y10" s="19">
        <v>-10579334</v>
      </c>
      <c r="Z10" s="20">
        <v>-67.05</v>
      </c>
      <c r="AA10" s="21">
        <v>23669001</v>
      </c>
    </row>
    <row r="11" spans="1:27" ht="13.5">
      <c r="A11" s="22" t="s">
        <v>38</v>
      </c>
      <c r="B11" s="16"/>
      <c r="C11" s="17">
        <v>1724642</v>
      </c>
      <c r="D11" s="17"/>
      <c r="E11" s="18">
        <v>1170600</v>
      </c>
      <c r="F11" s="19">
        <v>1170600</v>
      </c>
      <c r="G11" s="19">
        <v>167</v>
      </c>
      <c r="H11" s="19">
        <v>81998</v>
      </c>
      <c r="I11" s="19"/>
      <c r="J11" s="19">
        <v>82165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82165</v>
      </c>
      <c r="X11" s="19">
        <v>580817</v>
      </c>
      <c r="Y11" s="19">
        <v>-498652</v>
      </c>
      <c r="Z11" s="20">
        <v>-85.85</v>
      </c>
      <c r="AA11" s="21">
        <v>1170600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-67658148</v>
      </c>
      <c r="D14" s="17"/>
      <c r="E14" s="18">
        <v>-45437045</v>
      </c>
      <c r="F14" s="19">
        <v>-45437045</v>
      </c>
      <c r="G14" s="19">
        <v>-13617296</v>
      </c>
      <c r="H14" s="19">
        <v>-6722746</v>
      </c>
      <c r="I14" s="19"/>
      <c r="J14" s="19">
        <v>-20340042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-20340042</v>
      </c>
      <c r="X14" s="19">
        <v>-20658027</v>
      </c>
      <c r="Y14" s="19">
        <v>317985</v>
      </c>
      <c r="Z14" s="20">
        <v>-1.54</v>
      </c>
      <c r="AA14" s="21">
        <v>-45437045</v>
      </c>
    </row>
    <row r="15" spans="1:27" ht="13.5">
      <c r="A15" s="22" t="s">
        <v>42</v>
      </c>
      <c r="B15" s="16"/>
      <c r="C15" s="17"/>
      <c r="D15" s="17"/>
      <c r="E15" s="18">
        <v>-1073129</v>
      </c>
      <c r="F15" s="19">
        <v>-1073129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-1073129</v>
      </c>
    </row>
    <row r="16" spans="1:27" ht="13.5">
      <c r="A16" s="22" t="s">
        <v>43</v>
      </c>
      <c r="B16" s="16"/>
      <c r="C16" s="17">
        <v>-8976120</v>
      </c>
      <c r="D16" s="17"/>
      <c r="E16" s="18">
        <v>-9193604</v>
      </c>
      <c r="F16" s="19">
        <v>-9193604</v>
      </c>
      <c r="G16" s="19">
        <v>-1717345</v>
      </c>
      <c r="H16" s="19">
        <v>-55454</v>
      </c>
      <c r="I16" s="19"/>
      <c r="J16" s="19">
        <v>-1772799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-1772799</v>
      </c>
      <c r="X16" s="19">
        <v>-4596802</v>
      </c>
      <c r="Y16" s="19">
        <v>2824003</v>
      </c>
      <c r="Z16" s="20">
        <v>-61.43</v>
      </c>
      <c r="AA16" s="21">
        <v>-9193604</v>
      </c>
    </row>
    <row r="17" spans="1:27" ht="13.5">
      <c r="A17" s="23" t="s">
        <v>44</v>
      </c>
      <c r="B17" s="24"/>
      <c r="C17" s="25">
        <f aca="true" t="shared" si="0" ref="C17:Y17">SUM(C6:C16)</f>
        <v>-21943171</v>
      </c>
      <c r="D17" s="25">
        <f>SUM(D6:D16)</f>
        <v>0</v>
      </c>
      <c r="E17" s="26">
        <f t="shared" si="0"/>
        <v>25420654</v>
      </c>
      <c r="F17" s="27">
        <f t="shared" si="0"/>
        <v>25420654</v>
      </c>
      <c r="G17" s="27">
        <f t="shared" si="0"/>
        <v>-1035887</v>
      </c>
      <c r="H17" s="27">
        <f t="shared" si="0"/>
        <v>-1583167</v>
      </c>
      <c r="I17" s="27">
        <f t="shared" si="0"/>
        <v>0</v>
      </c>
      <c r="J17" s="27">
        <f t="shared" si="0"/>
        <v>-2619054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-2619054</v>
      </c>
      <c r="X17" s="27">
        <f t="shared" si="0"/>
        <v>14391223</v>
      </c>
      <c r="Y17" s="27">
        <f t="shared" si="0"/>
        <v>-17010277</v>
      </c>
      <c r="Z17" s="28">
        <f>+IF(X17&lt;&gt;0,+(Y17/X17)*100,0)</f>
        <v>-118.198967523469</v>
      </c>
      <c r="AA17" s="29">
        <f>SUM(AA6:AA16)</f>
        <v>25420654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8727</v>
      </c>
      <c r="D22" s="17"/>
      <c r="E22" s="39">
        <v>8490</v>
      </c>
      <c r="F22" s="36">
        <v>8490</v>
      </c>
      <c r="G22" s="19">
        <v>621</v>
      </c>
      <c r="H22" s="19">
        <v>165</v>
      </c>
      <c r="I22" s="19"/>
      <c r="J22" s="19">
        <v>786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786</v>
      </c>
      <c r="X22" s="19">
        <v>5378</v>
      </c>
      <c r="Y22" s="19">
        <v>-4592</v>
      </c>
      <c r="Z22" s="20">
        <v>-85.38</v>
      </c>
      <c r="AA22" s="21">
        <v>8490</v>
      </c>
    </row>
    <row r="23" spans="1:27" ht="13.5">
      <c r="A23" s="22" t="s">
        <v>48</v>
      </c>
      <c r="B23" s="16"/>
      <c r="C23" s="40">
        <v>29787057</v>
      </c>
      <c r="D23" s="40"/>
      <c r="E23" s="18"/>
      <c r="F23" s="19"/>
      <c r="G23" s="36">
        <v>910963</v>
      </c>
      <c r="H23" s="36">
        <v>2117060</v>
      </c>
      <c r="I23" s="36"/>
      <c r="J23" s="19">
        <v>3028023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3028023</v>
      </c>
      <c r="X23" s="19"/>
      <c r="Y23" s="36">
        <v>3028023</v>
      </c>
      <c r="Z23" s="37"/>
      <c r="AA23" s="38"/>
    </row>
    <row r="24" spans="1:27" ht="13.5">
      <c r="A24" s="22" t="s">
        <v>49</v>
      </c>
      <c r="B24" s="16"/>
      <c r="C24" s="17">
        <v>479149</v>
      </c>
      <c r="D24" s="17"/>
      <c r="E24" s="18"/>
      <c r="F24" s="19"/>
      <c r="G24" s="19">
        <v>11535063</v>
      </c>
      <c r="H24" s="19">
        <v>1390818</v>
      </c>
      <c r="I24" s="19"/>
      <c r="J24" s="19">
        <v>12925881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12925881</v>
      </c>
      <c r="X24" s="19"/>
      <c r="Y24" s="19">
        <v>12925881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-7483158</v>
      </c>
      <c r="D26" s="17"/>
      <c r="E26" s="18">
        <v>-23669000</v>
      </c>
      <c r="F26" s="19">
        <v>-23669000</v>
      </c>
      <c r="G26" s="19"/>
      <c r="H26" s="19">
        <v>-59193</v>
      </c>
      <c r="I26" s="19"/>
      <c r="J26" s="19">
        <v>-59193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-59193</v>
      </c>
      <c r="X26" s="19">
        <v>-14669000</v>
      </c>
      <c r="Y26" s="19">
        <v>14609807</v>
      </c>
      <c r="Z26" s="20">
        <v>-99.6</v>
      </c>
      <c r="AA26" s="21">
        <v>-23669000</v>
      </c>
    </row>
    <row r="27" spans="1:27" ht="13.5">
      <c r="A27" s="23" t="s">
        <v>51</v>
      </c>
      <c r="B27" s="24"/>
      <c r="C27" s="25">
        <f aca="true" t="shared" si="1" ref="C27:Y27">SUM(C21:C26)</f>
        <v>22791775</v>
      </c>
      <c r="D27" s="25">
        <f>SUM(D21:D26)</f>
        <v>0</v>
      </c>
      <c r="E27" s="26">
        <f t="shared" si="1"/>
        <v>-23660510</v>
      </c>
      <c r="F27" s="27">
        <f t="shared" si="1"/>
        <v>-23660510</v>
      </c>
      <c r="G27" s="27">
        <f t="shared" si="1"/>
        <v>12446647</v>
      </c>
      <c r="H27" s="27">
        <f t="shared" si="1"/>
        <v>3448850</v>
      </c>
      <c r="I27" s="27">
        <f t="shared" si="1"/>
        <v>0</v>
      </c>
      <c r="J27" s="27">
        <f t="shared" si="1"/>
        <v>15895497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15895497</v>
      </c>
      <c r="X27" s="27">
        <f t="shared" si="1"/>
        <v>-14663622</v>
      </c>
      <c r="Y27" s="27">
        <f t="shared" si="1"/>
        <v>30559119</v>
      </c>
      <c r="Z27" s="28">
        <f>+IF(X27&lt;&gt;0,+(Y27/X27)*100,0)</f>
        <v>-208.40089167601295</v>
      </c>
      <c r="AA27" s="29">
        <f>SUM(AA21:AA26)</f>
        <v>-23660510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28600</v>
      </c>
      <c r="D33" s="17"/>
      <c r="E33" s="18">
        <v>10000</v>
      </c>
      <c r="F33" s="19">
        <v>10000</v>
      </c>
      <c r="G33" s="19">
        <v>2400</v>
      </c>
      <c r="H33" s="36">
        <v>-1730</v>
      </c>
      <c r="I33" s="36"/>
      <c r="J33" s="36">
        <v>670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670</v>
      </c>
      <c r="X33" s="36">
        <v>15050</v>
      </c>
      <c r="Y33" s="19">
        <v>-14380</v>
      </c>
      <c r="Z33" s="20">
        <v>-95.55</v>
      </c>
      <c r="AA33" s="21">
        <v>10000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28600</v>
      </c>
      <c r="D36" s="25">
        <f>SUM(D31:D35)</f>
        <v>0</v>
      </c>
      <c r="E36" s="26">
        <f t="shared" si="2"/>
        <v>10000</v>
      </c>
      <c r="F36" s="27">
        <f t="shared" si="2"/>
        <v>10000</v>
      </c>
      <c r="G36" s="27">
        <f t="shared" si="2"/>
        <v>2400</v>
      </c>
      <c r="H36" s="27">
        <f t="shared" si="2"/>
        <v>-1730</v>
      </c>
      <c r="I36" s="27">
        <f t="shared" si="2"/>
        <v>0</v>
      </c>
      <c r="J36" s="27">
        <f t="shared" si="2"/>
        <v>670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670</v>
      </c>
      <c r="X36" s="27">
        <f t="shared" si="2"/>
        <v>15050</v>
      </c>
      <c r="Y36" s="27">
        <f t="shared" si="2"/>
        <v>-14380</v>
      </c>
      <c r="Z36" s="28">
        <f>+IF(X36&lt;&gt;0,+(Y36/X36)*100,0)</f>
        <v>-95.54817275747509</v>
      </c>
      <c r="AA36" s="29">
        <f>SUM(AA31:AA35)</f>
        <v>10000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877204</v>
      </c>
      <c r="D38" s="31">
        <f>+D17+D27+D36</f>
        <v>0</v>
      </c>
      <c r="E38" s="32">
        <f t="shared" si="3"/>
        <v>1770144</v>
      </c>
      <c r="F38" s="33">
        <f t="shared" si="3"/>
        <v>1770144</v>
      </c>
      <c r="G38" s="33">
        <f t="shared" si="3"/>
        <v>11413160</v>
      </c>
      <c r="H38" s="33">
        <f t="shared" si="3"/>
        <v>1863953</v>
      </c>
      <c r="I38" s="33">
        <f t="shared" si="3"/>
        <v>0</v>
      </c>
      <c r="J38" s="33">
        <f t="shared" si="3"/>
        <v>13277113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13277113</v>
      </c>
      <c r="X38" s="33">
        <f t="shared" si="3"/>
        <v>-257349</v>
      </c>
      <c r="Y38" s="33">
        <f t="shared" si="3"/>
        <v>13534462</v>
      </c>
      <c r="Z38" s="34">
        <f>+IF(X38&lt;&gt;0,+(Y38/X38)*100,0)</f>
        <v>-5259.185774959296</v>
      </c>
      <c r="AA38" s="35">
        <f>+AA17+AA27+AA36</f>
        <v>1770144</v>
      </c>
    </row>
    <row r="39" spans="1:27" ht="13.5">
      <c r="A39" s="22" t="s">
        <v>59</v>
      </c>
      <c r="B39" s="16"/>
      <c r="C39" s="31">
        <v>22376445</v>
      </c>
      <c r="D39" s="31"/>
      <c r="E39" s="32">
        <v>25282302</v>
      </c>
      <c r="F39" s="33">
        <v>25282302</v>
      </c>
      <c r="G39" s="33">
        <v>23253650</v>
      </c>
      <c r="H39" s="33">
        <v>34666810</v>
      </c>
      <c r="I39" s="33"/>
      <c r="J39" s="33">
        <v>23253650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23253650</v>
      </c>
      <c r="X39" s="33">
        <v>25282302</v>
      </c>
      <c r="Y39" s="33">
        <v>-2028652</v>
      </c>
      <c r="Z39" s="34">
        <v>-8.02</v>
      </c>
      <c r="AA39" s="35">
        <v>25282302</v>
      </c>
    </row>
    <row r="40" spans="1:27" ht="13.5">
      <c r="A40" s="41" t="s">
        <v>60</v>
      </c>
      <c r="B40" s="42"/>
      <c r="C40" s="43">
        <v>23253649</v>
      </c>
      <c r="D40" s="43"/>
      <c r="E40" s="44">
        <v>27052446</v>
      </c>
      <c r="F40" s="45">
        <v>27052446</v>
      </c>
      <c r="G40" s="45">
        <v>34666810</v>
      </c>
      <c r="H40" s="45">
        <v>36530763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25024953</v>
      </c>
      <c r="Y40" s="45">
        <v>-25024953</v>
      </c>
      <c r="Z40" s="46">
        <v>-100</v>
      </c>
      <c r="AA40" s="47">
        <v>27052446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4428000</v>
      </c>
      <c r="F6" s="19">
        <v>4428000</v>
      </c>
      <c r="G6" s="19">
        <v>73532</v>
      </c>
      <c r="H6" s="19">
        <v>745540</v>
      </c>
      <c r="I6" s="19">
        <v>36973</v>
      </c>
      <c r="J6" s="19">
        <v>856045</v>
      </c>
      <c r="K6" s="19">
        <v>56828</v>
      </c>
      <c r="L6" s="19">
        <v>101822</v>
      </c>
      <c r="M6" s="19">
        <v>142481</v>
      </c>
      <c r="N6" s="19">
        <v>301131</v>
      </c>
      <c r="O6" s="19"/>
      <c r="P6" s="19"/>
      <c r="Q6" s="19"/>
      <c r="R6" s="19"/>
      <c r="S6" s="19"/>
      <c r="T6" s="19"/>
      <c r="U6" s="19"/>
      <c r="V6" s="19"/>
      <c r="W6" s="19">
        <v>1157176</v>
      </c>
      <c r="X6" s="19">
        <v>2214000</v>
      </c>
      <c r="Y6" s="19">
        <v>-1056824</v>
      </c>
      <c r="Z6" s="20">
        <v>-47.73</v>
      </c>
      <c r="AA6" s="21">
        <v>4428000</v>
      </c>
    </row>
    <row r="7" spans="1:27" ht="13.5">
      <c r="A7" s="22" t="s">
        <v>34</v>
      </c>
      <c r="B7" s="16"/>
      <c r="C7" s="17"/>
      <c r="D7" s="17"/>
      <c r="E7" s="18">
        <v>16947984</v>
      </c>
      <c r="F7" s="19">
        <v>16947984</v>
      </c>
      <c r="G7" s="19">
        <v>350892</v>
      </c>
      <c r="H7" s="19">
        <v>933174</v>
      </c>
      <c r="I7" s="19">
        <v>310168</v>
      </c>
      <c r="J7" s="19">
        <v>1594234</v>
      </c>
      <c r="K7" s="19">
        <v>316559</v>
      </c>
      <c r="L7" s="19">
        <v>568330</v>
      </c>
      <c r="M7" s="19">
        <v>639115</v>
      </c>
      <c r="N7" s="19">
        <v>1524004</v>
      </c>
      <c r="O7" s="19"/>
      <c r="P7" s="19"/>
      <c r="Q7" s="19"/>
      <c r="R7" s="19"/>
      <c r="S7" s="19"/>
      <c r="T7" s="19"/>
      <c r="U7" s="19"/>
      <c r="V7" s="19"/>
      <c r="W7" s="19">
        <v>3118238</v>
      </c>
      <c r="X7" s="19">
        <v>8473992</v>
      </c>
      <c r="Y7" s="19">
        <v>-5355754</v>
      </c>
      <c r="Z7" s="20">
        <v>-63.2</v>
      </c>
      <c r="AA7" s="21">
        <v>16947984</v>
      </c>
    </row>
    <row r="8" spans="1:27" ht="13.5">
      <c r="A8" s="22" t="s">
        <v>35</v>
      </c>
      <c r="B8" s="16"/>
      <c r="C8" s="17"/>
      <c r="D8" s="17"/>
      <c r="E8" s="18">
        <v>4083864</v>
      </c>
      <c r="F8" s="19">
        <v>4083864</v>
      </c>
      <c r="G8" s="19">
        <v>194435</v>
      </c>
      <c r="H8" s="19">
        <v>99531</v>
      </c>
      <c r="I8" s="19">
        <v>56025</v>
      </c>
      <c r="J8" s="19">
        <v>349991</v>
      </c>
      <c r="K8" s="19">
        <v>73887</v>
      </c>
      <c r="L8" s="19">
        <v>104483</v>
      </c>
      <c r="M8" s="19">
        <v>24953</v>
      </c>
      <c r="N8" s="19">
        <v>203323</v>
      </c>
      <c r="O8" s="19"/>
      <c r="P8" s="19"/>
      <c r="Q8" s="19"/>
      <c r="R8" s="19"/>
      <c r="S8" s="19"/>
      <c r="T8" s="19"/>
      <c r="U8" s="19"/>
      <c r="V8" s="19"/>
      <c r="W8" s="19">
        <v>553314</v>
      </c>
      <c r="X8" s="19">
        <v>2041932</v>
      </c>
      <c r="Y8" s="19">
        <v>-1488618</v>
      </c>
      <c r="Z8" s="20">
        <v>-72.9</v>
      </c>
      <c r="AA8" s="21">
        <v>4083864</v>
      </c>
    </row>
    <row r="9" spans="1:27" ht="13.5">
      <c r="A9" s="22" t="s">
        <v>36</v>
      </c>
      <c r="B9" s="16"/>
      <c r="C9" s="17"/>
      <c r="D9" s="17"/>
      <c r="E9" s="18">
        <v>24995000</v>
      </c>
      <c r="F9" s="19">
        <v>24995000</v>
      </c>
      <c r="G9" s="19">
        <v>7700000</v>
      </c>
      <c r="H9" s="19"/>
      <c r="I9" s="19"/>
      <c r="J9" s="19">
        <v>7700000</v>
      </c>
      <c r="K9" s="19"/>
      <c r="L9" s="19">
        <v>1000000</v>
      </c>
      <c r="M9" s="19"/>
      <c r="N9" s="19">
        <v>1000000</v>
      </c>
      <c r="O9" s="19"/>
      <c r="P9" s="19"/>
      <c r="Q9" s="19"/>
      <c r="R9" s="19"/>
      <c r="S9" s="19"/>
      <c r="T9" s="19"/>
      <c r="U9" s="19"/>
      <c r="V9" s="19"/>
      <c r="W9" s="19">
        <v>8700000</v>
      </c>
      <c r="X9" s="19">
        <v>11310000</v>
      </c>
      <c r="Y9" s="19">
        <v>-2610000</v>
      </c>
      <c r="Z9" s="20">
        <v>-23.08</v>
      </c>
      <c r="AA9" s="21">
        <v>24995000</v>
      </c>
    </row>
    <row r="10" spans="1:27" ht="13.5">
      <c r="A10" s="22" t="s">
        <v>37</v>
      </c>
      <c r="B10" s="16"/>
      <c r="C10" s="17"/>
      <c r="D10" s="17"/>
      <c r="E10" s="18">
        <v>8137000</v>
      </c>
      <c r="F10" s="19">
        <v>8137000</v>
      </c>
      <c r="G10" s="19"/>
      <c r="H10" s="19"/>
      <c r="I10" s="19"/>
      <c r="J10" s="19"/>
      <c r="K10" s="19"/>
      <c r="L10" s="19"/>
      <c r="M10" s="19">
        <v>1000000</v>
      </c>
      <c r="N10" s="19">
        <v>1000000</v>
      </c>
      <c r="O10" s="19"/>
      <c r="P10" s="19"/>
      <c r="Q10" s="19"/>
      <c r="R10" s="19"/>
      <c r="S10" s="19"/>
      <c r="T10" s="19"/>
      <c r="U10" s="19"/>
      <c r="V10" s="19"/>
      <c r="W10" s="19">
        <v>1000000</v>
      </c>
      <c r="X10" s="19">
        <v>4099000</v>
      </c>
      <c r="Y10" s="19">
        <v>-3099000</v>
      </c>
      <c r="Z10" s="20">
        <v>-75.6</v>
      </c>
      <c r="AA10" s="21">
        <v>8137000</v>
      </c>
    </row>
    <row r="11" spans="1:27" ht="13.5">
      <c r="A11" s="22" t="s">
        <v>38</v>
      </c>
      <c r="B11" s="16"/>
      <c r="C11" s="17"/>
      <c r="D11" s="17"/>
      <c r="E11" s="18">
        <v>-87</v>
      </c>
      <c r="F11" s="19">
        <v>-87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198498</v>
      </c>
      <c r="Y11" s="19">
        <v>-198498</v>
      </c>
      <c r="Z11" s="20">
        <v>-100</v>
      </c>
      <c r="AA11" s="21">
        <v>-87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-40084190</v>
      </c>
      <c r="F14" s="19">
        <v>-40084190</v>
      </c>
      <c r="G14" s="19">
        <v>-1749284</v>
      </c>
      <c r="H14" s="19">
        <v>-3135682</v>
      </c>
      <c r="I14" s="19">
        <v>-2888319</v>
      </c>
      <c r="J14" s="19">
        <v>-7773285</v>
      </c>
      <c r="K14" s="19">
        <v>-1504343</v>
      </c>
      <c r="L14" s="19">
        <v>-2484439</v>
      </c>
      <c r="M14" s="19">
        <v>-1627783</v>
      </c>
      <c r="N14" s="19">
        <v>-5616565</v>
      </c>
      <c r="O14" s="19"/>
      <c r="P14" s="19"/>
      <c r="Q14" s="19"/>
      <c r="R14" s="19"/>
      <c r="S14" s="19"/>
      <c r="T14" s="19"/>
      <c r="U14" s="19"/>
      <c r="V14" s="19"/>
      <c r="W14" s="19">
        <v>-13389850</v>
      </c>
      <c r="X14" s="19">
        <v>-21083592</v>
      </c>
      <c r="Y14" s="19">
        <v>7693742</v>
      </c>
      <c r="Z14" s="20">
        <v>-36.49</v>
      </c>
      <c r="AA14" s="21">
        <v>-40084190</v>
      </c>
    </row>
    <row r="15" spans="1:27" ht="13.5">
      <c r="A15" s="22" t="s">
        <v>42</v>
      </c>
      <c r="B15" s="16"/>
      <c r="C15" s="17"/>
      <c r="D15" s="17"/>
      <c r="E15" s="18">
        <v>-1573000</v>
      </c>
      <c r="F15" s="19">
        <v>-1573000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-786000</v>
      </c>
      <c r="Y15" s="19">
        <v>786000</v>
      </c>
      <c r="Z15" s="20">
        <v>-100</v>
      </c>
      <c r="AA15" s="21">
        <v>-1573000</v>
      </c>
    </row>
    <row r="16" spans="1:27" ht="13.5">
      <c r="A16" s="22" t="s">
        <v>43</v>
      </c>
      <c r="B16" s="16"/>
      <c r="C16" s="17"/>
      <c r="D16" s="17"/>
      <c r="E16" s="18">
        <v>-4209750</v>
      </c>
      <c r="F16" s="19">
        <v>-4209750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-1483500</v>
      </c>
      <c r="Y16" s="19">
        <v>1483500</v>
      </c>
      <c r="Z16" s="20">
        <v>-100</v>
      </c>
      <c r="AA16" s="21">
        <v>-4209750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12724821</v>
      </c>
      <c r="F17" s="27">
        <f t="shared" si="0"/>
        <v>12724821</v>
      </c>
      <c r="G17" s="27">
        <f t="shared" si="0"/>
        <v>6569575</v>
      </c>
      <c r="H17" s="27">
        <f t="shared" si="0"/>
        <v>-1357437</v>
      </c>
      <c r="I17" s="27">
        <f t="shared" si="0"/>
        <v>-2485153</v>
      </c>
      <c r="J17" s="27">
        <f t="shared" si="0"/>
        <v>2726985</v>
      </c>
      <c r="K17" s="27">
        <f t="shared" si="0"/>
        <v>-1057069</v>
      </c>
      <c r="L17" s="27">
        <f t="shared" si="0"/>
        <v>-709804</v>
      </c>
      <c r="M17" s="27">
        <f t="shared" si="0"/>
        <v>178766</v>
      </c>
      <c r="N17" s="27">
        <f t="shared" si="0"/>
        <v>-1588107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1138878</v>
      </c>
      <c r="X17" s="27">
        <f t="shared" si="0"/>
        <v>4984330</v>
      </c>
      <c r="Y17" s="27">
        <f t="shared" si="0"/>
        <v>-3845452</v>
      </c>
      <c r="Z17" s="28">
        <f>+IF(X17&lt;&gt;0,+(Y17/X17)*100,0)</f>
        <v>-77.15083070342453</v>
      </c>
      <c r="AA17" s="29">
        <f>SUM(AA6:AA16)</f>
        <v>12724821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-9137000</v>
      </c>
      <c r="F26" s="19">
        <v>-9137000</v>
      </c>
      <c r="G26" s="19"/>
      <c r="H26" s="19"/>
      <c r="I26" s="19">
        <v>-2730759</v>
      </c>
      <c r="J26" s="19">
        <v>-2730759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-2730759</v>
      </c>
      <c r="X26" s="19">
        <v>-4098000</v>
      </c>
      <c r="Y26" s="19">
        <v>1367241</v>
      </c>
      <c r="Z26" s="20">
        <v>-33.36</v>
      </c>
      <c r="AA26" s="21">
        <v>-9137000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-9137000</v>
      </c>
      <c r="F27" s="27">
        <f t="shared" si="1"/>
        <v>-9137000</v>
      </c>
      <c r="G27" s="27">
        <f t="shared" si="1"/>
        <v>0</v>
      </c>
      <c r="H27" s="27">
        <f t="shared" si="1"/>
        <v>0</v>
      </c>
      <c r="I27" s="27">
        <f t="shared" si="1"/>
        <v>-2730759</v>
      </c>
      <c r="J27" s="27">
        <f t="shared" si="1"/>
        <v>-2730759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-2730759</v>
      </c>
      <c r="X27" s="27">
        <f t="shared" si="1"/>
        <v>-4098000</v>
      </c>
      <c r="Y27" s="27">
        <f t="shared" si="1"/>
        <v>1367241</v>
      </c>
      <c r="Z27" s="28">
        <f>+IF(X27&lt;&gt;0,+(Y27/X27)*100,0)</f>
        <v>-33.363616398243046</v>
      </c>
      <c r="AA27" s="29">
        <f>SUM(AA21:AA26)</f>
        <v>-9137000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3587821</v>
      </c>
      <c r="F38" s="33">
        <f t="shared" si="3"/>
        <v>3587821</v>
      </c>
      <c r="G38" s="33">
        <f t="shared" si="3"/>
        <v>6569575</v>
      </c>
      <c r="H38" s="33">
        <f t="shared" si="3"/>
        <v>-1357437</v>
      </c>
      <c r="I38" s="33">
        <f t="shared" si="3"/>
        <v>-5215912</v>
      </c>
      <c r="J38" s="33">
        <f t="shared" si="3"/>
        <v>-3774</v>
      </c>
      <c r="K38" s="33">
        <f t="shared" si="3"/>
        <v>-1057069</v>
      </c>
      <c r="L38" s="33">
        <f t="shared" si="3"/>
        <v>-709804</v>
      </c>
      <c r="M38" s="33">
        <f t="shared" si="3"/>
        <v>178766</v>
      </c>
      <c r="N38" s="33">
        <f t="shared" si="3"/>
        <v>-1588107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-1591881</v>
      </c>
      <c r="X38" s="33">
        <f t="shared" si="3"/>
        <v>886330</v>
      </c>
      <c r="Y38" s="33">
        <f t="shared" si="3"/>
        <v>-2478211</v>
      </c>
      <c r="Z38" s="34">
        <f>+IF(X38&lt;&gt;0,+(Y38/X38)*100,0)</f>
        <v>-279.60364649735425</v>
      </c>
      <c r="AA38" s="35">
        <f>+AA17+AA27+AA36</f>
        <v>3587821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86982</v>
      </c>
      <c r="H39" s="33">
        <v>6656557</v>
      </c>
      <c r="I39" s="33">
        <v>5299120</v>
      </c>
      <c r="J39" s="33">
        <v>86982</v>
      </c>
      <c r="K39" s="33">
        <v>83208</v>
      </c>
      <c r="L39" s="33">
        <v>-973861</v>
      </c>
      <c r="M39" s="33">
        <v>-1683665</v>
      </c>
      <c r="N39" s="33">
        <v>83208</v>
      </c>
      <c r="O39" s="33"/>
      <c r="P39" s="33"/>
      <c r="Q39" s="33"/>
      <c r="R39" s="33"/>
      <c r="S39" s="33"/>
      <c r="T39" s="33"/>
      <c r="U39" s="33"/>
      <c r="V39" s="33"/>
      <c r="W39" s="33">
        <v>86982</v>
      </c>
      <c r="X39" s="33"/>
      <c r="Y39" s="33">
        <v>86982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3587821</v>
      </c>
      <c r="F40" s="45">
        <v>3587821</v>
      </c>
      <c r="G40" s="45">
        <v>6656557</v>
      </c>
      <c r="H40" s="45">
        <v>5299120</v>
      </c>
      <c r="I40" s="45">
        <v>83208</v>
      </c>
      <c r="J40" s="45">
        <v>83208</v>
      </c>
      <c r="K40" s="45">
        <v>-973861</v>
      </c>
      <c r="L40" s="45">
        <v>-1683665</v>
      </c>
      <c r="M40" s="45">
        <v>-1504899</v>
      </c>
      <c r="N40" s="45">
        <v>-1504899</v>
      </c>
      <c r="O40" s="45"/>
      <c r="P40" s="45"/>
      <c r="Q40" s="45"/>
      <c r="R40" s="45"/>
      <c r="S40" s="45"/>
      <c r="T40" s="45"/>
      <c r="U40" s="45"/>
      <c r="V40" s="45"/>
      <c r="W40" s="45">
        <v>-1504899</v>
      </c>
      <c r="X40" s="45">
        <v>886330</v>
      </c>
      <c r="Y40" s="45">
        <v>-2391229</v>
      </c>
      <c r="Z40" s="46">
        <v>-269.79</v>
      </c>
      <c r="AA40" s="47">
        <v>3587821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2504888</v>
      </c>
      <c r="F6" s="19">
        <v>2504888</v>
      </c>
      <c r="G6" s="19">
        <v>138537</v>
      </c>
      <c r="H6" s="19">
        <v>414511</v>
      </c>
      <c r="I6" s="19">
        <v>660646</v>
      </c>
      <c r="J6" s="19">
        <v>1213694</v>
      </c>
      <c r="K6" s="19">
        <v>193305</v>
      </c>
      <c r="L6" s="19">
        <v>229696</v>
      </c>
      <c r="M6" s="19">
        <v>163184</v>
      </c>
      <c r="N6" s="19">
        <v>586185</v>
      </c>
      <c r="O6" s="19"/>
      <c r="P6" s="19"/>
      <c r="Q6" s="19"/>
      <c r="R6" s="19"/>
      <c r="S6" s="19"/>
      <c r="T6" s="19"/>
      <c r="U6" s="19"/>
      <c r="V6" s="19"/>
      <c r="W6" s="19">
        <v>1799879</v>
      </c>
      <c r="X6" s="19">
        <v>1047551</v>
      </c>
      <c r="Y6" s="19">
        <v>752328</v>
      </c>
      <c r="Z6" s="20">
        <v>71.82</v>
      </c>
      <c r="AA6" s="21">
        <v>2504888</v>
      </c>
    </row>
    <row r="7" spans="1:27" ht="13.5">
      <c r="A7" s="22" t="s">
        <v>34</v>
      </c>
      <c r="B7" s="16"/>
      <c r="C7" s="17"/>
      <c r="D7" s="17"/>
      <c r="E7" s="18">
        <v>15428363</v>
      </c>
      <c r="F7" s="19">
        <v>15428363</v>
      </c>
      <c r="G7" s="19">
        <v>1368962</v>
      </c>
      <c r="H7" s="19">
        <v>1158380</v>
      </c>
      <c r="I7" s="19">
        <v>1385909</v>
      </c>
      <c r="J7" s="19">
        <v>3913251</v>
      </c>
      <c r="K7" s="19">
        <v>1219920</v>
      </c>
      <c r="L7" s="19">
        <v>1488528</v>
      </c>
      <c r="M7" s="19">
        <v>1323768</v>
      </c>
      <c r="N7" s="19">
        <v>4032216</v>
      </c>
      <c r="O7" s="19"/>
      <c r="P7" s="19"/>
      <c r="Q7" s="19"/>
      <c r="R7" s="19"/>
      <c r="S7" s="19"/>
      <c r="T7" s="19"/>
      <c r="U7" s="19"/>
      <c r="V7" s="19"/>
      <c r="W7" s="19">
        <v>7945467</v>
      </c>
      <c r="X7" s="19">
        <v>7373641</v>
      </c>
      <c r="Y7" s="19">
        <v>571826</v>
      </c>
      <c r="Z7" s="20">
        <v>7.76</v>
      </c>
      <c r="AA7" s="21">
        <v>15428363</v>
      </c>
    </row>
    <row r="8" spans="1:27" ht="13.5">
      <c r="A8" s="22" t="s">
        <v>35</v>
      </c>
      <c r="B8" s="16"/>
      <c r="C8" s="17"/>
      <c r="D8" s="17"/>
      <c r="E8" s="18">
        <v>5190132</v>
      </c>
      <c r="F8" s="19">
        <v>5190132</v>
      </c>
      <c r="G8" s="19">
        <v>84239</v>
      </c>
      <c r="H8" s="19">
        <v>649278</v>
      </c>
      <c r="I8" s="19">
        <v>517361</v>
      </c>
      <c r="J8" s="19">
        <v>1250878</v>
      </c>
      <c r="K8" s="19">
        <v>464176</v>
      </c>
      <c r="L8" s="19">
        <v>318977</v>
      </c>
      <c r="M8" s="19">
        <v>2779523</v>
      </c>
      <c r="N8" s="19">
        <v>3562676</v>
      </c>
      <c r="O8" s="19"/>
      <c r="P8" s="19"/>
      <c r="Q8" s="19"/>
      <c r="R8" s="19"/>
      <c r="S8" s="19"/>
      <c r="T8" s="19"/>
      <c r="U8" s="19"/>
      <c r="V8" s="19"/>
      <c r="W8" s="19">
        <v>4813554</v>
      </c>
      <c r="X8" s="19">
        <v>2559480</v>
      </c>
      <c r="Y8" s="19">
        <v>2254074</v>
      </c>
      <c r="Z8" s="20">
        <v>88.07</v>
      </c>
      <c r="AA8" s="21">
        <v>5190132</v>
      </c>
    </row>
    <row r="9" spans="1:27" ht="13.5">
      <c r="A9" s="22" t="s">
        <v>36</v>
      </c>
      <c r="B9" s="16"/>
      <c r="C9" s="17"/>
      <c r="D9" s="17"/>
      <c r="E9" s="18">
        <v>24031900</v>
      </c>
      <c r="F9" s="19">
        <v>24031900</v>
      </c>
      <c r="G9" s="19">
        <v>10070000</v>
      </c>
      <c r="H9" s="19">
        <v>250000</v>
      </c>
      <c r="I9" s="19">
        <v>3310000</v>
      </c>
      <c r="J9" s="19">
        <v>13630000</v>
      </c>
      <c r="K9" s="19">
        <v>2535789</v>
      </c>
      <c r="L9" s="19">
        <v>4185386</v>
      </c>
      <c r="M9" s="19">
        <v>6618178</v>
      </c>
      <c r="N9" s="19">
        <v>13339353</v>
      </c>
      <c r="O9" s="19"/>
      <c r="P9" s="19"/>
      <c r="Q9" s="19"/>
      <c r="R9" s="19"/>
      <c r="S9" s="19"/>
      <c r="T9" s="19"/>
      <c r="U9" s="19"/>
      <c r="V9" s="19"/>
      <c r="W9" s="19">
        <v>26969353</v>
      </c>
      <c r="X9" s="19">
        <v>18291930</v>
      </c>
      <c r="Y9" s="19">
        <v>8677423</v>
      </c>
      <c r="Z9" s="20">
        <v>47.44</v>
      </c>
      <c r="AA9" s="21">
        <v>24031900</v>
      </c>
    </row>
    <row r="10" spans="1:27" ht="13.5">
      <c r="A10" s="22" t="s">
        <v>37</v>
      </c>
      <c r="B10" s="16"/>
      <c r="C10" s="17"/>
      <c r="D10" s="17"/>
      <c r="E10" s="18">
        <v>14283100</v>
      </c>
      <c r="F10" s="19">
        <v>14283100</v>
      </c>
      <c r="G10" s="19"/>
      <c r="H10" s="19">
        <v>2557000</v>
      </c>
      <c r="I10" s="19"/>
      <c r="J10" s="19">
        <v>2557000</v>
      </c>
      <c r="K10" s="19"/>
      <c r="L10" s="19"/>
      <c r="M10" s="19">
        <v>3118000</v>
      </c>
      <c r="N10" s="19">
        <v>3118000</v>
      </c>
      <c r="O10" s="19"/>
      <c r="P10" s="19"/>
      <c r="Q10" s="19"/>
      <c r="R10" s="19"/>
      <c r="S10" s="19"/>
      <c r="T10" s="19"/>
      <c r="U10" s="19"/>
      <c r="V10" s="19"/>
      <c r="W10" s="19">
        <v>5675000</v>
      </c>
      <c r="X10" s="19">
        <v>7270000</v>
      </c>
      <c r="Y10" s="19">
        <v>-1595000</v>
      </c>
      <c r="Z10" s="20">
        <v>-21.94</v>
      </c>
      <c r="AA10" s="21">
        <v>14283100</v>
      </c>
    </row>
    <row r="11" spans="1:27" ht="13.5">
      <c r="A11" s="22" t="s">
        <v>38</v>
      </c>
      <c r="B11" s="16"/>
      <c r="C11" s="17"/>
      <c r="D11" s="17"/>
      <c r="E11" s="18">
        <v>844707</v>
      </c>
      <c r="F11" s="19">
        <v>844707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477686</v>
      </c>
      <c r="Y11" s="19">
        <v>-477686</v>
      </c>
      <c r="Z11" s="20">
        <v>-100</v>
      </c>
      <c r="AA11" s="21">
        <v>844707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-49576323</v>
      </c>
      <c r="F14" s="19">
        <v>-49576323</v>
      </c>
      <c r="G14" s="19">
        <v>-10516007</v>
      </c>
      <c r="H14" s="19">
        <v>-5478869</v>
      </c>
      <c r="I14" s="19">
        <v>-3413915</v>
      </c>
      <c r="J14" s="19">
        <v>-19408791</v>
      </c>
      <c r="K14" s="19">
        <v>-3733604</v>
      </c>
      <c r="L14" s="19">
        <v>-4143189</v>
      </c>
      <c r="M14" s="19">
        <v>-12883849</v>
      </c>
      <c r="N14" s="19">
        <v>-20760642</v>
      </c>
      <c r="O14" s="19"/>
      <c r="P14" s="19"/>
      <c r="Q14" s="19"/>
      <c r="R14" s="19"/>
      <c r="S14" s="19"/>
      <c r="T14" s="19"/>
      <c r="U14" s="19"/>
      <c r="V14" s="19"/>
      <c r="W14" s="19">
        <v>-40169433</v>
      </c>
      <c r="X14" s="19">
        <v>-22462050</v>
      </c>
      <c r="Y14" s="19">
        <v>-17707383</v>
      </c>
      <c r="Z14" s="20">
        <v>78.83</v>
      </c>
      <c r="AA14" s="21">
        <v>-49576323</v>
      </c>
    </row>
    <row r="15" spans="1:27" ht="13.5">
      <c r="A15" s="22" t="s">
        <v>42</v>
      </c>
      <c r="B15" s="16"/>
      <c r="C15" s="17"/>
      <c r="D15" s="17"/>
      <c r="E15" s="18">
        <v>-680438</v>
      </c>
      <c r="F15" s="19">
        <v>-680438</v>
      </c>
      <c r="G15" s="19">
        <v>-72514</v>
      </c>
      <c r="H15" s="19">
        <v>-10500</v>
      </c>
      <c r="I15" s="19">
        <v>-55501</v>
      </c>
      <c r="J15" s="19">
        <v>-138515</v>
      </c>
      <c r="K15" s="19">
        <v>-27354</v>
      </c>
      <c r="L15" s="19">
        <v>-34197</v>
      </c>
      <c r="M15" s="19">
        <v>-52746</v>
      </c>
      <c r="N15" s="19">
        <v>-114297</v>
      </c>
      <c r="O15" s="19"/>
      <c r="P15" s="19"/>
      <c r="Q15" s="19"/>
      <c r="R15" s="19"/>
      <c r="S15" s="19"/>
      <c r="T15" s="19"/>
      <c r="U15" s="19"/>
      <c r="V15" s="19"/>
      <c r="W15" s="19">
        <v>-252812</v>
      </c>
      <c r="X15" s="19">
        <v>-383810</v>
      </c>
      <c r="Y15" s="19">
        <v>130998</v>
      </c>
      <c r="Z15" s="20">
        <v>-34.13</v>
      </c>
      <c r="AA15" s="21">
        <v>-680438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-644044</v>
      </c>
      <c r="H16" s="19">
        <v>-290233</v>
      </c>
      <c r="I16" s="19">
        <v>-231919</v>
      </c>
      <c r="J16" s="19">
        <v>-1166196</v>
      </c>
      <c r="K16" s="19">
        <v>-1065679</v>
      </c>
      <c r="L16" s="19">
        <v>-463365</v>
      </c>
      <c r="M16" s="19">
        <v>40166</v>
      </c>
      <c r="N16" s="19">
        <v>-1488878</v>
      </c>
      <c r="O16" s="19"/>
      <c r="P16" s="19"/>
      <c r="Q16" s="19"/>
      <c r="R16" s="19"/>
      <c r="S16" s="19"/>
      <c r="T16" s="19"/>
      <c r="U16" s="19"/>
      <c r="V16" s="19"/>
      <c r="W16" s="19">
        <v>-2655074</v>
      </c>
      <c r="X16" s="19"/>
      <c r="Y16" s="19">
        <v>-2655074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12026329</v>
      </c>
      <c r="F17" s="27">
        <f t="shared" si="0"/>
        <v>12026329</v>
      </c>
      <c r="G17" s="27">
        <f t="shared" si="0"/>
        <v>429173</v>
      </c>
      <c r="H17" s="27">
        <f t="shared" si="0"/>
        <v>-750433</v>
      </c>
      <c r="I17" s="27">
        <f t="shared" si="0"/>
        <v>2172581</v>
      </c>
      <c r="J17" s="27">
        <f t="shared" si="0"/>
        <v>1851321</v>
      </c>
      <c r="K17" s="27">
        <f t="shared" si="0"/>
        <v>-413447</v>
      </c>
      <c r="L17" s="27">
        <f t="shared" si="0"/>
        <v>1581836</v>
      </c>
      <c r="M17" s="27">
        <f t="shared" si="0"/>
        <v>1106224</v>
      </c>
      <c r="N17" s="27">
        <f t="shared" si="0"/>
        <v>2274613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4125934</v>
      </c>
      <c r="X17" s="27">
        <f t="shared" si="0"/>
        <v>14174428</v>
      </c>
      <c r="Y17" s="27">
        <f t="shared" si="0"/>
        <v>-10048494</v>
      </c>
      <c r="Z17" s="28">
        <f>+IF(X17&lt;&gt;0,+(Y17/X17)*100,0)</f>
        <v>-70.89170723502917</v>
      </c>
      <c r="AA17" s="29">
        <f>SUM(AA6:AA16)</f>
        <v>12026329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5000000</v>
      </c>
      <c r="F21" s="19">
        <v>5000000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5000000</v>
      </c>
      <c r="Y21" s="36">
        <v>-5000000</v>
      </c>
      <c r="Z21" s="37">
        <v>-100</v>
      </c>
      <c r="AA21" s="38">
        <v>5000000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>
        <v>26675</v>
      </c>
      <c r="H22" s="19">
        <v>23585</v>
      </c>
      <c r="I22" s="19">
        <v>24459</v>
      </c>
      <c r="J22" s="19">
        <v>74719</v>
      </c>
      <c r="K22" s="19">
        <v>13067</v>
      </c>
      <c r="L22" s="19">
        <v>52951</v>
      </c>
      <c r="M22" s="36">
        <v>17726</v>
      </c>
      <c r="N22" s="19">
        <v>83744</v>
      </c>
      <c r="O22" s="19"/>
      <c r="P22" s="19"/>
      <c r="Q22" s="19"/>
      <c r="R22" s="19"/>
      <c r="S22" s="19"/>
      <c r="T22" s="36"/>
      <c r="U22" s="19"/>
      <c r="V22" s="19"/>
      <c r="W22" s="19">
        <v>158463</v>
      </c>
      <c r="X22" s="19"/>
      <c r="Y22" s="19">
        <v>158463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-14323100</v>
      </c>
      <c r="F26" s="19">
        <v>-14323100</v>
      </c>
      <c r="G26" s="19">
        <v>-258483</v>
      </c>
      <c r="H26" s="19">
        <v>-1984346</v>
      </c>
      <c r="I26" s="19"/>
      <c r="J26" s="19">
        <v>-2242829</v>
      </c>
      <c r="K26" s="19">
        <v>-729799</v>
      </c>
      <c r="L26" s="19"/>
      <c r="M26" s="19">
        <v>-481843</v>
      </c>
      <c r="N26" s="19">
        <v>-1211642</v>
      </c>
      <c r="O26" s="19"/>
      <c r="P26" s="19"/>
      <c r="Q26" s="19"/>
      <c r="R26" s="19"/>
      <c r="S26" s="19"/>
      <c r="T26" s="19"/>
      <c r="U26" s="19"/>
      <c r="V26" s="19"/>
      <c r="W26" s="19">
        <v>-3454471</v>
      </c>
      <c r="X26" s="19">
        <v>-7110000</v>
      </c>
      <c r="Y26" s="19">
        <v>3655529</v>
      </c>
      <c r="Z26" s="20">
        <v>-51.41</v>
      </c>
      <c r="AA26" s="21">
        <v>-14323100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-9323100</v>
      </c>
      <c r="F27" s="27">
        <f t="shared" si="1"/>
        <v>-9323100</v>
      </c>
      <c r="G27" s="27">
        <f t="shared" si="1"/>
        <v>-231808</v>
      </c>
      <c r="H27" s="27">
        <f t="shared" si="1"/>
        <v>-1960761</v>
      </c>
      <c r="I27" s="27">
        <f t="shared" si="1"/>
        <v>24459</v>
      </c>
      <c r="J27" s="27">
        <f t="shared" si="1"/>
        <v>-2168110</v>
      </c>
      <c r="K27" s="27">
        <f t="shared" si="1"/>
        <v>-716732</v>
      </c>
      <c r="L27" s="27">
        <f t="shared" si="1"/>
        <v>52951</v>
      </c>
      <c r="M27" s="27">
        <f t="shared" si="1"/>
        <v>-464117</v>
      </c>
      <c r="N27" s="27">
        <f t="shared" si="1"/>
        <v>-1127898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-3296008</v>
      </c>
      <c r="X27" s="27">
        <f t="shared" si="1"/>
        <v>-2110000</v>
      </c>
      <c r="Y27" s="27">
        <f t="shared" si="1"/>
        <v>-1186008</v>
      </c>
      <c r="Z27" s="28">
        <f>+IF(X27&lt;&gt;0,+(Y27/X27)*100,0)</f>
        <v>56.20890995260663</v>
      </c>
      <c r="AA27" s="29">
        <f>SUM(AA21:AA26)</f>
        <v>-9323100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2316</v>
      </c>
      <c r="H33" s="36">
        <v>6763</v>
      </c>
      <c r="I33" s="36">
        <v>5730</v>
      </c>
      <c r="J33" s="36">
        <v>14809</v>
      </c>
      <c r="K33" s="19">
        <v>12011</v>
      </c>
      <c r="L33" s="19">
        <v>19269</v>
      </c>
      <c r="M33" s="19">
        <v>16675</v>
      </c>
      <c r="N33" s="19">
        <v>47955</v>
      </c>
      <c r="O33" s="36"/>
      <c r="P33" s="36"/>
      <c r="Q33" s="36"/>
      <c r="R33" s="19"/>
      <c r="S33" s="19"/>
      <c r="T33" s="19"/>
      <c r="U33" s="19"/>
      <c r="V33" s="36"/>
      <c r="W33" s="36">
        <v>62764</v>
      </c>
      <c r="X33" s="36"/>
      <c r="Y33" s="19">
        <v>62764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-270000</v>
      </c>
      <c r="F35" s="19">
        <v>-270000</v>
      </c>
      <c r="G35" s="19">
        <v>-297326</v>
      </c>
      <c r="H35" s="19">
        <v>-56759</v>
      </c>
      <c r="I35" s="19">
        <v>-55501</v>
      </c>
      <c r="J35" s="19">
        <v>-409586</v>
      </c>
      <c r="K35" s="19">
        <v>-118663</v>
      </c>
      <c r="L35" s="19">
        <v>-30000</v>
      </c>
      <c r="M35" s="19">
        <v>-30000</v>
      </c>
      <c r="N35" s="19">
        <v>-178663</v>
      </c>
      <c r="O35" s="19"/>
      <c r="P35" s="19"/>
      <c r="Q35" s="19"/>
      <c r="R35" s="19"/>
      <c r="S35" s="19"/>
      <c r="T35" s="19"/>
      <c r="U35" s="19"/>
      <c r="V35" s="19"/>
      <c r="W35" s="19">
        <v>-588249</v>
      </c>
      <c r="X35" s="19">
        <v>-135000</v>
      </c>
      <c r="Y35" s="19">
        <v>-453249</v>
      </c>
      <c r="Z35" s="20">
        <v>335.74</v>
      </c>
      <c r="AA35" s="21">
        <v>-270000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-270000</v>
      </c>
      <c r="F36" s="27">
        <f t="shared" si="2"/>
        <v>-270000</v>
      </c>
      <c r="G36" s="27">
        <f t="shared" si="2"/>
        <v>-295010</v>
      </c>
      <c r="H36" s="27">
        <f t="shared" si="2"/>
        <v>-49996</v>
      </c>
      <c r="I36" s="27">
        <f t="shared" si="2"/>
        <v>-49771</v>
      </c>
      <c r="J36" s="27">
        <f t="shared" si="2"/>
        <v>-394777</v>
      </c>
      <c r="K36" s="27">
        <f t="shared" si="2"/>
        <v>-106652</v>
      </c>
      <c r="L36" s="27">
        <f t="shared" si="2"/>
        <v>-10731</v>
      </c>
      <c r="M36" s="27">
        <f t="shared" si="2"/>
        <v>-13325</v>
      </c>
      <c r="N36" s="27">
        <f t="shared" si="2"/>
        <v>-130708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-525485</v>
      </c>
      <c r="X36" s="27">
        <f t="shared" si="2"/>
        <v>-135000</v>
      </c>
      <c r="Y36" s="27">
        <f t="shared" si="2"/>
        <v>-390485</v>
      </c>
      <c r="Z36" s="28">
        <f>+IF(X36&lt;&gt;0,+(Y36/X36)*100,0)</f>
        <v>289.2481481481481</v>
      </c>
      <c r="AA36" s="29">
        <f>SUM(AA31:AA35)</f>
        <v>-270000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2433229</v>
      </c>
      <c r="F38" s="33">
        <f t="shared" si="3"/>
        <v>2433229</v>
      </c>
      <c r="G38" s="33">
        <f t="shared" si="3"/>
        <v>-97645</v>
      </c>
      <c r="H38" s="33">
        <f t="shared" si="3"/>
        <v>-2761190</v>
      </c>
      <c r="I38" s="33">
        <f t="shared" si="3"/>
        <v>2147269</v>
      </c>
      <c r="J38" s="33">
        <f t="shared" si="3"/>
        <v>-711566</v>
      </c>
      <c r="K38" s="33">
        <f t="shared" si="3"/>
        <v>-1236831</v>
      </c>
      <c r="L38" s="33">
        <f t="shared" si="3"/>
        <v>1624056</v>
      </c>
      <c r="M38" s="33">
        <f t="shared" si="3"/>
        <v>628782</v>
      </c>
      <c r="N38" s="33">
        <f t="shared" si="3"/>
        <v>1016007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304441</v>
      </c>
      <c r="X38" s="33">
        <f t="shared" si="3"/>
        <v>11929428</v>
      </c>
      <c r="Y38" s="33">
        <f t="shared" si="3"/>
        <v>-11624987</v>
      </c>
      <c r="Z38" s="34">
        <f>+IF(X38&lt;&gt;0,+(Y38/X38)*100,0)</f>
        <v>-97.44798325619635</v>
      </c>
      <c r="AA38" s="35">
        <f>+AA17+AA27+AA36</f>
        <v>2433229</v>
      </c>
    </row>
    <row r="39" spans="1:27" ht="13.5">
      <c r="A39" s="22" t="s">
        <v>59</v>
      </c>
      <c r="B39" s="16"/>
      <c r="C39" s="31"/>
      <c r="D39" s="31"/>
      <c r="E39" s="32">
        <v>9952000</v>
      </c>
      <c r="F39" s="33">
        <v>9952000</v>
      </c>
      <c r="G39" s="33">
        <v>182868</v>
      </c>
      <c r="H39" s="33">
        <v>85223</v>
      </c>
      <c r="I39" s="33">
        <v>-2675967</v>
      </c>
      <c r="J39" s="33">
        <v>182868</v>
      </c>
      <c r="K39" s="33">
        <v>-528698</v>
      </c>
      <c r="L39" s="33">
        <v>-1765529</v>
      </c>
      <c r="M39" s="33">
        <v>-141473</v>
      </c>
      <c r="N39" s="33">
        <v>-528698</v>
      </c>
      <c r="O39" s="33"/>
      <c r="P39" s="33"/>
      <c r="Q39" s="33"/>
      <c r="R39" s="33"/>
      <c r="S39" s="33"/>
      <c r="T39" s="33"/>
      <c r="U39" s="33"/>
      <c r="V39" s="33"/>
      <c r="W39" s="33">
        <v>182868</v>
      </c>
      <c r="X39" s="33">
        <v>9952000</v>
      </c>
      <c r="Y39" s="33">
        <v>-9769132</v>
      </c>
      <c r="Z39" s="34">
        <v>-98.16</v>
      </c>
      <c r="AA39" s="35">
        <v>9952000</v>
      </c>
    </row>
    <row r="40" spans="1:27" ht="13.5">
      <c r="A40" s="41" t="s">
        <v>60</v>
      </c>
      <c r="B40" s="42"/>
      <c r="C40" s="43"/>
      <c r="D40" s="43"/>
      <c r="E40" s="44">
        <v>12385229</v>
      </c>
      <c r="F40" s="45">
        <v>12385229</v>
      </c>
      <c r="G40" s="45">
        <v>85223</v>
      </c>
      <c r="H40" s="45">
        <v>-2675967</v>
      </c>
      <c r="I40" s="45">
        <v>-528698</v>
      </c>
      <c r="J40" s="45">
        <v>-528698</v>
      </c>
      <c r="K40" s="45">
        <v>-1765529</v>
      </c>
      <c r="L40" s="45">
        <v>-141473</v>
      </c>
      <c r="M40" s="45">
        <v>487309</v>
      </c>
      <c r="N40" s="45">
        <v>487309</v>
      </c>
      <c r="O40" s="45"/>
      <c r="P40" s="45"/>
      <c r="Q40" s="45"/>
      <c r="R40" s="45"/>
      <c r="S40" s="45"/>
      <c r="T40" s="45"/>
      <c r="U40" s="45"/>
      <c r="V40" s="45"/>
      <c r="W40" s="45">
        <v>487309</v>
      </c>
      <c r="X40" s="45">
        <v>21881428</v>
      </c>
      <c r="Y40" s="45">
        <v>-21394119</v>
      </c>
      <c r="Z40" s="46">
        <v>-97.77</v>
      </c>
      <c r="AA40" s="47">
        <v>12385229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52251740</v>
      </c>
      <c r="D6" s="17"/>
      <c r="E6" s="18">
        <v>12189264</v>
      </c>
      <c r="F6" s="19">
        <v>12189264</v>
      </c>
      <c r="G6" s="19"/>
      <c r="H6" s="19"/>
      <c r="I6" s="19">
        <v>11803</v>
      </c>
      <c r="J6" s="19">
        <v>11803</v>
      </c>
      <c r="K6" s="19">
        <v>-425630</v>
      </c>
      <c r="L6" s="19">
        <v>-979</v>
      </c>
      <c r="M6" s="19">
        <v>854568</v>
      </c>
      <c r="N6" s="19">
        <v>427959</v>
      </c>
      <c r="O6" s="19"/>
      <c r="P6" s="19"/>
      <c r="Q6" s="19"/>
      <c r="R6" s="19"/>
      <c r="S6" s="19"/>
      <c r="T6" s="19"/>
      <c r="U6" s="19"/>
      <c r="V6" s="19"/>
      <c r="W6" s="19">
        <v>439762</v>
      </c>
      <c r="X6" s="19">
        <v>6094632</v>
      </c>
      <c r="Y6" s="19">
        <v>-5654870</v>
      </c>
      <c r="Z6" s="20">
        <v>-92.78</v>
      </c>
      <c r="AA6" s="21">
        <v>12189264</v>
      </c>
    </row>
    <row r="7" spans="1:27" ht="13.5">
      <c r="A7" s="22" t="s">
        <v>34</v>
      </c>
      <c r="B7" s="16"/>
      <c r="C7" s="17"/>
      <c r="D7" s="17"/>
      <c r="E7" s="18">
        <v>25949988</v>
      </c>
      <c r="F7" s="19">
        <v>25949988</v>
      </c>
      <c r="G7" s="19"/>
      <c r="H7" s="19"/>
      <c r="I7" s="19">
        <v>3464324</v>
      </c>
      <c r="J7" s="19">
        <v>3464324</v>
      </c>
      <c r="K7" s="19">
        <v>3250228</v>
      </c>
      <c r="L7" s="19">
        <v>3668607</v>
      </c>
      <c r="M7" s="19">
        <v>3568369</v>
      </c>
      <c r="N7" s="19">
        <v>10487204</v>
      </c>
      <c r="O7" s="19"/>
      <c r="P7" s="19"/>
      <c r="Q7" s="19"/>
      <c r="R7" s="19"/>
      <c r="S7" s="19"/>
      <c r="T7" s="19"/>
      <c r="U7" s="19"/>
      <c r="V7" s="19"/>
      <c r="W7" s="19">
        <v>13951528</v>
      </c>
      <c r="X7" s="19">
        <v>12974994</v>
      </c>
      <c r="Y7" s="19">
        <v>976534</v>
      </c>
      <c r="Z7" s="20">
        <v>7.53</v>
      </c>
      <c r="AA7" s="21">
        <v>25949988</v>
      </c>
    </row>
    <row r="8" spans="1:27" ht="13.5">
      <c r="A8" s="22" t="s">
        <v>35</v>
      </c>
      <c r="B8" s="16"/>
      <c r="C8" s="17"/>
      <c r="D8" s="17"/>
      <c r="E8" s="18">
        <v>19086510</v>
      </c>
      <c r="F8" s="19">
        <v>19086510</v>
      </c>
      <c r="G8" s="19"/>
      <c r="H8" s="19"/>
      <c r="I8" s="19">
        <v>199044</v>
      </c>
      <c r="J8" s="19">
        <v>199044</v>
      </c>
      <c r="K8" s="19">
        <v>256561</v>
      </c>
      <c r="L8" s="19">
        <v>340347</v>
      </c>
      <c r="M8" s="19">
        <v>469131</v>
      </c>
      <c r="N8" s="19">
        <v>1066039</v>
      </c>
      <c r="O8" s="19"/>
      <c r="P8" s="19"/>
      <c r="Q8" s="19"/>
      <c r="R8" s="19"/>
      <c r="S8" s="19"/>
      <c r="T8" s="19"/>
      <c r="U8" s="19"/>
      <c r="V8" s="19"/>
      <c r="W8" s="19">
        <v>1265083</v>
      </c>
      <c r="X8" s="19">
        <v>15940380</v>
      </c>
      <c r="Y8" s="19">
        <v>-14675297</v>
      </c>
      <c r="Z8" s="20">
        <v>-92.06</v>
      </c>
      <c r="AA8" s="21">
        <v>19086510</v>
      </c>
    </row>
    <row r="9" spans="1:27" ht="13.5">
      <c r="A9" s="22" t="s">
        <v>36</v>
      </c>
      <c r="B9" s="16"/>
      <c r="C9" s="17">
        <v>39516064</v>
      </c>
      <c r="D9" s="17"/>
      <c r="E9" s="18">
        <v>31158504</v>
      </c>
      <c r="F9" s="19">
        <v>31158504</v>
      </c>
      <c r="G9" s="19"/>
      <c r="H9" s="19"/>
      <c r="I9" s="19">
        <v>2010000</v>
      </c>
      <c r="J9" s="19">
        <v>2010000</v>
      </c>
      <c r="K9" s="19"/>
      <c r="L9" s="19">
        <v>450000</v>
      </c>
      <c r="M9" s="19">
        <v>7001000</v>
      </c>
      <c r="N9" s="19">
        <v>7451000</v>
      </c>
      <c r="O9" s="19"/>
      <c r="P9" s="19"/>
      <c r="Q9" s="19"/>
      <c r="R9" s="19"/>
      <c r="S9" s="19"/>
      <c r="T9" s="19"/>
      <c r="U9" s="19"/>
      <c r="V9" s="19"/>
      <c r="W9" s="19">
        <v>9461000</v>
      </c>
      <c r="X9" s="19">
        <v>15579252</v>
      </c>
      <c r="Y9" s="19">
        <v>-6118252</v>
      </c>
      <c r="Z9" s="20">
        <v>-39.27</v>
      </c>
      <c r="AA9" s="21">
        <v>31158504</v>
      </c>
    </row>
    <row r="10" spans="1:27" ht="13.5">
      <c r="A10" s="22" t="s">
        <v>37</v>
      </c>
      <c r="B10" s="16"/>
      <c r="C10" s="17"/>
      <c r="D10" s="17"/>
      <c r="E10" s="18">
        <v>14379000</v>
      </c>
      <c r="F10" s="19">
        <v>14379000</v>
      </c>
      <c r="G10" s="19"/>
      <c r="H10" s="19"/>
      <c r="I10" s="19"/>
      <c r="J10" s="19"/>
      <c r="K10" s="19"/>
      <c r="L10" s="19"/>
      <c r="M10" s="19">
        <v>1970000</v>
      </c>
      <c r="N10" s="19">
        <v>1970000</v>
      </c>
      <c r="O10" s="19"/>
      <c r="P10" s="19"/>
      <c r="Q10" s="19"/>
      <c r="R10" s="19"/>
      <c r="S10" s="19"/>
      <c r="T10" s="19"/>
      <c r="U10" s="19"/>
      <c r="V10" s="19"/>
      <c r="W10" s="19">
        <v>1970000</v>
      </c>
      <c r="X10" s="19">
        <v>7189500</v>
      </c>
      <c r="Y10" s="19">
        <v>-5219500</v>
      </c>
      <c r="Z10" s="20">
        <v>-72.6</v>
      </c>
      <c r="AA10" s="21">
        <v>14379000</v>
      </c>
    </row>
    <row r="11" spans="1:27" ht="13.5">
      <c r="A11" s="22" t="s">
        <v>38</v>
      </c>
      <c r="B11" s="16"/>
      <c r="C11" s="17">
        <v>1227721</v>
      </c>
      <c r="D11" s="17"/>
      <c r="E11" s="18">
        <v>1014936</v>
      </c>
      <c r="F11" s="19">
        <v>1014936</v>
      </c>
      <c r="G11" s="19"/>
      <c r="H11" s="19"/>
      <c r="I11" s="19">
        <v>101232</v>
      </c>
      <c r="J11" s="19">
        <v>101232</v>
      </c>
      <c r="K11" s="19">
        <v>108787</v>
      </c>
      <c r="L11" s="19">
        <v>111176</v>
      </c>
      <c r="M11" s="19">
        <v>105800</v>
      </c>
      <c r="N11" s="19">
        <v>325763</v>
      </c>
      <c r="O11" s="19"/>
      <c r="P11" s="19"/>
      <c r="Q11" s="19"/>
      <c r="R11" s="19"/>
      <c r="S11" s="19"/>
      <c r="T11" s="19"/>
      <c r="U11" s="19"/>
      <c r="V11" s="19"/>
      <c r="W11" s="19">
        <v>426995</v>
      </c>
      <c r="X11" s="19">
        <v>507468</v>
      </c>
      <c r="Y11" s="19">
        <v>-80473</v>
      </c>
      <c r="Z11" s="20">
        <v>-15.86</v>
      </c>
      <c r="AA11" s="21">
        <v>1014936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-76583779</v>
      </c>
      <c r="D14" s="17"/>
      <c r="E14" s="18">
        <v>-82946904</v>
      </c>
      <c r="F14" s="19">
        <v>-82946904</v>
      </c>
      <c r="G14" s="19"/>
      <c r="H14" s="19"/>
      <c r="I14" s="19">
        <v>-8395280</v>
      </c>
      <c r="J14" s="19">
        <v>-8395280</v>
      </c>
      <c r="K14" s="19">
        <v>-5642883</v>
      </c>
      <c r="L14" s="19">
        <v>-8830746</v>
      </c>
      <c r="M14" s="19">
        <v>-6574851</v>
      </c>
      <c r="N14" s="19">
        <v>-21048480</v>
      </c>
      <c r="O14" s="19"/>
      <c r="P14" s="19"/>
      <c r="Q14" s="19"/>
      <c r="R14" s="19"/>
      <c r="S14" s="19"/>
      <c r="T14" s="19"/>
      <c r="U14" s="19"/>
      <c r="V14" s="19"/>
      <c r="W14" s="19">
        <v>-29443760</v>
      </c>
      <c r="X14" s="19">
        <v>-41473452</v>
      </c>
      <c r="Y14" s="19">
        <v>12029692</v>
      </c>
      <c r="Z14" s="20">
        <v>-29.01</v>
      </c>
      <c r="AA14" s="21">
        <v>-82946904</v>
      </c>
    </row>
    <row r="15" spans="1:27" ht="13.5">
      <c r="A15" s="22" t="s">
        <v>42</v>
      </c>
      <c r="B15" s="16"/>
      <c r="C15" s="17">
        <v>-1261330</v>
      </c>
      <c r="D15" s="17"/>
      <c r="E15" s="18">
        <v>-662232</v>
      </c>
      <c r="F15" s="19">
        <v>-662232</v>
      </c>
      <c r="G15" s="19"/>
      <c r="H15" s="19"/>
      <c r="I15" s="19">
        <v>-148918</v>
      </c>
      <c r="J15" s="19">
        <v>-148918</v>
      </c>
      <c r="K15" s="19">
        <v>-171859</v>
      </c>
      <c r="L15" s="19">
        <v>-275914</v>
      </c>
      <c r="M15" s="19">
        <v>-185111</v>
      </c>
      <c r="N15" s="19">
        <v>-632884</v>
      </c>
      <c r="O15" s="19"/>
      <c r="P15" s="19"/>
      <c r="Q15" s="19"/>
      <c r="R15" s="19"/>
      <c r="S15" s="19"/>
      <c r="T15" s="19"/>
      <c r="U15" s="19"/>
      <c r="V15" s="19"/>
      <c r="W15" s="19">
        <v>-781802</v>
      </c>
      <c r="X15" s="19">
        <v>-331116</v>
      </c>
      <c r="Y15" s="19">
        <v>-450686</v>
      </c>
      <c r="Z15" s="20">
        <v>136.11</v>
      </c>
      <c r="AA15" s="21">
        <v>-662232</v>
      </c>
    </row>
    <row r="16" spans="1:27" ht="13.5">
      <c r="A16" s="22" t="s">
        <v>43</v>
      </c>
      <c r="B16" s="16"/>
      <c r="C16" s="17"/>
      <c r="D16" s="17"/>
      <c r="E16" s="18">
        <v>-48888</v>
      </c>
      <c r="F16" s="19">
        <v>-48888</v>
      </c>
      <c r="G16" s="19"/>
      <c r="H16" s="19"/>
      <c r="I16" s="19">
        <v>-1321833</v>
      </c>
      <c r="J16" s="19">
        <v>-1321833</v>
      </c>
      <c r="K16" s="19">
        <v>-1251361</v>
      </c>
      <c r="L16" s="19">
        <v>-1546003</v>
      </c>
      <c r="M16" s="19">
        <v>-1186055</v>
      </c>
      <c r="N16" s="19">
        <v>-3983419</v>
      </c>
      <c r="O16" s="19"/>
      <c r="P16" s="19"/>
      <c r="Q16" s="19"/>
      <c r="R16" s="19"/>
      <c r="S16" s="19"/>
      <c r="T16" s="19"/>
      <c r="U16" s="19"/>
      <c r="V16" s="19"/>
      <c r="W16" s="19">
        <v>-5305252</v>
      </c>
      <c r="X16" s="19">
        <v>-24444</v>
      </c>
      <c r="Y16" s="19">
        <v>-5280808</v>
      </c>
      <c r="Z16" s="20">
        <v>21603.7</v>
      </c>
      <c r="AA16" s="21">
        <v>-48888</v>
      </c>
    </row>
    <row r="17" spans="1:27" ht="13.5">
      <c r="A17" s="23" t="s">
        <v>44</v>
      </c>
      <c r="B17" s="24"/>
      <c r="C17" s="25">
        <f aca="true" t="shared" si="0" ref="C17:Y17">SUM(C6:C16)</f>
        <v>15150416</v>
      </c>
      <c r="D17" s="25">
        <f>SUM(D6:D16)</f>
        <v>0</v>
      </c>
      <c r="E17" s="26">
        <f t="shared" si="0"/>
        <v>20120178</v>
      </c>
      <c r="F17" s="27">
        <f t="shared" si="0"/>
        <v>20120178</v>
      </c>
      <c r="G17" s="27">
        <f t="shared" si="0"/>
        <v>0</v>
      </c>
      <c r="H17" s="27">
        <f t="shared" si="0"/>
        <v>0</v>
      </c>
      <c r="I17" s="27">
        <f t="shared" si="0"/>
        <v>-4079628</v>
      </c>
      <c r="J17" s="27">
        <f t="shared" si="0"/>
        <v>-4079628</v>
      </c>
      <c r="K17" s="27">
        <f t="shared" si="0"/>
        <v>-3876157</v>
      </c>
      <c r="L17" s="27">
        <f t="shared" si="0"/>
        <v>-6083512</v>
      </c>
      <c r="M17" s="27">
        <f t="shared" si="0"/>
        <v>6022851</v>
      </c>
      <c r="N17" s="27">
        <f t="shared" si="0"/>
        <v>-3936818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-8016446</v>
      </c>
      <c r="X17" s="27">
        <f t="shared" si="0"/>
        <v>16457214</v>
      </c>
      <c r="Y17" s="27">
        <f t="shared" si="0"/>
        <v>-24473660</v>
      </c>
      <c r="Z17" s="28">
        <f>+IF(X17&lt;&gt;0,+(Y17/X17)*100,0)</f>
        <v>-148.71083282990668</v>
      </c>
      <c r="AA17" s="29">
        <f>SUM(AA6:AA16)</f>
        <v>20120178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-11371311</v>
      </c>
      <c r="D26" s="17"/>
      <c r="E26" s="18">
        <v>-14379000</v>
      </c>
      <c r="F26" s="19">
        <v>-14379000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-7189500</v>
      </c>
      <c r="Y26" s="19">
        <v>7189500</v>
      </c>
      <c r="Z26" s="20">
        <v>-100</v>
      </c>
      <c r="AA26" s="21">
        <v>-14379000</v>
      </c>
    </row>
    <row r="27" spans="1:27" ht="13.5">
      <c r="A27" s="23" t="s">
        <v>51</v>
      </c>
      <c r="B27" s="24"/>
      <c r="C27" s="25">
        <f aca="true" t="shared" si="1" ref="C27:Y27">SUM(C21:C26)</f>
        <v>-11371311</v>
      </c>
      <c r="D27" s="25">
        <f>SUM(D21:D26)</f>
        <v>0</v>
      </c>
      <c r="E27" s="26">
        <f t="shared" si="1"/>
        <v>-14379000</v>
      </c>
      <c r="F27" s="27">
        <f t="shared" si="1"/>
        <v>-14379000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-7189500</v>
      </c>
      <c r="Y27" s="27">
        <f t="shared" si="1"/>
        <v>7189500</v>
      </c>
      <c r="Z27" s="28">
        <f>+IF(X27&lt;&gt;0,+(Y27/X27)*100,0)</f>
        <v>-100</v>
      </c>
      <c r="AA27" s="29">
        <f>SUM(AA21:AA26)</f>
        <v>-14379000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108910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-450108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-341198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3437907</v>
      </c>
      <c r="D38" s="31">
        <f>+D17+D27+D36</f>
        <v>0</v>
      </c>
      <c r="E38" s="32">
        <f t="shared" si="3"/>
        <v>5741178</v>
      </c>
      <c r="F38" s="33">
        <f t="shared" si="3"/>
        <v>5741178</v>
      </c>
      <c r="G38" s="33">
        <f t="shared" si="3"/>
        <v>0</v>
      </c>
      <c r="H38" s="33">
        <f t="shared" si="3"/>
        <v>0</v>
      </c>
      <c r="I38" s="33">
        <f t="shared" si="3"/>
        <v>-4079628</v>
      </c>
      <c r="J38" s="33">
        <f t="shared" si="3"/>
        <v>-4079628</v>
      </c>
      <c r="K38" s="33">
        <f t="shared" si="3"/>
        <v>-3876157</v>
      </c>
      <c r="L38" s="33">
        <f t="shared" si="3"/>
        <v>-6083512</v>
      </c>
      <c r="M38" s="33">
        <f t="shared" si="3"/>
        <v>6022851</v>
      </c>
      <c r="N38" s="33">
        <f t="shared" si="3"/>
        <v>-3936818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-8016446</v>
      </c>
      <c r="X38" s="33">
        <f t="shared" si="3"/>
        <v>9267714</v>
      </c>
      <c r="Y38" s="33">
        <f t="shared" si="3"/>
        <v>-17284160</v>
      </c>
      <c r="Z38" s="34">
        <f>+IF(X38&lt;&gt;0,+(Y38/X38)*100,0)</f>
        <v>-186.49863385943934</v>
      </c>
      <c r="AA38" s="35">
        <f>+AA17+AA27+AA36</f>
        <v>5741178</v>
      </c>
    </row>
    <row r="39" spans="1:27" ht="13.5">
      <c r="A39" s="22" t="s">
        <v>59</v>
      </c>
      <c r="B39" s="16"/>
      <c r="C39" s="31">
        <v>2910224</v>
      </c>
      <c r="D39" s="31"/>
      <c r="E39" s="32"/>
      <c r="F39" s="33"/>
      <c r="G39" s="33"/>
      <c r="H39" s="33"/>
      <c r="I39" s="33"/>
      <c r="J39" s="33"/>
      <c r="K39" s="33">
        <v>-4079628</v>
      </c>
      <c r="L39" s="33">
        <v>-7955785</v>
      </c>
      <c r="M39" s="33">
        <v>-14039297</v>
      </c>
      <c r="N39" s="33">
        <v>-4079628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6348131</v>
      </c>
      <c r="D40" s="43"/>
      <c r="E40" s="44">
        <v>5741179</v>
      </c>
      <c r="F40" s="45">
        <v>5741179</v>
      </c>
      <c r="G40" s="45"/>
      <c r="H40" s="45"/>
      <c r="I40" s="45">
        <v>-4079628</v>
      </c>
      <c r="J40" s="45">
        <v>-4079628</v>
      </c>
      <c r="K40" s="45">
        <v>-7955785</v>
      </c>
      <c r="L40" s="45">
        <v>-14039297</v>
      </c>
      <c r="M40" s="45">
        <v>-8016446</v>
      </c>
      <c r="N40" s="45">
        <v>-8016446</v>
      </c>
      <c r="O40" s="45"/>
      <c r="P40" s="45"/>
      <c r="Q40" s="45"/>
      <c r="R40" s="45"/>
      <c r="S40" s="45"/>
      <c r="T40" s="45"/>
      <c r="U40" s="45"/>
      <c r="V40" s="45"/>
      <c r="W40" s="45">
        <v>-8016446</v>
      </c>
      <c r="X40" s="45">
        <v>9267715</v>
      </c>
      <c r="Y40" s="45">
        <v>-17284161</v>
      </c>
      <c r="Z40" s="46">
        <v>-186.5</v>
      </c>
      <c r="AA40" s="47">
        <v>5741179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10933183</v>
      </c>
      <c r="F6" s="19">
        <v>10933183</v>
      </c>
      <c r="G6" s="19">
        <v>73416</v>
      </c>
      <c r="H6" s="19">
        <v>143049</v>
      </c>
      <c r="I6" s="19">
        <v>894419</v>
      </c>
      <c r="J6" s="19">
        <v>1110884</v>
      </c>
      <c r="K6" s="19">
        <v>96684</v>
      </c>
      <c r="L6" s="19">
        <v>120703</v>
      </c>
      <c r="M6" s="19">
        <v>95595</v>
      </c>
      <c r="N6" s="19">
        <v>312982</v>
      </c>
      <c r="O6" s="19"/>
      <c r="P6" s="19"/>
      <c r="Q6" s="19"/>
      <c r="R6" s="19"/>
      <c r="S6" s="19"/>
      <c r="T6" s="19"/>
      <c r="U6" s="19"/>
      <c r="V6" s="19"/>
      <c r="W6" s="19">
        <v>1423866</v>
      </c>
      <c r="X6" s="19">
        <v>10933183</v>
      </c>
      <c r="Y6" s="19">
        <v>-9509317</v>
      </c>
      <c r="Z6" s="20">
        <v>-86.98</v>
      </c>
      <c r="AA6" s="21">
        <v>10933183</v>
      </c>
    </row>
    <row r="7" spans="1:27" ht="13.5">
      <c r="A7" s="22" t="s">
        <v>34</v>
      </c>
      <c r="B7" s="16"/>
      <c r="C7" s="17">
        <v>20340927</v>
      </c>
      <c r="D7" s="17"/>
      <c r="E7" s="18">
        <v>21087348</v>
      </c>
      <c r="F7" s="19">
        <v>21087348</v>
      </c>
      <c r="G7" s="19">
        <v>133506</v>
      </c>
      <c r="H7" s="19">
        <v>107242</v>
      </c>
      <c r="I7" s="19">
        <v>2481806</v>
      </c>
      <c r="J7" s="19">
        <v>2722554</v>
      </c>
      <c r="K7" s="19">
        <v>108959</v>
      </c>
      <c r="L7" s="19">
        <v>169612</v>
      </c>
      <c r="M7" s="19">
        <v>152517</v>
      </c>
      <c r="N7" s="19">
        <v>431088</v>
      </c>
      <c r="O7" s="19"/>
      <c r="P7" s="19"/>
      <c r="Q7" s="19"/>
      <c r="R7" s="19"/>
      <c r="S7" s="19"/>
      <c r="T7" s="19"/>
      <c r="U7" s="19"/>
      <c r="V7" s="19"/>
      <c r="W7" s="19">
        <v>3153642</v>
      </c>
      <c r="X7" s="19">
        <v>10543674</v>
      </c>
      <c r="Y7" s="19">
        <v>-7390032</v>
      </c>
      <c r="Z7" s="20">
        <v>-70.09</v>
      </c>
      <c r="AA7" s="21">
        <v>21087348</v>
      </c>
    </row>
    <row r="8" spans="1:27" ht="13.5">
      <c r="A8" s="22" t="s">
        <v>35</v>
      </c>
      <c r="B8" s="16"/>
      <c r="C8" s="17">
        <v>482194</v>
      </c>
      <c r="D8" s="17"/>
      <c r="E8" s="18">
        <v>1221156</v>
      </c>
      <c r="F8" s="19">
        <v>1221156</v>
      </c>
      <c r="G8" s="19">
        <v>5242497</v>
      </c>
      <c r="H8" s="19">
        <v>2849845</v>
      </c>
      <c r="I8" s="19">
        <v>484920</v>
      </c>
      <c r="J8" s="19">
        <v>8577262</v>
      </c>
      <c r="K8" s="19">
        <v>295123</v>
      </c>
      <c r="L8" s="19">
        <v>239448</v>
      </c>
      <c r="M8" s="19">
        <v>336799</v>
      </c>
      <c r="N8" s="19">
        <v>871370</v>
      </c>
      <c r="O8" s="19"/>
      <c r="P8" s="19"/>
      <c r="Q8" s="19"/>
      <c r="R8" s="19"/>
      <c r="S8" s="19"/>
      <c r="T8" s="19"/>
      <c r="U8" s="19"/>
      <c r="V8" s="19"/>
      <c r="W8" s="19">
        <v>9448632</v>
      </c>
      <c r="X8" s="19">
        <v>603220</v>
      </c>
      <c r="Y8" s="19">
        <v>8845412</v>
      </c>
      <c r="Z8" s="20">
        <v>1466.37</v>
      </c>
      <c r="AA8" s="21">
        <v>1221156</v>
      </c>
    </row>
    <row r="9" spans="1:27" ht="13.5">
      <c r="A9" s="22" t="s">
        <v>36</v>
      </c>
      <c r="B9" s="16"/>
      <c r="C9" s="17">
        <v>118229470</v>
      </c>
      <c r="D9" s="17"/>
      <c r="E9" s="18">
        <v>122360950</v>
      </c>
      <c r="F9" s="19">
        <v>122360950</v>
      </c>
      <c r="G9" s="19">
        <v>52795618</v>
      </c>
      <c r="H9" s="19">
        <v>2073000</v>
      </c>
      <c r="I9" s="19">
        <v>353441</v>
      </c>
      <c r="J9" s="19">
        <v>55222059</v>
      </c>
      <c r="K9" s="19">
        <v>3050146</v>
      </c>
      <c r="L9" s="19">
        <v>1831693</v>
      </c>
      <c r="M9" s="19">
        <v>38356000</v>
      </c>
      <c r="N9" s="19">
        <v>43237839</v>
      </c>
      <c r="O9" s="19"/>
      <c r="P9" s="19"/>
      <c r="Q9" s="19"/>
      <c r="R9" s="19"/>
      <c r="S9" s="19"/>
      <c r="T9" s="19"/>
      <c r="U9" s="19"/>
      <c r="V9" s="19"/>
      <c r="W9" s="19">
        <v>98459898</v>
      </c>
      <c r="X9" s="19">
        <v>98196960</v>
      </c>
      <c r="Y9" s="19">
        <v>262938</v>
      </c>
      <c r="Z9" s="20">
        <v>0.27</v>
      </c>
      <c r="AA9" s="21">
        <v>122360950</v>
      </c>
    </row>
    <row r="10" spans="1:27" ht="13.5">
      <c r="A10" s="22" t="s">
        <v>37</v>
      </c>
      <c r="B10" s="16"/>
      <c r="C10" s="17">
        <v>125294673</v>
      </c>
      <c r="D10" s="17"/>
      <c r="E10" s="18">
        <v>140131050</v>
      </c>
      <c r="F10" s="19">
        <v>140131050</v>
      </c>
      <c r="G10" s="19">
        <v>29773000</v>
      </c>
      <c r="H10" s="19">
        <v>21296000</v>
      </c>
      <c r="I10" s="19">
        <v>2370045</v>
      </c>
      <c r="J10" s="19">
        <v>53439045</v>
      </c>
      <c r="K10" s="19">
        <v>44174605</v>
      </c>
      <c r="L10" s="19">
        <v>2853810</v>
      </c>
      <c r="M10" s="19">
        <v>21891291</v>
      </c>
      <c r="N10" s="19">
        <v>68919706</v>
      </c>
      <c r="O10" s="19"/>
      <c r="P10" s="19"/>
      <c r="Q10" s="19"/>
      <c r="R10" s="19"/>
      <c r="S10" s="19"/>
      <c r="T10" s="19"/>
      <c r="U10" s="19"/>
      <c r="V10" s="19"/>
      <c r="W10" s="19">
        <v>122358751</v>
      </c>
      <c r="X10" s="19">
        <v>112104840</v>
      </c>
      <c r="Y10" s="19">
        <v>10253911</v>
      </c>
      <c r="Z10" s="20">
        <v>9.15</v>
      </c>
      <c r="AA10" s="21">
        <v>140131050</v>
      </c>
    </row>
    <row r="11" spans="1:27" ht="13.5">
      <c r="A11" s="22" t="s">
        <v>38</v>
      </c>
      <c r="B11" s="16"/>
      <c r="C11" s="17">
        <v>1585117</v>
      </c>
      <c r="D11" s="17"/>
      <c r="E11" s="18">
        <v>42504</v>
      </c>
      <c r="F11" s="19">
        <v>42504</v>
      </c>
      <c r="G11" s="19">
        <v>43200</v>
      </c>
      <c r="H11" s="19">
        <v>137551</v>
      </c>
      <c r="I11" s="19">
        <v>104144</v>
      </c>
      <c r="J11" s="19">
        <v>284895</v>
      </c>
      <c r="K11" s="19">
        <v>75495</v>
      </c>
      <c r="L11" s="19">
        <v>184009</v>
      </c>
      <c r="M11" s="19">
        <v>7664</v>
      </c>
      <c r="N11" s="19">
        <v>267168</v>
      </c>
      <c r="O11" s="19"/>
      <c r="P11" s="19"/>
      <c r="Q11" s="19"/>
      <c r="R11" s="19"/>
      <c r="S11" s="19"/>
      <c r="T11" s="19"/>
      <c r="U11" s="19"/>
      <c r="V11" s="19"/>
      <c r="W11" s="19">
        <v>552063</v>
      </c>
      <c r="X11" s="19">
        <v>21252</v>
      </c>
      <c r="Y11" s="19">
        <v>530811</v>
      </c>
      <c r="Z11" s="20">
        <v>2497.7</v>
      </c>
      <c r="AA11" s="21">
        <v>42504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-66077906</v>
      </c>
      <c r="D14" s="17"/>
      <c r="E14" s="18">
        <v>-97266480</v>
      </c>
      <c r="F14" s="19">
        <v>-97266480</v>
      </c>
      <c r="G14" s="19">
        <v>-55318681</v>
      </c>
      <c r="H14" s="19">
        <v>-32811616</v>
      </c>
      <c r="I14" s="19">
        <v>-17730192</v>
      </c>
      <c r="J14" s="19">
        <v>-105860489</v>
      </c>
      <c r="K14" s="19">
        <v>-27463321</v>
      </c>
      <c r="L14" s="19">
        <v>11364435</v>
      </c>
      <c r="M14" s="19">
        <v>-24266531</v>
      </c>
      <c r="N14" s="19">
        <v>-40365417</v>
      </c>
      <c r="O14" s="19"/>
      <c r="P14" s="19"/>
      <c r="Q14" s="19"/>
      <c r="R14" s="19"/>
      <c r="S14" s="19"/>
      <c r="T14" s="19"/>
      <c r="U14" s="19"/>
      <c r="V14" s="19"/>
      <c r="W14" s="19">
        <v>-146225906</v>
      </c>
      <c r="X14" s="19">
        <v>-48633240</v>
      </c>
      <c r="Y14" s="19">
        <v>-97592666</v>
      </c>
      <c r="Z14" s="20">
        <v>200.67</v>
      </c>
      <c r="AA14" s="21">
        <v>-97266480</v>
      </c>
    </row>
    <row r="15" spans="1:27" ht="13.5">
      <c r="A15" s="22" t="s">
        <v>42</v>
      </c>
      <c r="B15" s="16"/>
      <c r="C15" s="17">
        <v>-290784</v>
      </c>
      <c r="D15" s="17"/>
      <c r="E15" s="18">
        <v>-943404</v>
      </c>
      <c r="F15" s="19">
        <v>-943404</v>
      </c>
      <c r="G15" s="19">
        <v>-13523</v>
      </c>
      <c r="H15" s="19">
        <v>-20953</v>
      </c>
      <c r="I15" s="19">
        <v>-10415</v>
      </c>
      <c r="J15" s="19">
        <v>-44891</v>
      </c>
      <c r="K15" s="19">
        <v>-26742</v>
      </c>
      <c r="L15" s="19">
        <v>-10483</v>
      </c>
      <c r="M15" s="19">
        <v>-418188</v>
      </c>
      <c r="N15" s="19">
        <v>-455413</v>
      </c>
      <c r="O15" s="19"/>
      <c r="P15" s="19"/>
      <c r="Q15" s="19"/>
      <c r="R15" s="19"/>
      <c r="S15" s="19"/>
      <c r="T15" s="19"/>
      <c r="U15" s="19"/>
      <c r="V15" s="19"/>
      <c r="W15" s="19">
        <v>-500304</v>
      </c>
      <c r="X15" s="19">
        <v>-471702</v>
      </c>
      <c r="Y15" s="19">
        <v>-28602</v>
      </c>
      <c r="Z15" s="20">
        <v>6.06</v>
      </c>
      <c r="AA15" s="21">
        <v>-943404</v>
      </c>
    </row>
    <row r="16" spans="1:27" ht="13.5">
      <c r="A16" s="22" t="s">
        <v>43</v>
      </c>
      <c r="B16" s="16"/>
      <c r="C16" s="17">
        <v>-52992455</v>
      </c>
      <c r="D16" s="17"/>
      <c r="E16" s="18">
        <v>-39528528</v>
      </c>
      <c r="F16" s="19">
        <v>-39528528</v>
      </c>
      <c r="G16" s="19">
        <v>-292854</v>
      </c>
      <c r="H16" s="19">
        <v>-582787</v>
      </c>
      <c r="I16" s="19">
        <v>-598608</v>
      </c>
      <c r="J16" s="19">
        <v>-1474249</v>
      </c>
      <c r="K16" s="19">
        <v>-43798</v>
      </c>
      <c r="L16" s="19"/>
      <c r="M16" s="19">
        <v>-294555</v>
      </c>
      <c r="N16" s="19">
        <v>-338353</v>
      </c>
      <c r="O16" s="19"/>
      <c r="P16" s="19"/>
      <c r="Q16" s="19"/>
      <c r="R16" s="19"/>
      <c r="S16" s="19"/>
      <c r="T16" s="19"/>
      <c r="U16" s="19"/>
      <c r="V16" s="19"/>
      <c r="W16" s="19">
        <v>-1812602</v>
      </c>
      <c r="X16" s="19">
        <v>-19764264</v>
      </c>
      <c r="Y16" s="19">
        <v>17951662</v>
      </c>
      <c r="Z16" s="20">
        <v>-90.83</v>
      </c>
      <c r="AA16" s="21">
        <v>-39528528</v>
      </c>
    </row>
    <row r="17" spans="1:27" ht="13.5">
      <c r="A17" s="23" t="s">
        <v>44</v>
      </c>
      <c r="B17" s="24"/>
      <c r="C17" s="25">
        <f aca="true" t="shared" si="0" ref="C17:Y17">SUM(C6:C16)</f>
        <v>146571236</v>
      </c>
      <c r="D17" s="25">
        <f>SUM(D6:D16)</f>
        <v>0</v>
      </c>
      <c r="E17" s="26">
        <f t="shared" si="0"/>
        <v>158037779</v>
      </c>
      <c r="F17" s="27">
        <f t="shared" si="0"/>
        <v>158037779</v>
      </c>
      <c r="G17" s="27">
        <f t="shared" si="0"/>
        <v>32436179</v>
      </c>
      <c r="H17" s="27">
        <f t="shared" si="0"/>
        <v>-6808669</v>
      </c>
      <c r="I17" s="27">
        <f t="shared" si="0"/>
        <v>-11650440</v>
      </c>
      <c r="J17" s="27">
        <f t="shared" si="0"/>
        <v>13977070</v>
      </c>
      <c r="K17" s="27">
        <f t="shared" si="0"/>
        <v>20267151</v>
      </c>
      <c r="L17" s="27">
        <f t="shared" si="0"/>
        <v>16753227</v>
      </c>
      <c r="M17" s="27">
        <f t="shared" si="0"/>
        <v>35860592</v>
      </c>
      <c r="N17" s="27">
        <f t="shared" si="0"/>
        <v>72880970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86858040</v>
      </c>
      <c r="X17" s="27">
        <f t="shared" si="0"/>
        <v>163533923</v>
      </c>
      <c r="Y17" s="27">
        <f t="shared" si="0"/>
        <v>-76675883</v>
      </c>
      <c r="Z17" s="28">
        <f>+IF(X17&lt;&gt;0,+(Y17/X17)*100,0)</f>
        <v>-46.886836439434035</v>
      </c>
      <c r="AA17" s="29">
        <f>SUM(AA6:AA16)</f>
        <v>158037779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-82677491</v>
      </c>
      <c r="D26" s="17"/>
      <c r="E26" s="18">
        <v>-149309760</v>
      </c>
      <c r="F26" s="19">
        <v>-149309760</v>
      </c>
      <c r="G26" s="19">
        <v>-13826542</v>
      </c>
      <c r="H26" s="19">
        <v>-8148682</v>
      </c>
      <c r="I26" s="19">
        <v>-10957957</v>
      </c>
      <c r="J26" s="19">
        <v>-32933181</v>
      </c>
      <c r="K26" s="19">
        <v>-13969265</v>
      </c>
      <c r="L26" s="19">
        <v>-14401964</v>
      </c>
      <c r="M26" s="19">
        <v>-20206186</v>
      </c>
      <c r="N26" s="19">
        <v>-48577415</v>
      </c>
      <c r="O26" s="19"/>
      <c r="P26" s="19"/>
      <c r="Q26" s="19"/>
      <c r="R26" s="19"/>
      <c r="S26" s="19"/>
      <c r="T26" s="19"/>
      <c r="U26" s="19"/>
      <c r="V26" s="19"/>
      <c r="W26" s="19">
        <v>-81510596</v>
      </c>
      <c r="X26" s="19">
        <v>-74654880</v>
      </c>
      <c r="Y26" s="19">
        <v>-6855716</v>
      </c>
      <c r="Z26" s="20">
        <v>9.18</v>
      </c>
      <c r="AA26" s="21">
        <v>-149309760</v>
      </c>
    </row>
    <row r="27" spans="1:27" ht="13.5">
      <c r="A27" s="23" t="s">
        <v>51</v>
      </c>
      <c r="B27" s="24"/>
      <c r="C27" s="25">
        <f aca="true" t="shared" si="1" ref="C27:Y27">SUM(C21:C26)</f>
        <v>-82677491</v>
      </c>
      <c r="D27" s="25">
        <f>SUM(D21:D26)</f>
        <v>0</v>
      </c>
      <c r="E27" s="26">
        <f t="shared" si="1"/>
        <v>-149309760</v>
      </c>
      <c r="F27" s="27">
        <f t="shared" si="1"/>
        <v>-149309760</v>
      </c>
      <c r="G27" s="27">
        <f t="shared" si="1"/>
        <v>-13826542</v>
      </c>
      <c r="H27" s="27">
        <f t="shared" si="1"/>
        <v>-8148682</v>
      </c>
      <c r="I27" s="27">
        <f t="shared" si="1"/>
        <v>-10957957</v>
      </c>
      <c r="J27" s="27">
        <f t="shared" si="1"/>
        <v>-32933181</v>
      </c>
      <c r="K27" s="27">
        <f t="shared" si="1"/>
        <v>-13969265</v>
      </c>
      <c r="L27" s="27">
        <f t="shared" si="1"/>
        <v>-14401964</v>
      </c>
      <c r="M27" s="27">
        <f t="shared" si="1"/>
        <v>-20206186</v>
      </c>
      <c r="N27" s="27">
        <f t="shared" si="1"/>
        <v>-48577415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-81510596</v>
      </c>
      <c r="X27" s="27">
        <f t="shared" si="1"/>
        <v>-74654880</v>
      </c>
      <c r="Y27" s="27">
        <f t="shared" si="1"/>
        <v>-6855716</v>
      </c>
      <c r="Z27" s="28">
        <f>+IF(X27&lt;&gt;0,+(Y27/X27)*100,0)</f>
        <v>9.183212135629981</v>
      </c>
      <c r="AA27" s="29">
        <f>SUM(AA21:AA26)</f>
        <v>-149309760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-31459913</v>
      </c>
      <c r="D35" s="17"/>
      <c r="E35" s="18">
        <v>-784402</v>
      </c>
      <c r="F35" s="19">
        <v>-784402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-392201</v>
      </c>
      <c r="Y35" s="19">
        <v>392201</v>
      </c>
      <c r="Z35" s="20">
        <v>-100</v>
      </c>
      <c r="AA35" s="21">
        <v>-784402</v>
      </c>
    </row>
    <row r="36" spans="1:27" ht="13.5">
      <c r="A36" s="23" t="s">
        <v>57</v>
      </c>
      <c r="B36" s="24"/>
      <c r="C36" s="25">
        <f aca="true" t="shared" si="2" ref="C36:Y36">SUM(C31:C35)</f>
        <v>-31459913</v>
      </c>
      <c r="D36" s="25">
        <f>SUM(D31:D35)</f>
        <v>0</v>
      </c>
      <c r="E36" s="26">
        <f t="shared" si="2"/>
        <v>-784402</v>
      </c>
      <c r="F36" s="27">
        <f t="shared" si="2"/>
        <v>-784402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-392201</v>
      </c>
      <c r="Y36" s="27">
        <f t="shared" si="2"/>
        <v>392201</v>
      </c>
      <c r="Z36" s="28">
        <f>+IF(X36&lt;&gt;0,+(Y36/X36)*100,0)</f>
        <v>-100</v>
      </c>
      <c r="AA36" s="29">
        <f>SUM(AA31:AA35)</f>
        <v>-784402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32433832</v>
      </c>
      <c r="D38" s="31">
        <f>+D17+D27+D36</f>
        <v>0</v>
      </c>
      <c r="E38" s="32">
        <f t="shared" si="3"/>
        <v>7943617</v>
      </c>
      <c r="F38" s="33">
        <f t="shared" si="3"/>
        <v>7943617</v>
      </c>
      <c r="G38" s="33">
        <f t="shared" si="3"/>
        <v>18609637</v>
      </c>
      <c r="H38" s="33">
        <f t="shared" si="3"/>
        <v>-14957351</v>
      </c>
      <c r="I38" s="33">
        <f t="shared" si="3"/>
        <v>-22608397</v>
      </c>
      <c r="J38" s="33">
        <f t="shared" si="3"/>
        <v>-18956111</v>
      </c>
      <c r="K38" s="33">
        <f t="shared" si="3"/>
        <v>6297886</v>
      </c>
      <c r="L38" s="33">
        <f t="shared" si="3"/>
        <v>2351263</v>
      </c>
      <c r="M38" s="33">
        <f t="shared" si="3"/>
        <v>15654406</v>
      </c>
      <c r="N38" s="33">
        <f t="shared" si="3"/>
        <v>24303555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5347444</v>
      </c>
      <c r="X38" s="33">
        <f t="shared" si="3"/>
        <v>88486842</v>
      </c>
      <c r="Y38" s="33">
        <f t="shared" si="3"/>
        <v>-83139398</v>
      </c>
      <c r="Z38" s="34">
        <f>+IF(X38&lt;&gt;0,+(Y38/X38)*100,0)</f>
        <v>-93.95679190359172</v>
      </c>
      <c r="AA38" s="35">
        <f>+AA17+AA27+AA36</f>
        <v>7943617</v>
      </c>
    </row>
    <row r="39" spans="1:27" ht="13.5">
      <c r="A39" s="22" t="s">
        <v>59</v>
      </c>
      <c r="B39" s="16"/>
      <c r="C39" s="31">
        <v>-15431239</v>
      </c>
      <c r="D39" s="31"/>
      <c r="E39" s="32">
        <v>2054712</v>
      </c>
      <c r="F39" s="33">
        <v>2054712</v>
      </c>
      <c r="G39" s="33">
        <v>23838799</v>
      </c>
      <c r="H39" s="33">
        <v>42448436</v>
      </c>
      <c r="I39" s="33">
        <v>27491085</v>
      </c>
      <c r="J39" s="33">
        <v>23838799</v>
      </c>
      <c r="K39" s="33">
        <v>4882688</v>
      </c>
      <c r="L39" s="33">
        <v>11180574</v>
      </c>
      <c r="M39" s="33">
        <v>13531837</v>
      </c>
      <c r="N39" s="33">
        <v>4882688</v>
      </c>
      <c r="O39" s="33"/>
      <c r="P39" s="33"/>
      <c r="Q39" s="33"/>
      <c r="R39" s="33"/>
      <c r="S39" s="33"/>
      <c r="T39" s="33"/>
      <c r="U39" s="33"/>
      <c r="V39" s="33"/>
      <c r="W39" s="33">
        <v>23838799</v>
      </c>
      <c r="X39" s="33">
        <v>2054712</v>
      </c>
      <c r="Y39" s="33">
        <v>21784087</v>
      </c>
      <c r="Z39" s="34">
        <v>1060.2</v>
      </c>
      <c r="AA39" s="35">
        <v>2054712</v>
      </c>
    </row>
    <row r="40" spans="1:27" ht="13.5">
      <c r="A40" s="41" t="s">
        <v>60</v>
      </c>
      <c r="B40" s="42"/>
      <c r="C40" s="43">
        <v>17002593</v>
      </c>
      <c r="D40" s="43"/>
      <c r="E40" s="44">
        <v>9998329</v>
      </c>
      <c r="F40" s="45">
        <v>9998329</v>
      </c>
      <c r="G40" s="45">
        <v>42448436</v>
      </c>
      <c r="H40" s="45">
        <v>27491085</v>
      </c>
      <c r="I40" s="45">
        <v>4882688</v>
      </c>
      <c r="J40" s="45">
        <v>4882688</v>
      </c>
      <c r="K40" s="45">
        <v>11180574</v>
      </c>
      <c r="L40" s="45">
        <v>13531837</v>
      </c>
      <c r="M40" s="45">
        <v>29186243</v>
      </c>
      <c r="N40" s="45">
        <v>29186243</v>
      </c>
      <c r="O40" s="45"/>
      <c r="P40" s="45"/>
      <c r="Q40" s="45"/>
      <c r="R40" s="45"/>
      <c r="S40" s="45"/>
      <c r="T40" s="45"/>
      <c r="U40" s="45"/>
      <c r="V40" s="45"/>
      <c r="W40" s="45">
        <v>29186243</v>
      </c>
      <c r="X40" s="45">
        <v>90541554</v>
      </c>
      <c r="Y40" s="45">
        <v>-61355311</v>
      </c>
      <c r="Z40" s="46">
        <v>-67.76</v>
      </c>
      <c r="AA40" s="47">
        <v>9998329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8426003</v>
      </c>
      <c r="D6" s="17"/>
      <c r="E6" s="18">
        <v>8812691</v>
      </c>
      <c r="F6" s="19">
        <v>8812691</v>
      </c>
      <c r="G6" s="19">
        <v>392966</v>
      </c>
      <c r="H6" s="19">
        <v>149998</v>
      </c>
      <c r="I6" s="19">
        <v>72718</v>
      </c>
      <c r="J6" s="19">
        <v>615682</v>
      </c>
      <c r="K6" s="19"/>
      <c r="L6" s="19">
        <v>2968528</v>
      </c>
      <c r="M6" s="19">
        <v>630993</v>
      </c>
      <c r="N6" s="19">
        <v>3599521</v>
      </c>
      <c r="O6" s="19"/>
      <c r="P6" s="19"/>
      <c r="Q6" s="19"/>
      <c r="R6" s="19"/>
      <c r="S6" s="19"/>
      <c r="T6" s="19"/>
      <c r="U6" s="19"/>
      <c r="V6" s="19"/>
      <c r="W6" s="19">
        <v>4215203</v>
      </c>
      <c r="X6" s="19">
        <v>8369405</v>
      </c>
      <c r="Y6" s="19">
        <v>-4154202</v>
      </c>
      <c r="Z6" s="20">
        <v>-49.64</v>
      </c>
      <c r="AA6" s="21">
        <v>8812691</v>
      </c>
    </row>
    <row r="7" spans="1:27" ht="13.5">
      <c r="A7" s="22" t="s">
        <v>34</v>
      </c>
      <c r="B7" s="16"/>
      <c r="C7" s="17">
        <v>62151960</v>
      </c>
      <c r="D7" s="17"/>
      <c r="E7" s="18">
        <v>52245828</v>
      </c>
      <c r="F7" s="19">
        <v>52245828</v>
      </c>
      <c r="G7" s="19">
        <v>2334591</v>
      </c>
      <c r="H7" s="19">
        <v>2796081</v>
      </c>
      <c r="I7" s="19">
        <v>2688902</v>
      </c>
      <c r="J7" s="19">
        <v>7819574</v>
      </c>
      <c r="K7" s="19">
        <v>4334</v>
      </c>
      <c r="L7" s="19">
        <v>5465953</v>
      </c>
      <c r="M7" s="19">
        <v>3718627</v>
      </c>
      <c r="N7" s="19">
        <v>9188914</v>
      </c>
      <c r="O7" s="19"/>
      <c r="P7" s="19"/>
      <c r="Q7" s="19"/>
      <c r="R7" s="19"/>
      <c r="S7" s="19"/>
      <c r="T7" s="19"/>
      <c r="U7" s="19"/>
      <c r="V7" s="19"/>
      <c r="W7" s="19">
        <v>17008488</v>
      </c>
      <c r="X7" s="19">
        <v>26122914</v>
      </c>
      <c r="Y7" s="19">
        <v>-9114426</v>
      </c>
      <c r="Z7" s="20">
        <v>-34.89</v>
      </c>
      <c r="AA7" s="21">
        <v>52245828</v>
      </c>
    </row>
    <row r="8" spans="1:27" ht="13.5">
      <c r="A8" s="22" t="s">
        <v>35</v>
      </c>
      <c r="B8" s="16"/>
      <c r="C8" s="17">
        <v>2471262</v>
      </c>
      <c r="D8" s="17"/>
      <c r="E8" s="18">
        <v>10579140</v>
      </c>
      <c r="F8" s="19">
        <v>10579140</v>
      </c>
      <c r="G8" s="19">
        <v>301978</v>
      </c>
      <c r="H8" s="19">
        <v>103878</v>
      </c>
      <c r="I8" s="19">
        <v>1137742</v>
      </c>
      <c r="J8" s="19">
        <v>1543598</v>
      </c>
      <c r="K8" s="19">
        <v>164996</v>
      </c>
      <c r="L8" s="19">
        <v>150740</v>
      </c>
      <c r="M8" s="19">
        <v>158287</v>
      </c>
      <c r="N8" s="19">
        <v>474023</v>
      </c>
      <c r="O8" s="19"/>
      <c r="P8" s="19"/>
      <c r="Q8" s="19"/>
      <c r="R8" s="19"/>
      <c r="S8" s="19"/>
      <c r="T8" s="19"/>
      <c r="U8" s="19"/>
      <c r="V8" s="19"/>
      <c r="W8" s="19">
        <v>2017621</v>
      </c>
      <c r="X8" s="19">
        <v>5289570</v>
      </c>
      <c r="Y8" s="19">
        <v>-3271949</v>
      </c>
      <c r="Z8" s="20">
        <v>-61.86</v>
      </c>
      <c r="AA8" s="21">
        <v>10579140</v>
      </c>
    </row>
    <row r="9" spans="1:27" ht="13.5">
      <c r="A9" s="22" t="s">
        <v>36</v>
      </c>
      <c r="B9" s="16"/>
      <c r="C9" s="17">
        <v>44918558</v>
      </c>
      <c r="D9" s="17"/>
      <c r="E9" s="18">
        <v>45393000</v>
      </c>
      <c r="F9" s="19">
        <v>45393000</v>
      </c>
      <c r="G9" s="19">
        <v>17297000</v>
      </c>
      <c r="H9" s="19">
        <v>4010000</v>
      </c>
      <c r="I9" s="19"/>
      <c r="J9" s="19">
        <v>21307000</v>
      </c>
      <c r="K9" s="19"/>
      <c r="L9" s="19"/>
      <c r="M9" s="19">
        <v>12953000</v>
      </c>
      <c r="N9" s="19">
        <v>12953000</v>
      </c>
      <c r="O9" s="19"/>
      <c r="P9" s="19"/>
      <c r="Q9" s="19"/>
      <c r="R9" s="19"/>
      <c r="S9" s="19"/>
      <c r="T9" s="19"/>
      <c r="U9" s="19"/>
      <c r="V9" s="19"/>
      <c r="W9" s="19">
        <v>34260000</v>
      </c>
      <c r="X9" s="19">
        <v>30262000</v>
      </c>
      <c r="Y9" s="19">
        <v>3998000</v>
      </c>
      <c r="Z9" s="20">
        <v>13.21</v>
      </c>
      <c r="AA9" s="21">
        <v>45393000</v>
      </c>
    </row>
    <row r="10" spans="1:27" ht="13.5">
      <c r="A10" s="22" t="s">
        <v>37</v>
      </c>
      <c r="B10" s="16"/>
      <c r="C10" s="17">
        <v>36729387</v>
      </c>
      <c r="D10" s="17"/>
      <c r="E10" s="18">
        <v>20051000</v>
      </c>
      <c r="F10" s="19">
        <v>20051000</v>
      </c>
      <c r="G10" s="19"/>
      <c r="H10" s="19">
        <v>250000</v>
      </c>
      <c r="I10" s="19">
        <v>2000000</v>
      </c>
      <c r="J10" s="19">
        <v>2250000</v>
      </c>
      <c r="K10" s="19"/>
      <c r="L10" s="19"/>
      <c r="M10" s="19">
        <v>17294049</v>
      </c>
      <c r="N10" s="19">
        <v>17294049</v>
      </c>
      <c r="O10" s="19"/>
      <c r="P10" s="19"/>
      <c r="Q10" s="19"/>
      <c r="R10" s="19"/>
      <c r="S10" s="19"/>
      <c r="T10" s="19"/>
      <c r="U10" s="19"/>
      <c r="V10" s="19"/>
      <c r="W10" s="19">
        <v>19544049</v>
      </c>
      <c r="X10" s="19">
        <v>20051000</v>
      </c>
      <c r="Y10" s="19">
        <v>-506951</v>
      </c>
      <c r="Z10" s="20">
        <v>-2.53</v>
      </c>
      <c r="AA10" s="21">
        <v>20051000</v>
      </c>
    </row>
    <row r="11" spans="1:27" ht="13.5">
      <c r="A11" s="22" t="s">
        <v>38</v>
      </c>
      <c r="B11" s="16"/>
      <c r="C11" s="17">
        <v>970544</v>
      </c>
      <c r="D11" s="17"/>
      <c r="E11" s="18">
        <v>660000</v>
      </c>
      <c r="F11" s="19">
        <v>660000</v>
      </c>
      <c r="G11" s="19">
        <v>52535</v>
      </c>
      <c r="H11" s="19">
        <v>54760</v>
      </c>
      <c r="I11" s="19">
        <v>56485</v>
      </c>
      <c r="J11" s="19">
        <v>163780</v>
      </c>
      <c r="K11" s="19">
        <v>3996</v>
      </c>
      <c r="L11" s="19">
        <v>85241</v>
      </c>
      <c r="M11" s="19">
        <v>44127</v>
      </c>
      <c r="N11" s="19">
        <v>133364</v>
      </c>
      <c r="O11" s="19"/>
      <c r="P11" s="19"/>
      <c r="Q11" s="19"/>
      <c r="R11" s="19"/>
      <c r="S11" s="19"/>
      <c r="T11" s="19"/>
      <c r="U11" s="19"/>
      <c r="V11" s="19"/>
      <c r="W11" s="19">
        <v>297144</v>
      </c>
      <c r="X11" s="19">
        <v>330000</v>
      </c>
      <c r="Y11" s="19">
        <v>-32856</v>
      </c>
      <c r="Z11" s="20">
        <v>-9.96</v>
      </c>
      <c r="AA11" s="21">
        <v>660000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-112572665</v>
      </c>
      <c r="D14" s="17"/>
      <c r="E14" s="18">
        <v>-123913644</v>
      </c>
      <c r="F14" s="19">
        <v>-123913644</v>
      </c>
      <c r="G14" s="19">
        <v>-14104751</v>
      </c>
      <c r="H14" s="19">
        <v>-9471649</v>
      </c>
      <c r="I14" s="19">
        <v>-6154431</v>
      </c>
      <c r="J14" s="19">
        <v>-29730831</v>
      </c>
      <c r="K14" s="19">
        <v>-5502270</v>
      </c>
      <c r="L14" s="19">
        <v>-12581819</v>
      </c>
      <c r="M14" s="19">
        <v>-7431424</v>
      </c>
      <c r="N14" s="19">
        <v>-25515513</v>
      </c>
      <c r="O14" s="19"/>
      <c r="P14" s="19"/>
      <c r="Q14" s="19"/>
      <c r="R14" s="19"/>
      <c r="S14" s="19"/>
      <c r="T14" s="19"/>
      <c r="U14" s="19"/>
      <c r="V14" s="19"/>
      <c r="W14" s="19">
        <v>-55246344</v>
      </c>
      <c r="X14" s="19">
        <v>-61956822</v>
      </c>
      <c r="Y14" s="19">
        <v>6710478</v>
      </c>
      <c r="Z14" s="20">
        <v>-10.83</v>
      </c>
      <c r="AA14" s="21">
        <v>-123913644</v>
      </c>
    </row>
    <row r="15" spans="1:27" ht="13.5">
      <c r="A15" s="22" t="s">
        <v>42</v>
      </c>
      <c r="B15" s="16"/>
      <c r="C15" s="17">
        <v>-10751329</v>
      </c>
      <c r="D15" s="17"/>
      <c r="E15" s="18">
        <v>-1199004</v>
      </c>
      <c r="F15" s="19">
        <v>-1199004</v>
      </c>
      <c r="G15" s="19">
        <v>-728514</v>
      </c>
      <c r="H15" s="19">
        <v>-7865</v>
      </c>
      <c r="I15" s="19">
        <v>-1706787</v>
      </c>
      <c r="J15" s="19">
        <v>-2443166</v>
      </c>
      <c r="K15" s="19">
        <v>-125166</v>
      </c>
      <c r="L15" s="19">
        <v>-903885</v>
      </c>
      <c r="M15" s="19">
        <v>-2193934</v>
      </c>
      <c r="N15" s="19">
        <v>-3222985</v>
      </c>
      <c r="O15" s="19"/>
      <c r="P15" s="19"/>
      <c r="Q15" s="19"/>
      <c r="R15" s="19"/>
      <c r="S15" s="19"/>
      <c r="T15" s="19"/>
      <c r="U15" s="19"/>
      <c r="V15" s="19"/>
      <c r="W15" s="19">
        <v>-5666151</v>
      </c>
      <c r="X15" s="19">
        <v>-599502</v>
      </c>
      <c r="Y15" s="19">
        <v>-5066649</v>
      </c>
      <c r="Z15" s="20">
        <v>845.14</v>
      </c>
      <c r="AA15" s="21">
        <v>-1199004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32343720</v>
      </c>
      <c r="D17" s="25">
        <f>SUM(D6:D16)</f>
        <v>0</v>
      </c>
      <c r="E17" s="26">
        <f t="shared" si="0"/>
        <v>12629011</v>
      </c>
      <c r="F17" s="27">
        <f t="shared" si="0"/>
        <v>12629011</v>
      </c>
      <c r="G17" s="27">
        <f t="shared" si="0"/>
        <v>5545805</v>
      </c>
      <c r="H17" s="27">
        <f t="shared" si="0"/>
        <v>-2114797</v>
      </c>
      <c r="I17" s="27">
        <f t="shared" si="0"/>
        <v>-1905371</v>
      </c>
      <c r="J17" s="27">
        <f t="shared" si="0"/>
        <v>1525637</v>
      </c>
      <c r="K17" s="27">
        <f t="shared" si="0"/>
        <v>-5454110</v>
      </c>
      <c r="L17" s="27">
        <f t="shared" si="0"/>
        <v>-4815242</v>
      </c>
      <c r="M17" s="27">
        <f t="shared" si="0"/>
        <v>25173725</v>
      </c>
      <c r="N17" s="27">
        <f t="shared" si="0"/>
        <v>14904373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16430010</v>
      </c>
      <c r="X17" s="27">
        <f t="shared" si="0"/>
        <v>27868565</v>
      </c>
      <c r="Y17" s="27">
        <f t="shared" si="0"/>
        <v>-11438555</v>
      </c>
      <c r="Z17" s="28">
        <f>+IF(X17&lt;&gt;0,+(Y17/X17)*100,0)</f>
        <v>-41.0446501282</v>
      </c>
      <c r="AA17" s="29">
        <f>SUM(AA6:AA16)</f>
        <v>12629011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481460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234830</v>
      </c>
      <c r="H22" s="19">
        <v>430064</v>
      </c>
      <c r="I22" s="19">
        <v>-2667642</v>
      </c>
      <c r="J22" s="19">
        <v>-2002748</v>
      </c>
      <c r="K22" s="19">
        <v>7274353</v>
      </c>
      <c r="L22" s="19">
        <v>-3520739</v>
      </c>
      <c r="M22" s="36">
        <v>-1434683</v>
      </c>
      <c r="N22" s="19">
        <v>2318931</v>
      </c>
      <c r="O22" s="19"/>
      <c r="P22" s="19"/>
      <c r="Q22" s="19"/>
      <c r="R22" s="19"/>
      <c r="S22" s="19"/>
      <c r="T22" s="36"/>
      <c r="U22" s="19"/>
      <c r="V22" s="19"/>
      <c r="W22" s="19">
        <v>316183</v>
      </c>
      <c r="X22" s="19"/>
      <c r="Y22" s="19">
        <v>316183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-31993776</v>
      </c>
      <c r="D26" s="17"/>
      <c r="E26" s="18">
        <v>-20631000</v>
      </c>
      <c r="F26" s="19">
        <v>-20631000</v>
      </c>
      <c r="G26" s="19">
        <v>-3188177</v>
      </c>
      <c r="H26" s="19">
        <v>-1977022</v>
      </c>
      <c r="I26" s="19">
        <v>-740134</v>
      </c>
      <c r="J26" s="19">
        <v>-5905333</v>
      </c>
      <c r="K26" s="19">
        <v>-1287024</v>
      </c>
      <c r="L26" s="19">
        <v>-5716066</v>
      </c>
      <c r="M26" s="19">
        <v>-1092039</v>
      </c>
      <c r="N26" s="19">
        <v>-8095129</v>
      </c>
      <c r="O26" s="19"/>
      <c r="P26" s="19"/>
      <c r="Q26" s="19"/>
      <c r="R26" s="19"/>
      <c r="S26" s="19"/>
      <c r="T26" s="19"/>
      <c r="U26" s="19"/>
      <c r="V26" s="19"/>
      <c r="W26" s="19">
        <v>-14000462</v>
      </c>
      <c r="X26" s="19">
        <v>-10315500</v>
      </c>
      <c r="Y26" s="19">
        <v>-3684962</v>
      </c>
      <c r="Z26" s="20">
        <v>35.72</v>
      </c>
      <c r="AA26" s="21">
        <v>-20631000</v>
      </c>
    </row>
    <row r="27" spans="1:27" ht="13.5">
      <c r="A27" s="23" t="s">
        <v>51</v>
      </c>
      <c r="B27" s="24"/>
      <c r="C27" s="25">
        <f aca="true" t="shared" si="1" ref="C27:Y27">SUM(C21:C26)</f>
        <v>-31512316</v>
      </c>
      <c r="D27" s="25">
        <f>SUM(D21:D26)</f>
        <v>0</v>
      </c>
      <c r="E27" s="26">
        <f t="shared" si="1"/>
        <v>-20631000</v>
      </c>
      <c r="F27" s="27">
        <f t="shared" si="1"/>
        <v>-20631000</v>
      </c>
      <c r="G27" s="27">
        <f t="shared" si="1"/>
        <v>-2953347</v>
      </c>
      <c r="H27" s="27">
        <f t="shared" si="1"/>
        <v>-1546958</v>
      </c>
      <c r="I27" s="27">
        <f t="shared" si="1"/>
        <v>-3407776</v>
      </c>
      <c r="J27" s="27">
        <f t="shared" si="1"/>
        <v>-7908081</v>
      </c>
      <c r="K27" s="27">
        <f t="shared" si="1"/>
        <v>5987329</v>
      </c>
      <c r="L27" s="27">
        <f t="shared" si="1"/>
        <v>-9236805</v>
      </c>
      <c r="M27" s="27">
        <f t="shared" si="1"/>
        <v>-2526722</v>
      </c>
      <c r="N27" s="27">
        <f t="shared" si="1"/>
        <v>-5776198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-13684279</v>
      </c>
      <c r="X27" s="27">
        <f t="shared" si="1"/>
        <v>-10315500</v>
      </c>
      <c r="Y27" s="27">
        <f t="shared" si="1"/>
        <v>-3368779</v>
      </c>
      <c r="Z27" s="28">
        <f>+IF(X27&lt;&gt;0,+(Y27/X27)*100,0)</f>
        <v>32.657447530415396</v>
      </c>
      <c r="AA27" s="29">
        <f>SUM(AA21:AA26)</f>
        <v>-20631000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1682695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15451</v>
      </c>
      <c r="D33" s="17"/>
      <c r="E33" s="18">
        <v>6000</v>
      </c>
      <c r="F33" s="19">
        <v>6000</v>
      </c>
      <c r="G33" s="19">
        <v>-1939</v>
      </c>
      <c r="H33" s="36">
        <v>-1284</v>
      </c>
      <c r="I33" s="36">
        <v>-2352</v>
      </c>
      <c r="J33" s="36">
        <v>-5575</v>
      </c>
      <c r="K33" s="19"/>
      <c r="L33" s="19">
        <v>-6628</v>
      </c>
      <c r="M33" s="19">
        <v>1345</v>
      </c>
      <c r="N33" s="19">
        <v>-5283</v>
      </c>
      <c r="O33" s="36"/>
      <c r="P33" s="36"/>
      <c r="Q33" s="36"/>
      <c r="R33" s="19"/>
      <c r="S33" s="19"/>
      <c r="T33" s="19"/>
      <c r="U33" s="19"/>
      <c r="V33" s="36"/>
      <c r="W33" s="36">
        <v>-10858</v>
      </c>
      <c r="X33" s="36">
        <v>3000</v>
      </c>
      <c r="Y33" s="19">
        <v>-13858</v>
      </c>
      <c r="Z33" s="20">
        <v>-461.93</v>
      </c>
      <c r="AA33" s="21">
        <v>6000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-1849793</v>
      </c>
      <c r="D35" s="17"/>
      <c r="E35" s="18">
        <v>-1521912</v>
      </c>
      <c r="F35" s="19">
        <v>-1521912</v>
      </c>
      <c r="G35" s="19">
        <v>-74083</v>
      </c>
      <c r="H35" s="19">
        <v>-74542</v>
      </c>
      <c r="I35" s="19">
        <v>-75196</v>
      </c>
      <c r="J35" s="19">
        <v>-223821</v>
      </c>
      <c r="K35" s="19">
        <v>-72329</v>
      </c>
      <c r="L35" s="19">
        <v>-66140</v>
      </c>
      <c r="M35" s="19">
        <v>-42153</v>
      </c>
      <c r="N35" s="19">
        <v>-180622</v>
      </c>
      <c r="O35" s="19"/>
      <c r="P35" s="19"/>
      <c r="Q35" s="19"/>
      <c r="R35" s="19"/>
      <c r="S35" s="19"/>
      <c r="T35" s="19"/>
      <c r="U35" s="19"/>
      <c r="V35" s="19"/>
      <c r="W35" s="19">
        <v>-404443</v>
      </c>
      <c r="X35" s="19">
        <v>-760956</v>
      </c>
      <c r="Y35" s="19">
        <v>356513</v>
      </c>
      <c r="Z35" s="20">
        <v>-46.85</v>
      </c>
      <c r="AA35" s="21">
        <v>-1521912</v>
      </c>
    </row>
    <row r="36" spans="1:27" ht="13.5">
      <c r="A36" s="23" t="s">
        <v>57</v>
      </c>
      <c r="B36" s="24"/>
      <c r="C36" s="25">
        <f aca="true" t="shared" si="2" ref="C36:Y36">SUM(C31:C35)</f>
        <v>-151647</v>
      </c>
      <c r="D36" s="25">
        <f>SUM(D31:D35)</f>
        <v>0</v>
      </c>
      <c r="E36" s="26">
        <f t="shared" si="2"/>
        <v>-1515912</v>
      </c>
      <c r="F36" s="27">
        <f t="shared" si="2"/>
        <v>-1515912</v>
      </c>
      <c r="G36" s="27">
        <f t="shared" si="2"/>
        <v>-76022</v>
      </c>
      <c r="H36" s="27">
        <f t="shared" si="2"/>
        <v>-75826</v>
      </c>
      <c r="I36" s="27">
        <f t="shared" si="2"/>
        <v>-77548</v>
      </c>
      <c r="J36" s="27">
        <f t="shared" si="2"/>
        <v>-229396</v>
      </c>
      <c r="K36" s="27">
        <f t="shared" si="2"/>
        <v>-72329</v>
      </c>
      <c r="L36" s="27">
        <f t="shared" si="2"/>
        <v>-72768</v>
      </c>
      <c r="M36" s="27">
        <f t="shared" si="2"/>
        <v>-40808</v>
      </c>
      <c r="N36" s="27">
        <f t="shared" si="2"/>
        <v>-185905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-415301</v>
      </c>
      <c r="X36" s="27">
        <f t="shared" si="2"/>
        <v>-757956</v>
      </c>
      <c r="Y36" s="27">
        <f t="shared" si="2"/>
        <v>342655</v>
      </c>
      <c r="Z36" s="28">
        <f>+IF(X36&lt;&gt;0,+(Y36/X36)*100,0)</f>
        <v>-45.2077693164247</v>
      </c>
      <c r="AA36" s="29">
        <f>SUM(AA31:AA35)</f>
        <v>-1515912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679757</v>
      </c>
      <c r="D38" s="31">
        <f>+D17+D27+D36</f>
        <v>0</v>
      </c>
      <c r="E38" s="32">
        <f t="shared" si="3"/>
        <v>-9517901</v>
      </c>
      <c r="F38" s="33">
        <f t="shared" si="3"/>
        <v>-9517901</v>
      </c>
      <c r="G38" s="33">
        <f t="shared" si="3"/>
        <v>2516436</v>
      </c>
      <c r="H38" s="33">
        <f t="shared" si="3"/>
        <v>-3737581</v>
      </c>
      <c r="I38" s="33">
        <f t="shared" si="3"/>
        <v>-5390695</v>
      </c>
      <c r="J38" s="33">
        <f t="shared" si="3"/>
        <v>-6611840</v>
      </c>
      <c r="K38" s="33">
        <f t="shared" si="3"/>
        <v>460890</v>
      </c>
      <c r="L38" s="33">
        <f t="shared" si="3"/>
        <v>-14124815</v>
      </c>
      <c r="M38" s="33">
        <f t="shared" si="3"/>
        <v>22606195</v>
      </c>
      <c r="N38" s="33">
        <f t="shared" si="3"/>
        <v>8942270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2330430</v>
      </c>
      <c r="X38" s="33">
        <f t="shared" si="3"/>
        <v>16795109</v>
      </c>
      <c r="Y38" s="33">
        <f t="shared" si="3"/>
        <v>-14464679</v>
      </c>
      <c r="Z38" s="34">
        <f>+IF(X38&lt;&gt;0,+(Y38/X38)*100,0)</f>
        <v>-86.1243532268829</v>
      </c>
      <c r="AA38" s="35">
        <f>+AA17+AA27+AA36</f>
        <v>-9517901</v>
      </c>
    </row>
    <row r="39" spans="1:27" ht="13.5">
      <c r="A39" s="22" t="s">
        <v>59</v>
      </c>
      <c r="B39" s="16"/>
      <c r="C39" s="31">
        <v>2170065</v>
      </c>
      <c r="D39" s="31"/>
      <c r="E39" s="32">
        <v>-32673000</v>
      </c>
      <c r="F39" s="33">
        <v>-32673000</v>
      </c>
      <c r="G39" s="33">
        <v>-627193</v>
      </c>
      <c r="H39" s="33">
        <v>1889243</v>
      </c>
      <c r="I39" s="33">
        <v>-1848338</v>
      </c>
      <c r="J39" s="33">
        <v>-627193</v>
      </c>
      <c r="K39" s="33">
        <v>-7239033</v>
      </c>
      <c r="L39" s="33">
        <v>-6778143</v>
      </c>
      <c r="M39" s="33">
        <v>-20902958</v>
      </c>
      <c r="N39" s="33">
        <v>-7239033</v>
      </c>
      <c r="O39" s="33"/>
      <c r="P39" s="33"/>
      <c r="Q39" s="33"/>
      <c r="R39" s="33"/>
      <c r="S39" s="33"/>
      <c r="T39" s="33"/>
      <c r="U39" s="33"/>
      <c r="V39" s="33"/>
      <c r="W39" s="33">
        <v>-627193</v>
      </c>
      <c r="X39" s="33">
        <v>-32673000</v>
      </c>
      <c r="Y39" s="33">
        <v>32045807</v>
      </c>
      <c r="Z39" s="34">
        <v>-98.08</v>
      </c>
      <c r="AA39" s="35">
        <v>-32673000</v>
      </c>
    </row>
    <row r="40" spans="1:27" ht="13.5">
      <c r="A40" s="41" t="s">
        <v>60</v>
      </c>
      <c r="B40" s="42"/>
      <c r="C40" s="43">
        <v>2849820</v>
      </c>
      <c r="D40" s="43"/>
      <c r="E40" s="44">
        <v>-42190903</v>
      </c>
      <c r="F40" s="45">
        <v>-42190903</v>
      </c>
      <c r="G40" s="45">
        <v>1889243</v>
      </c>
      <c r="H40" s="45">
        <v>-1848338</v>
      </c>
      <c r="I40" s="45">
        <v>-7239033</v>
      </c>
      <c r="J40" s="45">
        <v>-7239033</v>
      </c>
      <c r="K40" s="45">
        <v>-6778143</v>
      </c>
      <c r="L40" s="45">
        <v>-20902958</v>
      </c>
      <c r="M40" s="45">
        <v>1703237</v>
      </c>
      <c r="N40" s="45">
        <v>1703237</v>
      </c>
      <c r="O40" s="45"/>
      <c r="P40" s="45"/>
      <c r="Q40" s="45"/>
      <c r="R40" s="45"/>
      <c r="S40" s="45"/>
      <c r="T40" s="45"/>
      <c r="U40" s="45"/>
      <c r="V40" s="45"/>
      <c r="W40" s="45">
        <v>1703237</v>
      </c>
      <c r="X40" s="45">
        <v>-15877893</v>
      </c>
      <c r="Y40" s="45">
        <v>17581130</v>
      </c>
      <c r="Z40" s="46">
        <v>-110.73</v>
      </c>
      <c r="AA40" s="47">
        <v>-42190903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3221027</v>
      </c>
      <c r="D8" s="17"/>
      <c r="E8" s="18">
        <v>4539240</v>
      </c>
      <c r="F8" s="19">
        <v>4539240</v>
      </c>
      <c r="G8" s="19">
        <v>270865</v>
      </c>
      <c r="H8" s="19">
        <v>478997</v>
      </c>
      <c r="I8" s="19">
        <v>242292</v>
      </c>
      <c r="J8" s="19">
        <v>992154</v>
      </c>
      <c r="K8" s="19">
        <v>334124</v>
      </c>
      <c r="L8" s="19">
        <v>241295</v>
      </c>
      <c r="M8" s="19">
        <v>425332</v>
      </c>
      <c r="N8" s="19">
        <v>1000751</v>
      </c>
      <c r="O8" s="19"/>
      <c r="P8" s="19"/>
      <c r="Q8" s="19"/>
      <c r="R8" s="19"/>
      <c r="S8" s="19"/>
      <c r="T8" s="19"/>
      <c r="U8" s="19"/>
      <c r="V8" s="19"/>
      <c r="W8" s="19">
        <v>1992905</v>
      </c>
      <c r="X8" s="19">
        <v>2269620</v>
      </c>
      <c r="Y8" s="19">
        <v>-276715</v>
      </c>
      <c r="Z8" s="20">
        <v>-12.19</v>
      </c>
      <c r="AA8" s="21">
        <v>4539240</v>
      </c>
    </row>
    <row r="9" spans="1:27" ht="13.5">
      <c r="A9" s="22" t="s">
        <v>36</v>
      </c>
      <c r="B9" s="16"/>
      <c r="C9" s="17">
        <v>47175011</v>
      </c>
      <c r="D9" s="17"/>
      <c r="E9" s="18">
        <v>42117000</v>
      </c>
      <c r="F9" s="19">
        <v>42117000</v>
      </c>
      <c r="G9" s="19">
        <v>4072400</v>
      </c>
      <c r="H9" s="19">
        <v>5056903</v>
      </c>
      <c r="I9" s="19">
        <v>4589185</v>
      </c>
      <c r="J9" s="19">
        <v>13718488</v>
      </c>
      <c r="K9" s="19">
        <v>6511801</v>
      </c>
      <c r="L9" s="19">
        <v>2670853</v>
      </c>
      <c r="M9" s="19">
        <v>4768500</v>
      </c>
      <c r="N9" s="19">
        <v>13951154</v>
      </c>
      <c r="O9" s="19"/>
      <c r="P9" s="19"/>
      <c r="Q9" s="19"/>
      <c r="R9" s="19"/>
      <c r="S9" s="19"/>
      <c r="T9" s="19"/>
      <c r="U9" s="19"/>
      <c r="V9" s="19"/>
      <c r="W9" s="19">
        <v>27669642</v>
      </c>
      <c r="X9" s="19">
        <v>21058500</v>
      </c>
      <c r="Y9" s="19">
        <v>6611142</v>
      </c>
      <c r="Z9" s="20">
        <v>31.39</v>
      </c>
      <c r="AA9" s="21">
        <v>42117000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495478</v>
      </c>
      <c r="D11" s="17"/>
      <c r="E11" s="18">
        <v>207504</v>
      </c>
      <c r="F11" s="19">
        <v>207504</v>
      </c>
      <c r="G11" s="19">
        <v>47093</v>
      </c>
      <c r="H11" s="19">
        <v>1153</v>
      </c>
      <c r="I11" s="19">
        <v>25184</v>
      </c>
      <c r="J11" s="19">
        <v>73430</v>
      </c>
      <c r="K11" s="19">
        <v>965</v>
      </c>
      <c r="L11" s="19">
        <v>54286</v>
      </c>
      <c r="M11" s="19">
        <v>50650</v>
      </c>
      <c r="N11" s="19">
        <v>105901</v>
      </c>
      <c r="O11" s="19"/>
      <c r="P11" s="19"/>
      <c r="Q11" s="19"/>
      <c r="R11" s="19"/>
      <c r="S11" s="19"/>
      <c r="T11" s="19"/>
      <c r="U11" s="19"/>
      <c r="V11" s="19"/>
      <c r="W11" s="19">
        <v>179331</v>
      </c>
      <c r="X11" s="19">
        <v>103752</v>
      </c>
      <c r="Y11" s="19">
        <v>75579</v>
      </c>
      <c r="Z11" s="20">
        <v>72.85</v>
      </c>
      <c r="AA11" s="21">
        <v>207504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-46564936</v>
      </c>
      <c r="D14" s="17"/>
      <c r="E14" s="18">
        <v>-50631060</v>
      </c>
      <c r="F14" s="19">
        <v>-50631060</v>
      </c>
      <c r="G14" s="19">
        <v>-31573448</v>
      </c>
      <c r="H14" s="19">
        <v>-5246632</v>
      </c>
      <c r="I14" s="19">
        <v>-7110069</v>
      </c>
      <c r="J14" s="19">
        <v>-43930149</v>
      </c>
      <c r="K14" s="19">
        <v>-8772850</v>
      </c>
      <c r="L14" s="19">
        <v>-8573863</v>
      </c>
      <c r="M14" s="19">
        <v>-19108830</v>
      </c>
      <c r="N14" s="19">
        <v>-36455543</v>
      </c>
      <c r="O14" s="19"/>
      <c r="P14" s="19"/>
      <c r="Q14" s="19"/>
      <c r="R14" s="19"/>
      <c r="S14" s="19"/>
      <c r="T14" s="19"/>
      <c r="U14" s="19"/>
      <c r="V14" s="19"/>
      <c r="W14" s="19">
        <v>-80385692</v>
      </c>
      <c r="X14" s="19">
        <v>-25315530</v>
      </c>
      <c r="Y14" s="19">
        <v>-55070162</v>
      </c>
      <c r="Z14" s="20">
        <v>217.54</v>
      </c>
      <c r="AA14" s="21">
        <v>-50631060</v>
      </c>
    </row>
    <row r="15" spans="1:27" ht="13.5">
      <c r="A15" s="22" t="s">
        <v>42</v>
      </c>
      <c r="B15" s="16"/>
      <c r="C15" s="17">
        <v>-1031280</v>
      </c>
      <c r="D15" s="17"/>
      <c r="E15" s="18">
        <v>-99996</v>
      </c>
      <c r="F15" s="19">
        <v>-99996</v>
      </c>
      <c r="G15" s="19">
        <v>-21361</v>
      </c>
      <c r="H15" s="19">
        <v>-10218</v>
      </c>
      <c r="I15" s="19">
        <v>-9337</v>
      </c>
      <c r="J15" s="19">
        <v>-40916</v>
      </c>
      <c r="K15" s="19">
        <v>-9070</v>
      </c>
      <c r="L15" s="19">
        <v>-8421</v>
      </c>
      <c r="M15" s="19">
        <v>-8421</v>
      </c>
      <c r="N15" s="19">
        <v>-25912</v>
      </c>
      <c r="O15" s="19"/>
      <c r="P15" s="19"/>
      <c r="Q15" s="19"/>
      <c r="R15" s="19"/>
      <c r="S15" s="19"/>
      <c r="T15" s="19"/>
      <c r="U15" s="19"/>
      <c r="V15" s="19"/>
      <c r="W15" s="19">
        <v>-66828</v>
      </c>
      <c r="X15" s="19">
        <v>-49998</v>
      </c>
      <c r="Y15" s="19">
        <v>-16830</v>
      </c>
      <c r="Z15" s="20">
        <v>33.66</v>
      </c>
      <c r="AA15" s="21">
        <v>-99996</v>
      </c>
    </row>
    <row r="16" spans="1:27" ht="13.5">
      <c r="A16" s="22" t="s">
        <v>43</v>
      </c>
      <c r="B16" s="16"/>
      <c r="C16" s="17">
        <v>-584378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2710922</v>
      </c>
      <c r="D17" s="25">
        <f>SUM(D6:D16)</f>
        <v>0</v>
      </c>
      <c r="E17" s="26">
        <f t="shared" si="0"/>
        <v>-3867312</v>
      </c>
      <c r="F17" s="27">
        <f t="shared" si="0"/>
        <v>-3867312</v>
      </c>
      <c r="G17" s="27">
        <f t="shared" si="0"/>
        <v>-27204451</v>
      </c>
      <c r="H17" s="27">
        <f t="shared" si="0"/>
        <v>280203</v>
      </c>
      <c r="I17" s="27">
        <f t="shared" si="0"/>
        <v>-2262745</v>
      </c>
      <c r="J17" s="27">
        <f t="shared" si="0"/>
        <v>-29186993</v>
      </c>
      <c r="K17" s="27">
        <f t="shared" si="0"/>
        <v>-1935030</v>
      </c>
      <c r="L17" s="27">
        <f t="shared" si="0"/>
        <v>-5615850</v>
      </c>
      <c r="M17" s="27">
        <f t="shared" si="0"/>
        <v>-13872769</v>
      </c>
      <c r="N17" s="27">
        <f t="shared" si="0"/>
        <v>-21423649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-50610642</v>
      </c>
      <c r="X17" s="27">
        <f t="shared" si="0"/>
        <v>-1933656</v>
      </c>
      <c r="Y17" s="27">
        <f t="shared" si="0"/>
        <v>-48676986</v>
      </c>
      <c r="Z17" s="28">
        <f>+IF(X17&lt;&gt;0,+(Y17/X17)*100,0)</f>
        <v>2517.3550000620585</v>
      </c>
      <c r="AA17" s="29">
        <f>SUM(AA6:AA16)</f>
        <v>-3867312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-417300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1577505</v>
      </c>
      <c r="H22" s="19">
        <v>79000</v>
      </c>
      <c r="I22" s="19"/>
      <c r="J22" s="19">
        <v>1656505</v>
      </c>
      <c r="K22" s="19">
        <v>-111122</v>
      </c>
      <c r="L22" s="19">
        <v>-63062</v>
      </c>
      <c r="M22" s="36">
        <v>-60370</v>
      </c>
      <c r="N22" s="19">
        <v>-234554</v>
      </c>
      <c r="O22" s="19"/>
      <c r="P22" s="19"/>
      <c r="Q22" s="19"/>
      <c r="R22" s="19"/>
      <c r="S22" s="19"/>
      <c r="T22" s="36"/>
      <c r="U22" s="19"/>
      <c r="V22" s="19"/>
      <c r="W22" s="19">
        <v>1421951</v>
      </c>
      <c r="X22" s="19"/>
      <c r="Y22" s="19">
        <v>1421951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14218541</v>
      </c>
      <c r="H23" s="36">
        <v>-2129070</v>
      </c>
      <c r="I23" s="36">
        <v>5968800</v>
      </c>
      <c r="J23" s="19">
        <v>18058271</v>
      </c>
      <c r="K23" s="36">
        <v>3753047</v>
      </c>
      <c r="L23" s="36">
        <v>10491759</v>
      </c>
      <c r="M23" s="19">
        <v>6319455</v>
      </c>
      <c r="N23" s="36">
        <v>20564261</v>
      </c>
      <c r="O23" s="36"/>
      <c r="P23" s="36"/>
      <c r="Q23" s="19"/>
      <c r="R23" s="36"/>
      <c r="S23" s="36"/>
      <c r="T23" s="19"/>
      <c r="U23" s="36"/>
      <c r="V23" s="36"/>
      <c r="W23" s="36">
        <v>38622532</v>
      </c>
      <c r="X23" s="19"/>
      <c r="Y23" s="36">
        <v>38622532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11574600</v>
      </c>
      <c r="H24" s="19">
        <v>3017460</v>
      </c>
      <c r="I24" s="19">
        <v>-3706575</v>
      </c>
      <c r="J24" s="19">
        <v>10885485</v>
      </c>
      <c r="K24" s="19">
        <v>-2821111</v>
      </c>
      <c r="L24" s="19">
        <v>-4826412</v>
      </c>
      <c r="M24" s="19">
        <v>7937795</v>
      </c>
      <c r="N24" s="19">
        <v>290272</v>
      </c>
      <c r="O24" s="19"/>
      <c r="P24" s="19"/>
      <c r="Q24" s="19"/>
      <c r="R24" s="19"/>
      <c r="S24" s="19"/>
      <c r="T24" s="19"/>
      <c r="U24" s="19"/>
      <c r="V24" s="19"/>
      <c r="W24" s="19">
        <v>11175757</v>
      </c>
      <c r="X24" s="19"/>
      <c r="Y24" s="19">
        <v>11175757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-1105241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-1522541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27370646</v>
      </c>
      <c r="H27" s="27">
        <f t="shared" si="1"/>
        <v>967390</v>
      </c>
      <c r="I27" s="27">
        <f t="shared" si="1"/>
        <v>2262225</v>
      </c>
      <c r="J27" s="27">
        <f t="shared" si="1"/>
        <v>30600261</v>
      </c>
      <c r="K27" s="27">
        <f t="shared" si="1"/>
        <v>820814</v>
      </c>
      <c r="L27" s="27">
        <f t="shared" si="1"/>
        <v>5602285</v>
      </c>
      <c r="M27" s="27">
        <f t="shared" si="1"/>
        <v>14196880</v>
      </c>
      <c r="N27" s="27">
        <f t="shared" si="1"/>
        <v>20619979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51220240</v>
      </c>
      <c r="X27" s="27">
        <f t="shared" si="1"/>
        <v>0</v>
      </c>
      <c r="Y27" s="27">
        <f t="shared" si="1"/>
        <v>51220240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-1162976</v>
      </c>
      <c r="D35" s="17"/>
      <c r="E35" s="18">
        <v>-694525</v>
      </c>
      <c r="F35" s="19">
        <v>-694525</v>
      </c>
      <c r="G35" s="19">
        <v>-55300</v>
      </c>
      <c r="H35" s="19">
        <v>-55756</v>
      </c>
      <c r="I35" s="19">
        <v>-56216</v>
      </c>
      <c r="J35" s="19">
        <v>-167272</v>
      </c>
      <c r="K35" s="19">
        <v>-90300</v>
      </c>
      <c r="L35" s="19">
        <v>-90767</v>
      </c>
      <c r="M35" s="19">
        <v>-91914</v>
      </c>
      <c r="N35" s="19">
        <v>-272981</v>
      </c>
      <c r="O35" s="19"/>
      <c r="P35" s="19"/>
      <c r="Q35" s="19"/>
      <c r="R35" s="19"/>
      <c r="S35" s="19"/>
      <c r="T35" s="19"/>
      <c r="U35" s="19"/>
      <c r="V35" s="19"/>
      <c r="W35" s="19">
        <v>-440253</v>
      </c>
      <c r="X35" s="19">
        <v>-338713</v>
      </c>
      <c r="Y35" s="19">
        <v>-101540</v>
      </c>
      <c r="Z35" s="20">
        <v>29.98</v>
      </c>
      <c r="AA35" s="21">
        <v>-694525</v>
      </c>
    </row>
    <row r="36" spans="1:27" ht="13.5">
      <c r="A36" s="23" t="s">
        <v>57</v>
      </c>
      <c r="B36" s="24"/>
      <c r="C36" s="25">
        <f aca="true" t="shared" si="2" ref="C36:Y36">SUM(C31:C35)</f>
        <v>-1162976</v>
      </c>
      <c r="D36" s="25">
        <f>SUM(D31:D35)</f>
        <v>0</v>
      </c>
      <c r="E36" s="26">
        <f t="shared" si="2"/>
        <v>-694525</v>
      </c>
      <c r="F36" s="27">
        <f t="shared" si="2"/>
        <v>-694525</v>
      </c>
      <c r="G36" s="27">
        <f t="shared" si="2"/>
        <v>-55300</v>
      </c>
      <c r="H36" s="27">
        <f t="shared" si="2"/>
        <v>-55756</v>
      </c>
      <c r="I36" s="27">
        <f t="shared" si="2"/>
        <v>-56216</v>
      </c>
      <c r="J36" s="27">
        <f t="shared" si="2"/>
        <v>-167272</v>
      </c>
      <c r="K36" s="27">
        <f t="shared" si="2"/>
        <v>-90300</v>
      </c>
      <c r="L36" s="27">
        <f t="shared" si="2"/>
        <v>-90767</v>
      </c>
      <c r="M36" s="27">
        <f t="shared" si="2"/>
        <v>-91914</v>
      </c>
      <c r="N36" s="27">
        <f t="shared" si="2"/>
        <v>-272981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-440253</v>
      </c>
      <c r="X36" s="27">
        <f t="shared" si="2"/>
        <v>-338713</v>
      </c>
      <c r="Y36" s="27">
        <f t="shared" si="2"/>
        <v>-101540</v>
      </c>
      <c r="Z36" s="28">
        <f>+IF(X36&lt;&gt;0,+(Y36/X36)*100,0)</f>
        <v>29.97818211878493</v>
      </c>
      <c r="AA36" s="29">
        <f>SUM(AA31:AA35)</f>
        <v>-694525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25405</v>
      </c>
      <c r="D38" s="31">
        <f>+D17+D27+D36</f>
        <v>0</v>
      </c>
      <c r="E38" s="32">
        <f t="shared" si="3"/>
        <v>-4561837</v>
      </c>
      <c r="F38" s="33">
        <f t="shared" si="3"/>
        <v>-4561837</v>
      </c>
      <c r="G38" s="33">
        <f t="shared" si="3"/>
        <v>110895</v>
      </c>
      <c r="H38" s="33">
        <f t="shared" si="3"/>
        <v>1191837</v>
      </c>
      <c r="I38" s="33">
        <f t="shared" si="3"/>
        <v>-56736</v>
      </c>
      <c r="J38" s="33">
        <f t="shared" si="3"/>
        <v>1245996</v>
      </c>
      <c r="K38" s="33">
        <f t="shared" si="3"/>
        <v>-1204516</v>
      </c>
      <c r="L38" s="33">
        <f t="shared" si="3"/>
        <v>-104332</v>
      </c>
      <c r="M38" s="33">
        <f t="shared" si="3"/>
        <v>232197</v>
      </c>
      <c r="N38" s="33">
        <f t="shared" si="3"/>
        <v>-1076651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169345</v>
      </c>
      <c r="X38" s="33">
        <f t="shared" si="3"/>
        <v>-2272369</v>
      </c>
      <c r="Y38" s="33">
        <f t="shared" si="3"/>
        <v>2441714</v>
      </c>
      <c r="Z38" s="34">
        <f>+IF(X38&lt;&gt;0,+(Y38/X38)*100,0)</f>
        <v>-107.45235478920898</v>
      </c>
      <c r="AA38" s="35">
        <f>+AA17+AA27+AA36</f>
        <v>-4561837</v>
      </c>
    </row>
    <row r="39" spans="1:27" ht="13.5">
      <c r="A39" s="22" t="s">
        <v>59</v>
      </c>
      <c r="B39" s="16"/>
      <c r="C39" s="31">
        <v>524802</v>
      </c>
      <c r="D39" s="31"/>
      <c r="E39" s="32">
        <v>3472275</v>
      </c>
      <c r="F39" s="33">
        <v>3472275</v>
      </c>
      <c r="G39" s="33">
        <v>97665</v>
      </c>
      <c r="H39" s="33">
        <v>208560</v>
      </c>
      <c r="I39" s="33">
        <v>1400397</v>
      </c>
      <c r="J39" s="33">
        <v>97665</v>
      </c>
      <c r="K39" s="33">
        <v>1343661</v>
      </c>
      <c r="L39" s="33">
        <v>139145</v>
      </c>
      <c r="M39" s="33">
        <v>34813</v>
      </c>
      <c r="N39" s="33">
        <v>1343661</v>
      </c>
      <c r="O39" s="33"/>
      <c r="P39" s="33"/>
      <c r="Q39" s="33"/>
      <c r="R39" s="33"/>
      <c r="S39" s="33"/>
      <c r="T39" s="33"/>
      <c r="U39" s="33"/>
      <c r="V39" s="33"/>
      <c r="W39" s="33">
        <v>97665</v>
      </c>
      <c r="X39" s="33">
        <v>3472275</v>
      </c>
      <c r="Y39" s="33">
        <v>-3374610</v>
      </c>
      <c r="Z39" s="34">
        <v>-97.19</v>
      </c>
      <c r="AA39" s="35">
        <v>3472275</v>
      </c>
    </row>
    <row r="40" spans="1:27" ht="13.5">
      <c r="A40" s="41" t="s">
        <v>60</v>
      </c>
      <c r="B40" s="42"/>
      <c r="C40" s="43">
        <v>550207</v>
      </c>
      <c r="D40" s="43"/>
      <c r="E40" s="44">
        <v>-1089562</v>
      </c>
      <c r="F40" s="45">
        <v>-1089562</v>
      </c>
      <c r="G40" s="45">
        <v>208560</v>
      </c>
      <c r="H40" s="45">
        <v>1400397</v>
      </c>
      <c r="I40" s="45">
        <v>1343661</v>
      </c>
      <c r="J40" s="45">
        <v>1343661</v>
      </c>
      <c r="K40" s="45">
        <v>139145</v>
      </c>
      <c r="L40" s="45">
        <v>34813</v>
      </c>
      <c r="M40" s="45">
        <v>267010</v>
      </c>
      <c r="N40" s="45">
        <v>267010</v>
      </c>
      <c r="O40" s="45"/>
      <c r="P40" s="45"/>
      <c r="Q40" s="45"/>
      <c r="R40" s="45"/>
      <c r="S40" s="45"/>
      <c r="T40" s="45"/>
      <c r="U40" s="45"/>
      <c r="V40" s="45"/>
      <c r="W40" s="45">
        <v>267010</v>
      </c>
      <c r="X40" s="45">
        <v>1199906</v>
      </c>
      <c r="Y40" s="45">
        <v>-932896</v>
      </c>
      <c r="Z40" s="46">
        <v>-77.75</v>
      </c>
      <c r="AA40" s="47">
        <v>-1089562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12669725</v>
      </c>
      <c r="D6" s="17"/>
      <c r="E6" s="18">
        <v>26218844</v>
      </c>
      <c r="F6" s="19">
        <v>26218844</v>
      </c>
      <c r="G6" s="19">
        <v>18151989</v>
      </c>
      <c r="H6" s="19">
        <v>-36398</v>
      </c>
      <c r="I6" s="19">
        <v>-1199977</v>
      </c>
      <c r="J6" s="19">
        <v>16915614</v>
      </c>
      <c r="K6" s="19">
        <v>7622678</v>
      </c>
      <c r="L6" s="19">
        <v>514503</v>
      </c>
      <c r="M6" s="19">
        <v>448711</v>
      </c>
      <c r="N6" s="19">
        <v>8585892</v>
      </c>
      <c r="O6" s="19"/>
      <c r="P6" s="19"/>
      <c r="Q6" s="19"/>
      <c r="R6" s="19"/>
      <c r="S6" s="19"/>
      <c r="T6" s="19"/>
      <c r="U6" s="19"/>
      <c r="V6" s="19"/>
      <c r="W6" s="19">
        <v>25501506</v>
      </c>
      <c r="X6" s="19">
        <v>25118842</v>
      </c>
      <c r="Y6" s="19">
        <v>382664</v>
      </c>
      <c r="Z6" s="20">
        <v>1.52</v>
      </c>
      <c r="AA6" s="21">
        <v>26218844</v>
      </c>
    </row>
    <row r="7" spans="1:27" ht="13.5">
      <c r="A7" s="22" t="s">
        <v>34</v>
      </c>
      <c r="B7" s="16"/>
      <c r="C7" s="17">
        <v>92528793</v>
      </c>
      <c r="D7" s="17"/>
      <c r="E7" s="18">
        <v>79628008</v>
      </c>
      <c r="F7" s="19">
        <v>79628008</v>
      </c>
      <c r="G7" s="19">
        <v>6703963</v>
      </c>
      <c r="H7" s="19">
        <v>7095398</v>
      </c>
      <c r="I7" s="19">
        <v>7625325</v>
      </c>
      <c r="J7" s="19">
        <v>21424686</v>
      </c>
      <c r="K7" s="19">
        <v>13976968</v>
      </c>
      <c r="L7" s="19">
        <v>7814464</v>
      </c>
      <c r="M7" s="19">
        <v>8538957</v>
      </c>
      <c r="N7" s="19">
        <v>30330389</v>
      </c>
      <c r="O7" s="19"/>
      <c r="P7" s="19"/>
      <c r="Q7" s="19"/>
      <c r="R7" s="19"/>
      <c r="S7" s="19"/>
      <c r="T7" s="19"/>
      <c r="U7" s="19"/>
      <c r="V7" s="19"/>
      <c r="W7" s="19">
        <v>51755075</v>
      </c>
      <c r="X7" s="19">
        <v>38466366</v>
      </c>
      <c r="Y7" s="19">
        <v>13288709</v>
      </c>
      <c r="Z7" s="20">
        <v>34.55</v>
      </c>
      <c r="AA7" s="21">
        <v>79628008</v>
      </c>
    </row>
    <row r="8" spans="1:27" ht="13.5">
      <c r="A8" s="22" t="s">
        <v>35</v>
      </c>
      <c r="B8" s="16"/>
      <c r="C8" s="17">
        <v>2060939</v>
      </c>
      <c r="D8" s="17"/>
      <c r="E8" s="18">
        <v>1674950</v>
      </c>
      <c r="F8" s="19">
        <v>1674950</v>
      </c>
      <c r="G8" s="19">
        <v>966953</v>
      </c>
      <c r="H8" s="19">
        <v>764546</v>
      </c>
      <c r="I8" s="19">
        <v>386422</v>
      </c>
      <c r="J8" s="19">
        <v>2117921</v>
      </c>
      <c r="K8" s="19">
        <v>676340</v>
      </c>
      <c r="L8" s="19">
        <v>415397</v>
      </c>
      <c r="M8" s="19">
        <v>205800</v>
      </c>
      <c r="N8" s="19">
        <v>1297537</v>
      </c>
      <c r="O8" s="19"/>
      <c r="P8" s="19"/>
      <c r="Q8" s="19"/>
      <c r="R8" s="19"/>
      <c r="S8" s="19"/>
      <c r="T8" s="19"/>
      <c r="U8" s="19"/>
      <c r="V8" s="19"/>
      <c r="W8" s="19">
        <v>3415458</v>
      </c>
      <c r="X8" s="19">
        <v>837486</v>
      </c>
      <c r="Y8" s="19">
        <v>2577972</v>
      </c>
      <c r="Z8" s="20">
        <v>307.82</v>
      </c>
      <c r="AA8" s="21">
        <v>1674950</v>
      </c>
    </row>
    <row r="9" spans="1:27" ht="13.5">
      <c r="A9" s="22" t="s">
        <v>36</v>
      </c>
      <c r="B9" s="16"/>
      <c r="C9" s="17">
        <v>52996090</v>
      </c>
      <c r="D9" s="17"/>
      <c r="E9" s="18">
        <v>60797000</v>
      </c>
      <c r="F9" s="19">
        <v>60797000</v>
      </c>
      <c r="G9" s="19">
        <v>22828000</v>
      </c>
      <c r="H9" s="19">
        <v>250000</v>
      </c>
      <c r="I9" s="19"/>
      <c r="J9" s="19">
        <v>23078000</v>
      </c>
      <c r="K9" s="19">
        <v>2010000</v>
      </c>
      <c r="L9" s="19"/>
      <c r="M9" s="19">
        <v>18262000</v>
      </c>
      <c r="N9" s="19">
        <v>20272000</v>
      </c>
      <c r="O9" s="19"/>
      <c r="P9" s="19"/>
      <c r="Q9" s="19"/>
      <c r="R9" s="19"/>
      <c r="S9" s="19"/>
      <c r="T9" s="19"/>
      <c r="U9" s="19"/>
      <c r="V9" s="19"/>
      <c r="W9" s="19">
        <v>43350000</v>
      </c>
      <c r="X9" s="19">
        <v>45704510</v>
      </c>
      <c r="Y9" s="19">
        <v>-2354510</v>
      </c>
      <c r="Z9" s="20">
        <v>-5.15</v>
      </c>
      <c r="AA9" s="21">
        <v>60797000</v>
      </c>
    </row>
    <row r="10" spans="1:27" ht="13.5">
      <c r="A10" s="22" t="s">
        <v>37</v>
      </c>
      <c r="B10" s="16"/>
      <c r="C10" s="17">
        <v>21294402</v>
      </c>
      <c r="D10" s="17"/>
      <c r="E10" s="18">
        <v>23395000</v>
      </c>
      <c r="F10" s="19">
        <v>23395000</v>
      </c>
      <c r="G10" s="19">
        <v>15686000</v>
      </c>
      <c r="H10" s="19"/>
      <c r="I10" s="19"/>
      <c r="J10" s="19">
        <v>15686000</v>
      </c>
      <c r="K10" s="19">
        <v>1000000</v>
      </c>
      <c r="L10" s="19"/>
      <c r="M10" s="19">
        <v>5349000</v>
      </c>
      <c r="N10" s="19">
        <v>6349000</v>
      </c>
      <c r="O10" s="19"/>
      <c r="P10" s="19"/>
      <c r="Q10" s="19"/>
      <c r="R10" s="19"/>
      <c r="S10" s="19"/>
      <c r="T10" s="19"/>
      <c r="U10" s="19"/>
      <c r="V10" s="19"/>
      <c r="W10" s="19">
        <v>22035000</v>
      </c>
      <c r="X10" s="19">
        <v>22753150</v>
      </c>
      <c r="Y10" s="19">
        <v>-718150</v>
      </c>
      <c r="Z10" s="20">
        <v>-3.16</v>
      </c>
      <c r="AA10" s="21">
        <v>23395000</v>
      </c>
    </row>
    <row r="11" spans="1:27" ht="13.5">
      <c r="A11" s="22" t="s">
        <v>38</v>
      </c>
      <c r="B11" s="16"/>
      <c r="C11" s="17">
        <v>11264426</v>
      </c>
      <c r="D11" s="17"/>
      <c r="E11" s="18">
        <v>11200000</v>
      </c>
      <c r="F11" s="19">
        <v>11200000</v>
      </c>
      <c r="G11" s="19">
        <v>1003439</v>
      </c>
      <c r="H11" s="19">
        <v>1033769</v>
      </c>
      <c r="I11" s="19">
        <v>1022108</v>
      </c>
      <c r="J11" s="19">
        <v>3059316</v>
      </c>
      <c r="K11" s="19">
        <v>1059926</v>
      </c>
      <c r="L11" s="19">
        <v>885336</v>
      </c>
      <c r="M11" s="19">
        <v>1178655</v>
      </c>
      <c r="N11" s="19">
        <v>3123917</v>
      </c>
      <c r="O11" s="19"/>
      <c r="P11" s="19"/>
      <c r="Q11" s="19"/>
      <c r="R11" s="19"/>
      <c r="S11" s="19"/>
      <c r="T11" s="19"/>
      <c r="U11" s="19"/>
      <c r="V11" s="19"/>
      <c r="W11" s="19">
        <v>6183233</v>
      </c>
      <c r="X11" s="19">
        <v>5600004</v>
      </c>
      <c r="Y11" s="19">
        <v>583229</v>
      </c>
      <c r="Z11" s="20">
        <v>10.41</v>
      </c>
      <c r="AA11" s="21">
        <v>11200000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-208390759</v>
      </c>
      <c r="D14" s="17"/>
      <c r="E14" s="18">
        <v>-171720908</v>
      </c>
      <c r="F14" s="19">
        <v>-171720908</v>
      </c>
      <c r="G14" s="19">
        <v>-12422108</v>
      </c>
      <c r="H14" s="19">
        <v>-18136600</v>
      </c>
      <c r="I14" s="19">
        <v>-17034960</v>
      </c>
      <c r="J14" s="19">
        <v>-47593668</v>
      </c>
      <c r="K14" s="19">
        <v>-17637088</v>
      </c>
      <c r="L14" s="19">
        <v>-15660444</v>
      </c>
      <c r="M14" s="19">
        <v>-17339894</v>
      </c>
      <c r="N14" s="19">
        <v>-50637426</v>
      </c>
      <c r="O14" s="19"/>
      <c r="P14" s="19"/>
      <c r="Q14" s="19"/>
      <c r="R14" s="19"/>
      <c r="S14" s="19"/>
      <c r="T14" s="19"/>
      <c r="U14" s="19"/>
      <c r="V14" s="19"/>
      <c r="W14" s="19">
        <v>-98231094</v>
      </c>
      <c r="X14" s="19">
        <v>-87185756</v>
      </c>
      <c r="Y14" s="19">
        <v>-11045338</v>
      </c>
      <c r="Z14" s="20">
        <v>12.67</v>
      </c>
      <c r="AA14" s="21">
        <v>-171720908</v>
      </c>
    </row>
    <row r="15" spans="1:27" ht="13.5">
      <c r="A15" s="22" t="s">
        <v>42</v>
      </c>
      <c r="B15" s="16"/>
      <c r="C15" s="17">
        <v>-11934139</v>
      </c>
      <c r="D15" s="17"/>
      <c r="E15" s="18"/>
      <c r="F15" s="19"/>
      <c r="G15" s="19"/>
      <c r="H15" s="19">
        <v>-680245</v>
      </c>
      <c r="I15" s="19">
        <v>-659607</v>
      </c>
      <c r="J15" s="19">
        <v>-1339852</v>
      </c>
      <c r="K15" s="19">
        <v>-10612</v>
      </c>
      <c r="L15" s="19">
        <v>-1211</v>
      </c>
      <c r="M15" s="19">
        <v>-6103</v>
      </c>
      <c r="N15" s="19">
        <v>-17926</v>
      </c>
      <c r="O15" s="19"/>
      <c r="P15" s="19"/>
      <c r="Q15" s="19"/>
      <c r="R15" s="19"/>
      <c r="S15" s="19"/>
      <c r="T15" s="19"/>
      <c r="U15" s="19"/>
      <c r="V15" s="19"/>
      <c r="W15" s="19">
        <v>-1357778</v>
      </c>
      <c r="X15" s="19"/>
      <c r="Y15" s="19">
        <v>-1357778</v>
      </c>
      <c r="Z15" s="20"/>
      <c r="AA15" s="21"/>
    </row>
    <row r="16" spans="1:27" ht="13.5">
      <c r="A16" s="22" t="s">
        <v>43</v>
      </c>
      <c r="B16" s="16"/>
      <c r="C16" s="17">
        <v>-12257877</v>
      </c>
      <c r="D16" s="17"/>
      <c r="E16" s="18">
        <v>-6830000</v>
      </c>
      <c r="F16" s="19">
        <v>-6830000</v>
      </c>
      <c r="G16" s="19">
        <v>-1202315</v>
      </c>
      <c r="H16" s="19">
        <v>-1207243</v>
      </c>
      <c r="I16" s="19">
        <v>-1219859</v>
      </c>
      <c r="J16" s="19">
        <v>-3629417</v>
      </c>
      <c r="K16" s="19">
        <v>-1124201</v>
      </c>
      <c r="L16" s="19">
        <v>-1536317</v>
      </c>
      <c r="M16" s="19">
        <v>-1972736</v>
      </c>
      <c r="N16" s="19">
        <v>-4633254</v>
      </c>
      <c r="O16" s="19"/>
      <c r="P16" s="19"/>
      <c r="Q16" s="19"/>
      <c r="R16" s="19"/>
      <c r="S16" s="19"/>
      <c r="T16" s="19"/>
      <c r="U16" s="19"/>
      <c r="V16" s="19"/>
      <c r="W16" s="19">
        <v>-8262671</v>
      </c>
      <c r="X16" s="19">
        <v>-4415000</v>
      </c>
      <c r="Y16" s="19">
        <v>-3847671</v>
      </c>
      <c r="Z16" s="20">
        <v>87.15</v>
      </c>
      <c r="AA16" s="21">
        <v>-6830000</v>
      </c>
    </row>
    <row r="17" spans="1:27" ht="13.5">
      <c r="A17" s="23" t="s">
        <v>44</v>
      </c>
      <c r="B17" s="24"/>
      <c r="C17" s="25">
        <f aca="true" t="shared" si="0" ref="C17:Y17">SUM(C6:C16)</f>
        <v>-39768400</v>
      </c>
      <c r="D17" s="25">
        <f>SUM(D6:D16)</f>
        <v>0</v>
      </c>
      <c r="E17" s="26">
        <f t="shared" si="0"/>
        <v>24362894</v>
      </c>
      <c r="F17" s="27">
        <f t="shared" si="0"/>
        <v>24362894</v>
      </c>
      <c r="G17" s="27">
        <f t="shared" si="0"/>
        <v>51715921</v>
      </c>
      <c r="H17" s="27">
        <f t="shared" si="0"/>
        <v>-10916773</v>
      </c>
      <c r="I17" s="27">
        <f t="shared" si="0"/>
        <v>-11080548</v>
      </c>
      <c r="J17" s="27">
        <f t="shared" si="0"/>
        <v>29718600</v>
      </c>
      <c r="K17" s="27">
        <f t="shared" si="0"/>
        <v>7574011</v>
      </c>
      <c r="L17" s="27">
        <f t="shared" si="0"/>
        <v>-7568272</v>
      </c>
      <c r="M17" s="27">
        <f t="shared" si="0"/>
        <v>14664390</v>
      </c>
      <c r="N17" s="27">
        <f t="shared" si="0"/>
        <v>14670129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44388729</v>
      </c>
      <c r="X17" s="27">
        <f t="shared" si="0"/>
        <v>46879602</v>
      </c>
      <c r="Y17" s="27">
        <f t="shared" si="0"/>
        <v>-2490873</v>
      </c>
      <c r="Z17" s="28">
        <f>+IF(X17&lt;&gt;0,+(Y17/X17)*100,0)</f>
        <v>-5.313340757457795</v>
      </c>
      <c r="AA17" s="29">
        <f>SUM(AA6:AA16)</f>
        <v>24362894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2373040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-11689</v>
      </c>
      <c r="H22" s="19">
        <v>3249</v>
      </c>
      <c r="I22" s="19">
        <v>237637</v>
      </c>
      <c r="J22" s="19">
        <v>229197</v>
      </c>
      <c r="K22" s="19">
        <v>59655</v>
      </c>
      <c r="L22" s="19"/>
      <c r="M22" s="36"/>
      <c r="N22" s="19">
        <v>59655</v>
      </c>
      <c r="O22" s="19"/>
      <c r="P22" s="19"/>
      <c r="Q22" s="19"/>
      <c r="R22" s="19"/>
      <c r="S22" s="19"/>
      <c r="T22" s="36"/>
      <c r="U22" s="19"/>
      <c r="V22" s="19"/>
      <c r="W22" s="19">
        <v>288852</v>
      </c>
      <c r="X22" s="19"/>
      <c r="Y22" s="19">
        <v>288852</v>
      </c>
      <c r="Z22" s="20"/>
      <c r="AA22" s="21"/>
    </row>
    <row r="23" spans="1:27" ht="13.5">
      <c r="A23" s="22" t="s">
        <v>48</v>
      </c>
      <c r="B23" s="16"/>
      <c r="C23" s="40">
        <v>-382514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66978</v>
      </c>
      <c r="F24" s="19">
        <v>66978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66978</v>
      </c>
      <c r="Y24" s="19">
        <v>-66978</v>
      </c>
      <c r="Z24" s="20">
        <v>-100</v>
      </c>
      <c r="AA24" s="21">
        <v>66978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38676344</v>
      </c>
      <c r="D26" s="17"/>
      <c r="E26" s="18"/>
      <c r="F26" s="19"/>
      <c r="G26" s="19">
        <v>-2444794</v>
      </c>
      <c r="H26" s="19">
        <v>-1409357</v>
      </c>
      <c r="I26" s="19">
        <v>-528111</v>
      </c>
      <c r="J26" s="19">
        <v>-4382262</v>
      </c>
      <c r="K26" s="19">
        <v>199858</v>
      </c>
      <c r="L26" s="19">
        <v>-2940782</v>
      </c>
      <c r="M26" s="19">
        <v>-3448377</v>
      </c>
      <c r="N26" s="19">
        <v>-6189301</v>
      </c>
      <c r="O26" s="19"/>
      <c r="P26" s="19"/>
      <c r="Q26" s="19"/>
      <c r="R26" s="19"/>
      <c r="S26" s="19"/>
      <c r="T26" s="19"/>
      <c r="U26" s="19"/>
      <c r="V26" s="19"/>
      <c r="W26" s="19">
        <v>-10571563</v>
      </c>
      <c r="X26" s="19"/>
      <c r="Y26" s="19">
        <v>-10571563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40666870</v>
      </c>
      <c r="D27" s="25">
        <f>SUM(D21:D26)</f>
        <v>0</v>
      </c>
      <c r="E27" s="26">
        <f t="shared" si="1"/>
        <v>66978</v>
      </c>
      <c r="F27" s="27">
        <f t="shared" si="1"/>
        <v>66978</v>
      </c>
      <c r="G27" s="27">
        <f t="shared" si="1"/>
        <v>-2456483</v>
      </c>
      <c r="H27" s="27">
        <f t="shared" si="1"/>
        <v>-1406108</v>
      </c>
      <c r="I27" s="27">
        <f t="shared" si="1"/>
        <v>-290474</v>
      </c>
      <c r="J27" s="27">
        <f t="shared" si="1"/>
        <v>-4153065</v>
      </c>
      <c r="K27" s="27">
        <f t="shared" si="1"/>
        <v>259513</v>
      </c>
      <c r="L27" s="27">
        <f t="shared" si="1"/>
        <v>-2940782</v>
      </c>
      <c r="M27" s="27">
        <f t="shared" si="1"/>
        <v>-3448377</v>
      </c>
      <c r="N27" s="27">
        <f t="shared" si="1"/>
        <v>-6129646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-10282711</v>
      </c>
      <c r="X27" s="27">
        <f t="shared" si="1"/>
        <v>66978</v>
      </c>
      <c r="Y27" s="27">
        <f t="shared" si="1"/>
        <v>-10349689</v>
      </c>
      <c r="Z27" s="28">
        <f>+IF(X27&lt;&gt;0,+(Y27/X27)*100,0)</f>
        <v>-15452.370927767328</v>
      </c>
      <c r="AA27" s="29">
        <f>SUM(AA21:AA26)</f>
        <v>66978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-972378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38072</v>
      </c>
      <c r="D33" s="17"/>
      <c r="E33" s="18"/>
      <c r="F33" s="19"/>
      <c r="G33" s="19">
        <v>-5131</v>
      </c>
      <c r="H33" s="36">
        <v>799</v>
      </c>
      <c r="I33" s="36">
        <v>-256</v>
      </c>
      <c r="J33" s="36">
        <v>-4588</v>
      </c>
      <c r="K33" s="19">
        <v>-4351</v>
      </c>
      <c r="L33" s="19"/>
      <c r="M33" s="19"/>
      <c r="N33" s="19">
        <v>-4351</v>
      </c>
      <c r="O33" s="36"/>
      <c r="P33" s="36"/>
      <c r="Q33" s="36"/>
      <c r="R33" s="19"/>
      <c r="S33" s="19"/>
      <c r="T33" s="19"/>
      <c r="U33" s="19"/>
      <c r="V33" s="36"/>
      <c r="W33" s="36">
        <v>-8939</v>
      </c>
      <c r="X33" s="36"/>
      <c r="Y33" s="19">
        <v>-8939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116231</v>
      </c>
      <c r="D35" s="17"/>
      <c r="E35" s="18"/>
      <c r="F35" s="19"/>
      <c r="G35" s="19">
        <v>-1282491</v>
      </c>
      <c r="H35" s="19"/>
      <c r="I35" s="19"/>
      <c r="J35" s="19">
        <v>-1282491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-1282491</v>
      </c>
      <c r="X35" s="19"/>
      <c r="Y35" s="19">
        <v>-1282491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-818075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-1287622</v>
      </c>
      <c r="H36" s="27">
        <f t="shared" si="2"/>
        <v>799</v>
      </c>
      <c r="I36" s="27">
        <f t="shared" si="2"/>
        <v>-256</v>
      </c>
      <c r="J36" s="27">
        <f t="shared" si="2"/>
        <v>-1287079</v>
      </c>
      <c r="K36" s="27">
        <f t="shared" si="2"/>
        <v>-4351</v>
      </c>
      <c r="L36" s="27">
        <f t="shared" si="2"/>
        <v>0</v>
      </c>
      <c r="M36" s="27">
        <f t="shared" si="2"/>
        <v>0</v>
      </c>
      <c r="N36" s="27">
        <f t="shared" si="2"/>
        <v>-4351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-1291430</v>
      </c>
      <c r="X36" s="27">
        <f t="shared" si="2"/>
        <v>0</v>
      </c>
      <c r="Y36" s="27">
        <f t="shared" si="2"/>
        <v>-1291430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80395</v>
      </c>
      <c r="D38" s="31">
        <f>+D17+D27+D36</f>
        <v>0</v>
      </c>
      <c r="E38" s="32">
        <f t="shared" si="3"/>
        <v>24429872</v>
      </c>
      <c r="F38" s="33">
        <f t="shared" si="3"/>
        <v>24429872</v>
      </c>
      <c r="G38" s="33">
        <f t="shared" si="3"/>
        <v>47971816</v>
      </c>
      <c r="H38" s="33">
        <f t="shared" si="3"/>
        <v>-12322082</v>
      </c>
      <c r="I38" s="33">
        <f t="shared" si="3"/>
        <v>-11371278</v>
      </c>
      <c r="J38" s="33">
        <f t="shared" si="3"/>
        <v>24278456</v>
      </c>
      <c r="K38" s="33">
        <f t="shared" si="3"/>
        <v>7829173</v>
      </c>
      <c r="L38" s="33">
        <f t="shared" si="3"/>
        <v>-10509054</v>
      </c>
      <c r="M38" s="33">
        <f t="shared" si="3"/>
        <v>11216013</v>
      </c>
      <c r="N38" s="33">
        <f t="shared" si="3"/>
        <v>8536132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32814588</v>
      </c>
      <c r="X38" s="33">
        <f t="shared" si="3"/>
        <v>46946580</v>
      </c>
      <c r="Y38" s="33">
        <f t="shared" si="3"/>
        <v>-14131992</v>
      </c>
      <c r="Z38" s="34">
        <f>+IF(X38&lt;&gt;0,+(Y38/X38)*100,0)</f>
        <v>-30.102282210972557</v>
      </c>
      <c r="AA38" s="35">
        <f>+AA17+AA27+AA36</f>
        <v>24429872</v>
      </c>
    </row>
    <row r="39" spans="1:27" ht="13.5">
      <c r="A39" s="22" t="s">
        <v>59</v>
      </c>
      <c r="B39" s="16"/>
      <c r="C39" s="31">
        <v>1123773</v>
      </c>
      <c r="D39" s="31"/>
      <c r="E39" s="32">
        <v>11465754</v>
      </c>
      <c r="F39" s="33">
        <v>11465754</v>
      </c>
      <c r="G39" s="33">
        <v>1204168</v>
      </c>
      <c r="H39" s="33">
        <v>49175984</v>
      </c>
      <c r="I39" s="33">
        <v>36853902</v>
      </c>
      <c r="J39" s="33">
        <v>1204168</v>
      </c>
      <c r="K39" s="33">
        <v>25482624</v>
      </c>
      <c r="L39" s="33">
        <v>33311797</v>
      </c>
      <c r="M39" s="33">
        <v>22802743</v>
      </c>
      <c r="N39" s="33">
        <v>25482624</v>
      </c>
      <c r="O39" s="33"/>
      <c r="P39" s="33"/>
      <c r="Q39" s="33"/>
      <c r="R39" s="33"/>
      <c r="S39" s="33"/>
      <c r="T39" s="33"/>
      <c r="U39" s="33"/>
      <c r="V39" s="33"/>
      <c r="W39" s="33">
        <v>1204168</v>
      </c>
      <c r="X39" s="33">
        <v>11465754</v>
      </c>
      <c r="Y39" s="33">
        <v>-10261586</v>
      </c>
      <c r="Z39" s="34">
        <v>-89.5</v>
      </c>
      <c r="AA39" s="35">
        <v>11465754</v>
      </c>
    </row>
    <row r="40" spans="1:27" ht="13.5">
      <c r="A40" s="41" t="s">
        <v>60</v>
      </c>
      <c r="B40" s="42"/>
      <c r="C40" s="43">
        <v>1204168</v>
      </c>
      <c r="D40" s="43"/>
      <c r="E40" s="44">
        <v>35895626</v>
      </c>
      <c r="F40" s="45">
        <v>35895626</v>
      </c>
      <c r="G40" s="45">
        <v>49175984</v>
      </c>
      <c r="H40" s="45">
        <v>36853902</v>
      </c>
      <c r="I40" s="45">
        <v>25482624</v>
      </c>
      <c r="J40" s="45">
        <v>25482624</v>
      </c>
      <c r="K40" s="45">
        <v>33311797</v>
      </c>
      <c r="L40" s="45">
        <v>22802743</v>
      </c>
      <c r="M40" s="45">
        <v>34018756</v>
      </c>
      <c r="N40" s="45">
        <v>34018756</v>
      </c>
      <c r="O40" s="45"/>
      <c r="P40" s="45"/>
      <c r="Q40" s="45"/>
      <c r="R40" s="45"/>
      <c r="S40" s="45"/>
      <c r="T40" s="45"/>
      <c r="U40" s="45"/>
      <c r="V40" s="45"/>
      <c r="W40" s="45">
        <v>34018756</v>
      </c>
      <c r="X40" s="45">
        <v>58412334</v>
      </c>
      <c r="Y40" s="45">
        <v>-24393578</v>
      </c>
      <c r="Z40" s="46">
        <v>-41.76</v>
      </c>
      <c r="AA40" s="47">
        <v>35895626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3635735</v>
      </c>
      <c r="D6" s="17"/>
      <c r="E6" s="18">
        <v>4059440</v>
      </c>
      <c r="F6" s="19">
        <v>4059440</v>
      </c>
      <c r="G6" s="19">
        <v>54815</v>
      </c>
      <c r="H6" s="19">
        <v>31733</v>
      </c>
      <c r="I6" s="19">
        <v>42504</v>
      </c>
      <c r="J6" s="19">
        <v>129052</v>
      </c>
      <c r="K6" s="19">
        <v>80108</v>
      </c>
      <c r="L6" s="19">
        <v>106002</v>
      </c>
      <c r="M6" s="19">
        <v>169215</v>
      </c>
      <c r="N6" s="19">
        <v>355325</v>
      </c>
      <c r="O6" s="19"/>
      <c r="P6" s="19"/>
      <c r="Q6" s="19"/>
      <c r="R6" s="19"/>
      <c r="S6" s="19"/>
      <c r="T6" s="19"/>
      <c r="U6" s="19"/>
      <c r="V6" s="19"/>
      <c r="W6" s="19">
        <v>484377</v>
      </c>
      <c r="X6" s="19">
        <v>3870780</v>
      </c>
      <c r="Y6" s="19">
        <v>-3386403</v>
      </c>
      <c r="Z6" s="20">
        <v>-87.49</v>
      </c>
      <c r="AA6" s="21">
        <v>4059440</v>
      </c>
    </row>
    <row r="7" spans="1:27" ht="13.5">
      <c r="A7" s="22" t="s">
        <v>34</v>
      </c>
      <c r="B7" s="16"/>
      <c r="C7" s="17"/>
      <c r="D7" s="17"/>
      <c r="E7" s="18">
        <v>9313295</v>
      </c>
      <c r="F7" s="19">
        <v>9313295</v>
      </c>
      <c r="G7" s="19">
        <v>199901</v>
      </c>
      <c r="H7" s="19">
        <v>565278</v>
      </c>
      <c r="I7" s="19">
        <v>345318</v>
      </c>
      <c r="J7" s="19">
        <v>1110497</v>
      </c>
      <c r="K7" s="19">
        <v>363021</v>
      </c>
      <c r="L7" s="19">
        <v>241555</v>
      </c>
      <c r="M7" s="19">
        <v>769392</v>
      </c>
      <c r="N7" s="19">
        <v>1373968</v>
      </c>
      <c r="O7" s="19"/>
      <c r="P7" s="19"/>
      <c r="Q7" s="19"/>
      <c r="R7" s="19"/>
      <c r="S7" s="19"/>
      <c r="T7" s="19"/>
      <c r="U7" s="19"/>
      <c r="V7" s="19"/>
      <c r="W7" s="19">
        <v>2484465</v>
      </c>
      <c r="X7" s="19">
        <v>2934575</v>
      </c>
      <c r="Y7" s="19">
        <v>-450110</v>
      </c>
      <c r="Z7" s="20">
        <v>-15.34</v>
      </c>
      <c r="AA7" s="21">
        <v>9313295</v>
      </c>
    </row>
    <row r="8" spans="1:27" ht="13.5">
      <c r="A8" s="22" t="s">
        <v>35</v>
      </c>
      <c r="B8" s="16"/>
      <c r="C8" s="17"/>
      <c r="D8" s="17"/>
      <c r="E8" s="18">
        <v>6293431</v>
      </c>
      <c r="F8" s="19">
        <v>6293431</v>
      </c>
      <c r="G8" s="19">
        <v>259708</v>
      </c>
      <c r="H8" s="19">
        <v>231801</v>
      </c>
      <c r="I8" s="19">
        <v>231629</v>
      </c>
      <c r="J8" s="19">
        <v>723138</v>
      </c>
      <c r="K8" s="19">
        <v>174356</v>
      </c>
      <c r="L8" s="19">
        <v>253244</v>
      </c>
      <c r="M8" s="19">
        <v>210069</v>
      </c>
      <c r="N8" s="19">
        <v>637669</v>
      </c>
      <c r="O8" s="19"/>
      <c r="P8" s="19"/>
      <c r="Q8" s="19"/>
      <c r="R8" s="19"/>
      <c r="S8" s="19"/>
      <c r="T8" s="19"/>
      <c r="U8" s="19"/>
      <c r="V8" s="19"/>
      <c r="W8" s="19">
        <v>1360807</v>
      </c>
      <c r="X8" s="19">
        <v>1669630</v>
      </c>
      <c r="Y8" s="19">
        <v>-308823</v>
      </c>
      <c r="Z8" s="20">
        <v>-18.5</v>
      </c>
      <c r="AA8" s="21">
        <v>6293431</v>
      </c>
    </row>
    <row r="9" spans="1:27" ht="13.5">
      <c r="A9" s="22" t="s">
        <v>36</v>
      </c>
      <c r="B9" s="16"/>
      <c r="C9" s="17">
        <v>20513769</v>
      </c>
      <c r="D9" s="17"/>
      <c r="E9" s="18">
        <v>24690000</v>
      </c>
      <c r="F9" s="19">
        <v>24690000</v>
      </c>
      <c r="G9" s="19">
        <v>8426000</v>
      </c>
      <c r="H9" s="19">
        <v>2260000</v>
      </c>
      <c r="I9" s="19">
        <v>427000</v>
      </c>
      <c r="J9" s="19">
        <v>11113000</v>
      </c>
      <c r="K9" s="19"/>
      <c r="L9" s="19"/>
      <c r="M9" s="19">
        <v>6979000</v>
      </c>
      <c r="N9" s="19">
        <v>6979000</v>
      </c>
      <c r="O9" s="19"/>
      <c r="P9" s="19"/>
      <c r="Q9" s="19"/>
      <c r="R9" s="19"/>
      <c r="S9" s="19"/>
      <c r="T9" s="19"/>
      <c r="U9" s="19"/>
      <c r="V9" s="19"/>
      <c r="W9" s="19">
        <v>18092000</v>
      </c>
      <c r="X9" s="19">
        <v>18183919</v>
      </c>
      <c r="Y9" s="19">
        <v>-91919</v>
      </c>
      <c r="Z9" s="20">
        <v>-0.51</v>
      </c>
      <c r="AA9" s="21">
        <v>24690000</v>
      </c>
    </row>
    <row r="10" spans="1:27" ht="13.5">
      <c r="A10" s="22" t="s">
        <v>37</v>
      </c>
      <c r="B10" s="16"/>
      <c r="C10" s="17">
        <v>18210262</v>
      </c>
      <c r="D10" s="17"/>
      <c r="E10" s="18">
        <v>14904880</v>
      </c>
      <c r="F10" s="19">
        <v>14904880</v>
      </c>
      <c r="G10" s="19">
        <v>4601000</v>
      </c>
      <c r="H10" s="19"/>
      <c r="I10" s="19"/>
      <c r="J10" s="19">
        <v>4601000</v>
      </c>
      <c r="K10" s="19"/>
      <c r="L10" s="19"/>
      <c r="M10" s="19">
        <v>5601000</v>
      </c>
      <c r="N10" s="19">
        <v>5601000</v>
      </c>
      <c r="O10" s="19"/>
      <c r="P10" s="19"/>
      <c r="Q10" s="19"/>
      <c r="R10" s="19"/>
      <c r="S10" s="19"/>
      <c r="T10" s="19"/>
      <c r="U10" s="19"/>
      <c r="V10" s="19"/>
      <c r="W10" s="19">
        <v>10202000</v>
      </c>
      <c r="X10" s="19">
        <v>11908895</v>
      </c>
      <c r="Y10" s="19">
        <v>-1706895</v>
      </c>
      <c r="Z10" s="20">
        <v>-14.33</v>
      </c>
      <c r="AA10" s="21">
        <v>14904880</v>
      </c>
    </row>
    <row r="11" spans="1:27" ht="13.5">
      <c r="A11" s="22" t="s">
        <v>38</v>
      </c>
      <c r="B11" s="16"/>
      <c r="C11" s="17">
        <v>241230</v>
      </c>
      <c r="D11" s="17"/>
      <c r="E11" s="18">
        <v>69046</v>
      </c>
      <c r="F11" s="19">
        <v>69046</v>
      </c>
      <c r="G11" s="19">
        <v>92400</v>
      </c>
      <c r="H11" s="19"/>
      <c r="I11" s="19">
        <v>20832</v>
      </c>
      <c r="J11" s="19">
        <v>113232</v>
      </c>
      <c r="K11" s="19"/>
      <c r="L11" s="19"/>
      <c r="M11" s="19">
        <v>87000</v>
      </c>
      <c r="N11" s="19">
        <v>87000</v>
      </c>
      <c r="O11" s="19"/>
      <c r="P11" s="19"/>
      <c r="Q11" s="19"/>
      <c r="R11" s="19"/>
      <c r="S11" s="19"/>
      <c r="T11" s="19"/>
      <c r="U11" s="19"/>
      <c r="V11" s="19"/>
      <c r="W11" s="19">
        <v>200232</v>
      </c>
      <c r="X11" s="19"/>
      <c r="Y11" s="19">
        <v>200232</v>
      </c>
      <c r="Z11" s="20"/>
      <c r="AA11" s="21">
        <v>69046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-24677537</v>
      </c>
      <c r="D14" s="17"/>
      <c r="E14" s="18">
        <v>-43688435</v>
      </c>
      <c r="F14" s="19">
        <v>-43688435</v>
      </c>
      <c r="G14" s="19">
        <v>-3652453</v>
      </c>
      <c r="H14" s="19">
        <v>-2747483</v>
      </c>
      <c r="I14" s="19">
        <v>-2893984</v>
      </c>
      <c r="J14" s="19">
        <v>-9293920</v>
      </c>
      <c r="K14" s="19">
        <v>-2443783</v>
      </c>
      <c r="L14" s="19">
        <v>-3289615</v>
      </c>
      <c r="M14" s="19">
        <v>-3301136</v>
      </c>
      <c r="N14" s="19">
        <v>-9034534</v>
      </c>
      <c r="O14" s="19"/>
      <c r="P14" s="19"/>
      <c r="Q14" s="19"/>
      <c r="R14" s="19"/>
      <c r="S14" s="19"/>
      <c r="T14" s="19"/>
      <c r="U14" s="19"/>
      <c r="V14" s="19"/>
      <c r="W14" s="19">
        <v>-18328454</v>
      </c>
      <c r="X14" s="19">
        <v>-17725681</v>
      </c>
      <c r="Y14" s="19">
        <v>-602773</v>
      </c>
      <c r="Z14" s="20">
        <v>3.4</v>
      </c>
      <c r="AA14" s="21">
        <v>-43688435</v>
      </c>
    </row>
    <row r="15" spans="1:27" ht="13.5">
      <c r="A15" s="22" t="s">
        <v>42</v>
      </c>
      <c r="B15" s="16"/>
      <c r="C15" s="17">
        <v>-966994</v>
      </c>
      <c r="D15" s="17"/>
      <c r="E15" s="18">
        <v>-414000</v>
      </c>
      <c r="F15" s="19">
        <v>-414000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-206639</v>
      </c>
      <c r="Y15" s="19">
        <v>206639</v>
      </c>
      <c r="Z15" s="20">
        <v>-100</v>
      </c>
      <c r="AA15" s="21">
        <v>-414000</v>
      </c>
    </row>
    <row r="16" spans="1:27" ht="13.5">
      <c r="A16" s="22" t="s">
        <v>43</v>
      </c>
      <c r="B16" s="16"/>
      <c r="C16" s="17"/>
      <c r="D16" s="17"/>
      <c r="E16" s="18">
        <v>-2547186</v>
      </c>
      <c r="F16" s="19">
        <v>-2547186</v>
      </c>
      <c r="G16" s="19">
        <v>-5026</v>
      </c>
      <c r="H16" s="19">
        <v>-455612</v>
      </c>
      <c r="I16" s="19">
        <v>-253085</v>
      </c>
      <c r="J16" s="19">
        <v>-713723</v>
      </c>
      <c r="K16" s="19">
        <v>-254268</v>
      </c>
      <c r="L16" s="19">
        <v>-361297</v>
      </c>
      <c r="M16" s="19">
        <v>-318426</v>
      </c>
      <c r="N16" s="19">
        <v>-933991</v>
      </c>
      <c r="O16" s="19"/>
      <c r="P16" s="19"/>
      <c r="Q16" s="19"/>
      <c r="R16" s="19"/>
      <c r="S16" s="19"/>
      <c r="T16" s="19"/>
      <c r="U16" s="19"/>
      <c r="V16" s="19"/>
      <c r="W16" s="19">
        <v>-1647714</v>
      </c>
      <c r="X16" s="19">
        <v>-1212185</v>
      </c>
      <c r="Y16" s="19">
        <v>-435529</v>
      </c>
      <c r="Z16" s="20">
        <v>35.93</v>
      </c>
      <c r="AA16" s="21">
        <v>-2547186</v>
      </c>
    </row>
    <row r="17" spans="1:27" ht="13.5">
      <c r="A17" s="23" t="s">
        <v>44</v>
      </c>
      <c r="B17" s="24"/>
      <c r="C17" s="25">
        <f aca="true" t="shared" si="0" ref="C17:Y17">SUM(C6:C16)</f>
        <v>16956465</v>
      </c>
      <c r="D17" s="25">
        <f>SUM(D6:D16)</f>
        <v>0</v>
      </c>
      <c r="E17" s="26">
        <f t="shared" si="0"/>
        <v>12680471</v>
      </c>
      <c r="F17" s="27">
        <f t="shared" si="0"/>
        <v>12680471</v>
      </c>
      <c r="G17" s="27">
        <f t="shared" si="0"/>
        <v>9976345</v>
      </c>
      <c r="H17" s="27">
        <f t="shared" si="0"/>
        <v>-114283</v>
      </c>
      <c r="I17" s="27">
        <f t="shared" si="0"/>
        <v>-2079786</v>
      </c>
      <c r="J17" s="27">
        <f t="shared" si="0"/>
        <v>7782276</v>
      </c>
      <c r="K17" s="27">
        <f t="shared" si="0"/>
        <v>-2080566</v>
      </c>
      <c r="L17" s="27">
        <f t="shared" si="0"/>
        <v>-3050111</v>
      </c>
      <c r="M17" s="27">
        <f t="shared" si="0"/>
        <v>10196114</v>
      </c>
      <c r="N17" s="27">
        <f t="shared" si="0"/>
        <v>5065437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12847713</v>
      </c>
      <c r="X17" s="27">
        <f t="shared" si="0"/>
        <v>19423294</v>
      </c>
      <c r="Y17" s="27">
        <f t="shared" si="0"/>
        <v>-6575581</v>
      </c>
      <c r="Z17" s="28">
        <f>+IF(X17&lt;&gt;0,+(Y17/X17)*100,0)</f>
        <v>-33.85409807419895</v>
      </c>
      <c r="AA17" s="29">
        <f>SUM(AA6:AA16)</f>
        <v>12680471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-4601000</v>
      </c>
      <c r="H24" s="19">
        <v>-250000</v>
      </c>
      <c r="I24" s="19"/>
      <c r="J24" s="19">
        <v>-4851000</v>
      </c>
      <c r="K24" s="19"/>
      <c r="L24" s="19"/>
      <c r="M24" s="19">
        <v>-5601000</v>
      </c>
      <c r="N24" s="19">
        <v>-5601000</v>
      </c>
      <c r="O24" s="19"/>
      <c r="P24" s="19"/>
      <c r="Q24" s="19"/>
      <c r="R24" s="19"/>
      <c r="S24" s="19"/>
      <c r="T24" s="19"/>
      <c r="U24" s="19"/>
      <c r="V24" s="19"/>
      <c r="W24" s="19">
        <v>-10452000</v>
      </c>
      <c r="X24" s="19"/>
      <c r="Y24" s="19">
        <v>-10452000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-16103478</v>
      </c>
      <c r="D26" s="17"/>
      <c r="E26" s="18">
        <v>-14904880</v>
      </c>
      <c r="F26" s="19">
        <v>-14904880</v>
      </c>
      <c r="G26" s="19"/>
      <c r="H26" s="19"/>
      <c r="I26" s="19">
        <v>-375050</v>
      </c>
      <c r="J26" s="19">
        <v>-375050</v>
      </c>
      <c r="K26" s="19">
        <v>-236284</v>
      </c>
      <c r="L26" s="19">
        <v>-859674</v>
      </c>
      <c r="M26" s="19">
        <v>-2447406</v>
      </c>
      <c r="N26" s="19">
        <v>-3543364</v>
      </c>
      <c r="O26" s="19"/>
      <c r="P26" s="19"/>
      <c r="Q26" s="19"/>
      <c r="R26" s="19"/>
      <c r="S26" s="19"/>
      <c r="T26" s="19"/>
      <c r="U26" s="19"/>
      <c r="V26" s="19"/>
      <c r="W26" s="19">
        <v>-3918414</v>
      </c>
      <c r="X26" s="19">
        <v>-7452440</v>
      </c>
      <c r="Y26" s="19">
        <v>3534026</v>
      </c>
      <c r="Z26" s="20">
        <v>-47.42</v>
      </c>
      <c r="AA26" s="21">
        <v>-14904880</v>
      </c>
    </row>
    <row r="27" spans="1:27" ht="13.5">
      <c r="A27" s="23" t="s">
        <v>51</v>
      </c>
      <c r="B27" s="24"/>
      <c r="C27" s="25">
        <f aca="true" t="shared" si="1" ref="C27:Y27">SUM(C21:C26)</f>
        <v>-16103478</v>
      </c>
      <c r="D27" s="25">
        <f>SUM(D21:D26)</f>
        <v>0</v>
      </c>
      <c r="E27" s="26">
        <f t="shared" si="1"/>
        <v>-14904880</v>
      </c>
      <c r="F27" s="27">
        <f t="shared" si="1"/>
        <v>-14904880</v>
      </c>
      <c r="G27" s="27">
        <f t="shared" si="1"/>
        <v>-4601000</v>
      </c>
      <c r="H27" s="27">
        <f t="shared" si="1"/>
        <v>-250000</v>
      </c>
      <c r="I27" s="27">
        <f t="shared" si="1"/>
        <v>-375050</v>
      </c>
      <c r="J27" s="27">
        <f t="shared" si="1"/>
        <v>-5226050</v>
      </c>
      <c r="K27" s="27">
        <f t="shared" si="1"/>
        <v>-236284</v>
      </c>
      <c r="L27" s="27">
        <f t="shared" si="1"/>
        <v>-859674</v>
      </c>
      <c r="M27" s="27">
        <f t="shared" si="1"/>
        <v>-8048406</v>
      </c>
      <c r="N27" s="27">
        <f t="shared" si="1"/>
        <v>-9144364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-14370414</v>
      </c>
      <c r="X27" s="27">
        <f t="shared" si="1"/>
        <v>-7452440</v>
      </c>
      <c r="Y27" s="27">
        <f t="shared" si="1"/>
        <v>-6917974</v>
      </c>
      <c r="Z27" s="28">
        <f>+IF(X27&lt;&gt;0,+(Y27/X27)*100,0)</f>
        <v>92.8283085808138</v>
      </c>
      <c r="AA27" s="29">
        <f>SUM(AA21:AA26)</f>
        <v>-14904880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-872710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-872710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-19723</v>
      </c>
      <c r="D38" s="31">
        <f>+D17+D27+D36</f>
        <v>0</v>
      </c>
      <c r="E38" s="32">
        <f t="shared" si="3"/>
        <v>-2224409</v>
      </c>
      <c r="F38" s="33">
        <f t="shared" si="3"/>
        <v>-2224409</v>
      </c>
      <c r="G38" s="33">
        <f t="shared" si="3"/>
        <v>5375345</v>
      </c>
      <c r="H38" s="33">
        <f t="shared" si="3"/>
        <v>-364283</v>
      </c>
      <c r="I38" s="33">
        <f t="shared" si="3"/>
        <v>-2454836</v>
      </c>
      <c r="J38" s="33">
        <f t="shared" si="3"/>
        <v>2556226</v>
      </c>
      <c r="K38" s="33">
        <f t="shared" si="3"/>
        <v>-2316850</v>
      </c>
      <c r="L38" s="33">
        <f t="shared" si="3"/>
        <v>-3909785</v>
      </c>
      <c r="M38" s="33">
        <f t="shared" si="3"/>
        <v>2147708</v>
      </c>
      <c r="N38" s="33">
        <f t="shared" si="3"/>
        <v>-4078927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-1522701</v>
      </c>
      <c r="X38" s="33">
        <f t="shared" si="3"/>
        <v>11970854</v>
      </c>
      <c r="Y38" s="33">
        <f t="shared" si="3"/>
        <v>-13493555</v>
      </c>
      <c r="Z38" s="34">
        <f>+IF(X38&lt;&gt;0,+(Y38/X38)*100,0)</f>
        <v>-112.72006992984795</v>
      </c>
      <c r="AA38" s="35">
        <f>+AA17+AA27+AA36</f>
        <v>-2224409</v>
      </c>
    </row>
    <row r="39" spans="1:27" ht="13.5">
      <c r="A39" s="22" t="s">
        <v>59</v>
      </c>
      <c r="B39" s="16"/>
      <c r="C39" s="31">
        <v>435378</v>
      </c>
      <c r="D39" s="31"/>
      <c r="E39" s="32">
        <v>-307000</v>
      </c>
      <c r="F39" s="33">
        <v>-307000</v>
      </c>
      <c r="G39" s="33">
        <v>235665</v>
      </c>
      <c r="H39" s="33">
        <v>5611010</v>
      </c>
      <c r="I39" s="33">
        <v>5246727</v>
      </c>
      <c r="J39" s="33">
        <v>235665</v>
      </c>
      <c r="K39" s="33">
        <v>2791891</v>
      </c>
      <c r="L39" s="33">
        <v>475041</v>
      </c>
      <c r="M39" s="33">
        <v>-3434744</v>
      </c>
      <c r="N39" s="33">
        <v>2791891</v>
      </c>
      <c r="O39" s="33"/>
      <c r="P39" s="33"/>
      <c r="Q39" s="33"/>
      <c r="R39" s="33"/>
      <c r="S39" s="33"/>
      <c r="T39" s="33"/>
      <c r="U39" s="33"/>
      <c r="V39" s="33"/>
      <c r="W39" s="33">
        <v>235665</v>
      </c>
      <c r="X39" s="33">
        <v>-307000</v>
      </c>
      <c r="Y39" s="33">
        <v>542665</v>
      </c>
      <c r="Z39" s="34">
        <v>-176.76</v>
      </c>
      <c r="AA39" s="35">
        <v>-307000</v>
      </c>
    </row>
    <row r="40" spans="1:27" ht="13.5">
      <c r="A40" s="41" t="s">
        <v>60</v>
      </c>
      <c r="B40" s="42"/>
      <c r="C40" s="43">
        <v>415655</v>
      </c>
      <c r="D40" s="43"/>
      <c r="E40" s="44">
        <v>-2531409</v>
      </c>
      <c r="F40" s="45">
        <v>-2531409</v>
      </c>
      <c r="G40" s="45">
        <v>5611010</v>
      </c>
      <c r="H40" s="45">
        <v>5246727</v>
      </c>
      <c r="I40" s="45">
        <v>2791891</v>
      </c>
      <c r="J40" s="45">
        <v>2791891</v>
      </c>
      <c r="K40" s="45">
        <v>475041</v>
      </c>
      <c r="L40" s="45">
        <v>-3434744</v>
      </c>
      <c r="M40" s="45">
        <v>-1287036</v>
      </c>
      <c r="N40" s="45">
        <v>-1287036</v>
      </c>
      <c r="O40" s="45"/>
      <c r="P40" s="45"/>
      <c r="Q40" s="45"/>
      <c r="R40" s="45"/>
      <c r="S40" s="45"/>
      <c r="T40" s="45"/>
      <c r="U40" s="45"/>
      <c r="V40" s="45"/>
      <c r="W40" s="45">
        <v>-1287036</v>
      </c>
      <c r="X40" s="45">
        <v>11663854</v>
      </c>
      <c r="Y40" s="45">
        <v>-12950890</v>
      </c>
      <c r="Z40" s="46">
        <v>-111.03</v>
      </c>
      <c r="AA40" s="47">
        <v>-2531409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26220110</v>
      </c>
      <c r="D6" s="17"/>
      <c r="E6" s="18">
        <v>27950000</v>
      </c>
      <c r="F6" s="19">
        <v>27950000</v>
      </c>
      <c r="G6" s="19">
        <v>469251</v>
      </c>
      <c r="H6" s="19">
        <v>895619</v>
      </c>
      <c r="I6" s="19">
        <v>591116</v>
      </c>
      <c r="J6" s="19">
        <v>1955986</v>
      </c>
      <c r="K6" s="19">
        <v>4658334</v>
      </c>
      <c r="L6" s="19">
        <v>252112</v>
      </c>
      <c r="M6" s="19"/>
      <c r="N6" s="19">
        <v>4910446</v>
      </c>
      <c r="O6" s="19"/>
      <c r="P6" s="19"/>
      <c r="Q6" s="19"/>
      <c r="R6" s="19"/>
      <c r="S6" s="19"/>
      <c r="T6" s="19"/>
      <c r="U6" s="19"/>
      <c r="V6" s="19"/>
      <c r="W6" s="19">
        <v>6866432</v>
      </c>
      <c r="X6" s="19">
        <v>20765000</v>
      </c>
      <c r="Y6" s="19">
        <v>-13898568</v>
      </c>
      <c r="Z6" s="20">
        <v>-66.93</v>
      </c>
      <c r="AA6" s="21">
        <v>27950000</v>
      </c>
    </row>
    <row r="7" spans="1:27" ht="13.5">
      <c r="A7" s="22" t="s">
        <v>34</v>
      </c>
      <c r="B7" s="16"/>
      <c r="C7" s="17">
        <v>77863637</v>
      </c>
      <c r="D7" s="17"/>
      <c r="E7" s="18">
        <v>88092630</v>
      </c>
      <c r="F7" s="19">
        <v>88092630</v>
      </c>
      <c r="G7" s="19">
        <v>3614284</v>
      </c>
      <c r="H7" s="19">
        <v>5555625</v>
      </c>
      <c r="I7" s="19">
        <v>2114605</v>
      </c>
      <c r="J7" s="19">
        <v>11284514</v>
      </c>
      <c r="K7" s="19">
        <v>7370864</v>
      </c>
      <c r="L7" s="19">
        <v>499447</v>
      </c>
      <c r="M7" s="19"/>
      <c r="N7" s="19">
        <v>7870311</v>
      </c>
      <c r="O7" s="19"/>
      <c r="P7" s="19"/>
      <c r="Q7" s="19"/>
      <c r="R7" s="19"/>
      <c r="S7" s="19"/>
      <c r="T7" s="19"/>
      <c r="U7" s="19"/>
      <c r="V7" s="19"/>
      <c r="W7" s="19">
        <v>19154825</v>
      </c>
      <c r="X7" s="19">
        <v>43986600</v>
      </c>
      <c r="Y7" s="19">
        <v>-24831775</v>
      </c>
      <c r="Z7" s="20">
        <v>-56.45</v>
      </c>
      <c r="AA7" s="21">
        <v>88092630</v>
      </c>
    </row>
    <row r="8" spans="1:27" ht="13.5">
      <c r="A8" s="22" t="s">
        <v>35</v>
      </c>
      <c r="B8" s="16"/>
      <c r="C8" s="17">
        <v>25973680</v>
      </c>
      <c r="D8" s="17"/>
      <c r="E8" s="18">
        <v>12084184</v>
      </c>
      <c r="F8" s="19">
        <v>12084184</v>
      </c>
      <c r="G8" s="19">
        <v>2826348</v>
      </c>
      <c r="H8" s="19">
        <v>108651</v>
      </c>
      <c r="I8" s="19">
        <v>5042393</v>
      </c>
      <c r="J8" s="19">
        <v>7977392</v>
      </c>
      <c r="K8" s="19">
        <v>2122199</v>
      </c>
      <c r="L8" s="19">
        <v>2122199</v>
      </c>
      <c r="M8" s="19"/>
      <c r="N8" s="19">
        <v>4244398</v>
      </c>
      <c r="O8" s="19"/>
      <c r="P8" s="19"/>
      <c r="Q8" s="19"/>
      <c r="R8" s="19"/>
      <c r="S8" s="19"/>
      <c r="T8" s="19"/>
      <c r="U8" s="19"/>
      <c r="V8" s="19"/>
      <c r="W8" s="19">
        <v>12221790</v>
      </c>
      <c r="X8" s="19">
        <v>6990100</v>
      </c>
      <c r="Y8" s="19">
        <v>5231690</v>
      </c>
      <c r="Z8" s="20">
        <v>74.84</v>
      </c>
      <c r="AA8" s="21">
        <v>12084184</v>
      </c>
    </row>
    <row r="9" spans="1:27" ht="13.5">
      <c r="A9" s="22" t="s">
        <v>36</v>
      </c>
      <c r="B9" s="16"/>
      <c r="C9" s="17">
        <v>28912000</v>
      </c>
      <c r="D9" s="17"/>
      <c r="E9" s="18">
        <v>35713000</v>
      </c>
      <c r="F9" s="19">
        <v>35713000</v>
      </c>
      <c r="G9" s="19">
        <v>12563000</v>
      </c>
      <c r="H9" s="19">
        <v>4291703</v>
      </c>
      <c r="I9" s="19">
        <v>12563000</v>
      </c>
      <c r="J9" s="19">
        <v>29417703</v>
      </c>
      <c r="K9" s="19">
        <v>12636500</v>
      </c>
      <c r="L9" s="19">
        <v>12636500</v>
      </c>
      <c r="M9" s="19"/>
      <c r="N9" s="19">
        <v>25273000</v>
      </c>
      <c r="O9" s="19"/>
      <c r="P9" s="19"/>
      <c r="Q9" s="19"/>
      <c r="R9" s="19"/>
      <c r="S9" s="19"/>
      <c r="T9" s="19"/>
      <c r="U9" s="19"/>
      <c r="V9" s="19"/>
      <c r="W9" s="19">
        <v>54690703</v>
      </c>
      <c r="X9" s="19">
        <v>23021000</v>
      </c>
      <c r="Y9" s="19">
        <v>31669703</v>
      </c>
      <c r="Z9" s="20">
        <v>137.57</v>
      </c>
      <c r="AA9" s="21">
        <v>35713000</v>
      </c>
    </row>
    <row r="10" spans="1:27" ht="13.5">
      <c r="A10" s="22" t="s">
        <v>37</v>
      </c>
      <c r="B10" s="16"/>
      <c r="C10" s="17"/>
      <c r="D10" s="17"/>
      <c r="E10" s="18">
        <v>14833000</v>
      </c>
      <c r="F10" s="19">
        <v>14833000</v>
      </c>
      <c r="G10" s="19">
        <v>5943000</v>
      </c>
      <c r="H10" s="19"/>
      <c r="I10" s="19"/>
      <c r="J10" s="19">
        <v>5943000</v>
      </c>
      <c r="K10" s="19">
        <v>4212167</v>
      </c>
      <c r="L10" s="19">
        <v>4212167</v>
      </c>
      <c r="M10" s="19"/>
      <c r="N10" s="19">
        <v>8424334</v>
      </c>
      <c r="O10" s="19"/>
      <c r="P10" s="19"/>
      <c r="Q10" s="19"/>
      <c r="R10" s="19"/>
      <c r="S10" s="19"/>
      <c r="T10" s="19"/>
      <c r="U10" s="19"/>
      <c r="V10" s="19"/>
      <c r="W10" s="19">
        <v>14367334</v>
      </c>
      <c r="X10" s="19">
        <v>11833000</v>
      </c>
      <c r="Y10" s="19">
        <v>2534334</v>
      </c>
      <c r="Z10" s="20">
        <v>21.42</v>
      </c>
      <c r="AA10" s="21">
        <v>14833000</v>
      </c>
    </row>
    <row r="11" spans="1:27" ht="13.5">
      <c r="A11" s="22" t="s">
        <v>38</v>
      </c>
      <c r="B11" s="16"/>
      <c r="C11" s="17">
        <v>883224</v>
      </c>
      <c r="D11" s="17"/>
      <c r="E11" s="18">
        <v>540600</v>
      </c>
      <c r="F11" s="19">
        <v>540600</v>
      </c>
      <c r="G11" s="19">
        <v>2971</v>
      </c>
      <c r="H11" s="19">
        <v>5348</v>
      </c>
      <c r="I11" s="19">
        <v>3739</v>
      </c>
      <c r="J11" s="19">
        <v>12058</v>
      </c>
      <c r="K11" s="19">
        <v>72133</v>
      </c>
      <c r="L11" s="19">
        <v>72133</v>
      </c>
      <c r="M11" s="19"/>
      <c r="N11" s="19">
        <v>144266</v>
      </c>
      <c r="O11" s="19"/>
      <c r="P11" s="19"/>
      <c r="Q11" s="19"/>
      <c r="R11" s="19"/>
      <c r="S11" s="19"/>
      <c r="T11" s="19"/>
      <c r="U11" s="19"/>
      <c r="V11" s="19"/>
      <c r="W11" s="19">
        <v>156324</v>
      </c>
      <c r="X11" s="19">
        <v>270000</v>
      </c>
      <c r="Y11" s="19">
        <v>-113676</v>
      </c>
      <c r="Z11" s="20">
        <v>-42.1</v>
      </c>
      <c r="AA11" s="21">
        <v>540600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-138733870</v>
      </c>
      <c r="D14" s="17"/>
      <c r="E14" s="18">
        <v>-189056597</v>
      </c>
      <c r="F14" s="19">
        <v>-189056597</v>
      </c>
      <c r="G14" s="19">
        <v>-13705822</v>
      </c>
      <c r="H14" s="19">
        <v>-11124351</v>
      </c>
      <c r="I14" s="19">
        <v>-7432894</v>
      </c>
      <c r="J14" s="19">
        <v>-32263067</v>
      </c>
      <c r="K14" s="19">
        <v>-7587793</v>
      </c>
      <c r="L14" s="19">
        <v>-7659201</v>
      </c>
      <c r="M14" s="19"/>
      <c r="N14" s="19">
        <v>-15246994</v>
      </c>
      <c r="O14" s="19"/>
      <c r="P14" s="19"/>
      <c r="Q14" s="19"/>
      <c r="R14" s="19"/>
      <c r="S14" s="19"/>
      <c r="T14" s="19"/>
      <c r="U14" s="19"/>
      <c r="V14" s="19"/>
      <c r="W14" s="19">
        <v>-47510061</v>
      </c>
      <c r="X14" s="19">
        <v>-94987398</v>
      </c>
      <c r="Y14" s="19">
        <v>47477337</v>
      </c>
      <c r="Z14" s="20">
        <v>-49.98</v>
      </c>
      <c r="AA14" s="21">
        <v>-189056597</v>
      </c>
    </row>
    <row r="15" spans="1:27" ht="13.5">
      <c r="A15" s="22" t="s">
        <v>42</v>
      </c>
      <c r="B15" s="16"/>
      <c r="C15" s="17">
        <v>-2388299</v>
      </c>
      <c r="D15" s="17"/>
      <c r="E15" s="18">
        <v>-5248992</v>
      </c>
      <c r="F15" s="19">
        <v>-5248992</v>
      </c>
      <c r="G15" s="19">
        <v>-4215</v>
      </c>
      <c r="H15" s="19">
        <v>-7587</v>
      </c>
      <c r="I15" s="19">
        <v>-47731</v>
      </c>
      <c r="J15" s="19">
        <v>-59533</v>
      </c>
      <c r="K15" s="19">
        <v>-5249</v>
      </c>
      <c r="L15" s="19">
        <v>-5249</v>
      </c>
      <c r="M15" s="19"/>
      <c r="N15" s="19">
        <v>-10498</v>
      </c>
      <c r="O15" s="19"/>
      <c r="P15" s="19"/>
      <c r="Q15" s="19"/>
      <c r="R15" s="19"/>
      <c r="S15" s="19"/>
      <c r="T15" s="19"/>
      <c r="U15" s="19"/>
      <c r="V15" s="19"/>
      <c r="W15" s="19">
        <v>-70031</v>
      </c>
      <c r="X15" s="19">
        <v>-2624496</v>
      </c>
      <c r="Y15" s="19">
        <v>2554465</v>
      </c>
      <c r="Z15" s="20">
        <v>-97.33</v>
      </c>
      <c r="AA15" s="21">
        <v>-5248992</v>
      </c>
    </row>
    <row r="16" spans="1:27" ht="13.5">
      <c r="A16" s="22" t="s">
        <v>43</v>
      </c>
      <c r="B16" s="16"/>
      <c r="C16" s="17">
        <v>-10055257</v>
      </c>
      <c r="D16" s="17"/>
      <c r="E16" s="18"/>
      <c r="F16" s="19"/>
      <c r="G16" s="19">
        <v>-989181</v>
      </c>
      <c r="H16" s="19">
        <v>-1780706</v>
      </c>
      <c r="I16" s="19">
        <v>-157973</v>
      </c>
      <c r="J16" s="19">
        <v>-2927860</v>
      </c>
      <c r="K16" s="19">
        <v>-157973</v>
      </c>
      <c r="L16" s="19">
        <v>-157973</v>
      </c>
      <c r="M16" s="19"/>
      <c r="N16" s="19">
        <v>-315946</v>
      </c>
      <c r="O16" s="19"/>
      <c r="P16" s="19"/>
      <c r="Q16" s="19"/>
      <c r="R16" s="19"/>
      <c r="S16" s="19"/>
      <c r="T16" s="19"/>
      <c r="U16" s="19"/>
      <c r="V16" s="19"/>
      <c r="W16" s="19">
        <v>-3243806</v>
      </c>
      <c r="X16" s="19"/>
      <c r="Y16" s="19">
        <v>-3243806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8675225</v>
      </c>
      <c r="D17" s="25">
        <f>SUM(D6:D16)</f>
        <v>0</v>
      </c>
      <c r="E17" s="26">
        <f t="shared" si="0"/>
        <v>-15092175</v>
      </c>
      <c r="F17" s="27">
        <f t="shared" si="0"/>
        <v>-15092175</v>
      </c>
      <c r="G17" s="27">
        <f t="shared" si="0"/>
        <v>10719636</v>
      </c>
      <c r="H17" s="27">
        <f t="shared" si="0"/>
        <v>-2055698</v>
      </c>
      <c r="I17" s="27">
        <f t="shared" si="0"/>
        <v>12676255</v>
      </c>
      <c r="J17" s="27">
        <f t="shared" si="0"/>
        <v>21340193</v>
      </c>
      <c r="K17" s="27">
        <f t="shared" si="0"/>
        <v>23321182</v>
      </c>
      <c r="L17" s="27">
        <f t="shared" si="0"/>
        <v>11972135</v>
      </c>
      <c r="M17" s="27">
        <f t="shared" si="0"/>
        <v>0</v>
      </c>
      <c r="N17" s="27">
        <f t="shared" si="0"/>
        <v>35293317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56633510</v>
      </c>
      <c r="X17" s="27">
        <f t="shared" si="0"/>
        <v>9253806</v>
      </c>
      <c r="Y17" s="27">
        <f t="shared" si="0"/>
        <v>47379704</v>
      </c>
      <c r="Z17" s="28">
        <f>+IF(X17&lt;&gt;0,+(Y17/X17)*100,0)</f>
        <v>512.0023480068634</v>
      </c>
      <c r="AA17" s="29">
        <f>SUM(AA6:AA16)</f>
        <v>-15092175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2215479</v>
      </c>
      <c r="D21" s="17"/>
      <c r="E21" s="18">
        <v>48500000</v>
      </c>
      <c r="F21" s="19">
        <v>48500000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48500000</v>
      </c>
      <c r="Y21" s="36">
        <v>-48500000</v>
      </c>
      <c r="Z21" s="37">
        <v>-100</v>
      </c>
      <c r="AA21" s="38">
        <v>48500000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10471283</v>
      </c>
      <c r="H24" s="19"/>
      <c r="I24" s="19"/>
      <c r="J24" s="19">
        <v>10471283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10471283</v>
      </c>
      <c r="X24" s="19"/>
      <c r="Y24" s="19">
        <v>10471283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-13554678</v>
      </c>
      <c r="D26" s="17"/>
      <c r="E26" s="18"/>
      <c r="F26" s="19"/>
      <c r="G26" s="19">
        <v>-2250096</v>
      </c>
      <c r="H26" s="19"/>
      <c r="I26" s="19"/>
      <c r="J26" s="19">
        <v>-2250096</v>
      </c>
      <c r="K26" s="19">
        <v>-377096</v>
      </c>
      <c r="L26" s="19">
        <v>-377096</v>
      </c>
      <c r="M26" s="19"/>
      <c r="N26" s="19">
        <v>-754192</v>
      </c>
      <c r="O26" s="19"/>
      <c r="P26" s="19"/>
      <c r="Q26" s="19"/>
      <c r="R26" s="19"/>
      <c r="S26" s="19"/>
      <c r="T26" s="19"/>
      <c r="U26" s="19"/>
      <c r="V26" s="19"/>
      <c r="W26" s="19">
        <v>-3004288</v>
      </c>
      <c r="X26" s="19"/>
      <c r="Y26" s="19">
        <v>-3004288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-11339199</v>
      </c>
      <c r="D27" s="25">
        <f>SUM(D21:D26)</f>
        <v>0</v>
      </c>
      <c r="E27" s="26">
        <f t="shared" si="1"/>
        <v>48500000</v>
      </c>
      <c r="F27" s="27">
        <f t="shared" si="1"/>
        <v>48500000</v>
      </c>
      <c r="G27" s="27">
        <f t="shared" si="1"/>
        <v>8221187</v>
      </c>
      <c r="H27" s="27">
        <f t="shared" si="1"/>
        <v>0</v>
      </c>
      <c r="I27" s="27">
        <f t="shared" si="1"/>
        <v>0</v>
      </c>
      <c r="J27" s="27">
        <f t="shared" si="1"/>
        <v>8221187</v>
      </c>
      <c r="K27" s="27">
        <f t="shared" si="1"/>
        <v>-377096</v>
      </c>
      <c r="L27" s="27">
        <f t="shared" si="1"/>
        <v>-377096</v>
      </c>
      <c r="M27" s="27">
        <f t="shared" si="1"/>
        <v>0</v>
      </c>
      <c r="N27" s="27">
        <f t="shared" si="1"/>
        <v>-754192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7466995</v>
      </c>
      <c r="X27" s="27">
        <f t="shared" si="1"/>
        <v>48500000</v>
      </c>
      <c r="Y27" s="27">
        <f t="shared" si="1"/>
        <v>-41033005</v>
      </c>
      <c r="Z27" s="28">
        <f>+IF(X27&lt;&gt;0,+(Y27/X27)*100,0)</f>
        <v>-84.60413402061856</v>
      </c>
      <c r="AA27" s="29">
        <f>SUM(AA21:AA26)</f>
        <v>48500000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300000</v>
      </c>
      <c r="F33" s="19">
        <v>300000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150000</v>
      </c>
      <c r="Y33" s="19">
        <v>-150000</v>
      </c>
      <c r="Z33" s="20">
        <v>-100</v>
      </c>
      <c r="AA33" s="21">
        <v>300000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3199020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3199020</v>
      </c>
      <c r="D36" s="25">
        <f>SUM(D31:D35)</f>
        <v>0</v>
      </c>
      <c r="E36" s="26">
        <f t="shared" si="2"/>
        <v>300000</v>
      </c>
      <c r="F36" s="27">
        <f t="shared" si="2"/>
        <v>300000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150000</v>
      </c>
      <c r="Y36" s="27">
        <f t="shared" si="2"/>
        <v>-150000</v>
      </c>
      <c r="Z36" s="28">
        <f>+IF(X36&lt;&gt;0,+(Y36/X36)*100,0)</f>
        <v>-100</v>
      </c>
      <c r="AA36" s="29">
        <f>SUM(AA31:AA35)</f>
        <v>300000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535046</v>
      </c>
      <c r="D38" s="31">
        <f>+D17+D27+D36</f>
        <v>0</v>
      </c>
      <c r="E38" s="32">
        <f t="shared" si="3"/>
        <v>33707825</v>
      </c>
      <c r="F38" s="33">
        <f t="shared" si="3"/>
        <v>33707825</v>
      </c>
      <c r="G38" s="33">
        <f t="shared" si="3"/>
        <v>18940823</v>
      </c>
      <c r="H38" s="33">
        <f t="shared" si="3"/>
        <v>-2055698</v>
      </c>
      <c r="I38" s="33">
        <f t="shared" si="3"/>
        <v>12676255</v>
      </c>
      <c r="J38" s="33">
        <f t="shared" si="3"/>
        <v>29561380</v>
      </c>
      <c r="K38" s="33">
        <f t="shared" si="3"/>
        <v>22944086</v>
      </c>
      <c r="L38" s="33">
        <f t="shared" si="3"/>
        <v>11595039</v>
      </c>
      <c r="M38" s="33">
        <f t="shared" si="3"/>
        <v>0</v>
      </c>
      <c r="N38" s="33">
        <f t="shared" si="3"/>
        <v>34539125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64100505</v>
      </c>
      <c r="X38" s="33">
        <f t="shared" si="3"/>
        <v>57903806</v>
      </c>
      <c r="Y38" s="33">
        <f t="shared" si="3"/>
        <v>6196699</v>
      </c>
      <c r="Z38" s="34">
        <f>+IF(X38&lt;&gt;0,+(Y38/X38)*100,0)</f>
        <v>10.701712768241867</v>
      </c>
      <c r="AA38" s="35">
        <f>+AA17+AA27+AA36</f>
        <v>33707825</v>
      </c>
    </row>
    <row r="39" spans="1:27" ht="13.5">
      <c r="A39" s="22" t="s">
        <v>59</v>
      </c>
      <c r="B39" s="16"/>
      <c r="C39" s="31">
        <v>10716468</v>
      </c>
      <c r="D39" s="31"/>
      <c r="E39" s="32">
        <v>-2300000</v>
      </c>
      <c r="F39" s="33">
        <v>-2300000</v>
      </c>
      <c r="G39" s="33">
        <v>580933</v>
      </c>
      <c r="H39" s="33">
        <v>19521756</v>
      </c>
      <c r="I39" s="33">
        <v>17466058</v>
      </c>
      <c r="J39" s="33">
        <v>580933</v>
      </c>
      <c r="K39" s="33">
        <v>30142313</v>
      </c>
      <c r="L39" s="33">
        <v>53086399</v>
      </c>
      <c r="M39" s="33"/>
      <c r="N39" s="33">
        <v>30142313</v>
      </c>
      <c r="O39" s="33"/>
      <c r="P39" s="33"/>
      <c r="Q39" s="33"/>
      <c r="R39" s="33"/>
      <c r="S39" s="33"/>
      <c r="T39" s="33"/>
      <c r="U39" s="33"/>
      <c r="V39" s="33"/>
      <c r="W39" s="33">
        <v>580933</v>
      </c>
      <c r="X39" s="33">
        <v>-2300000</v>
      </c>
      <c r="Y39" s="33">
        <v>2880933</v>
      </c>
      <c r="Z39" s="34">
        <v>-125.26</v>
      </c>
      <c r="AA39" s="35">
        <v>-2300000</v>
      </c>
    </row>
    <row r="40" spans="1:27" ht="13.5">
      <c r="A40" s="41" t="s">
        <v>60</v>
      </c>
      <c r="B40" s="42"/>
      <c r="C40" s="43">
        <v>11251514</v>
      </c>
      <c r="D40" s="43"/>
      <c r="E40" s="44">
        <v>31407825</v>
      </c>
      <c r="F40" s="45">
        <v>31407825</v>
      </c>
      <c r="G40" s="45">
        <v>19521756</v>
      </c>
      <c r="H40" s="45">
        <v>17466058</v>
      </c>
      <c r="I40" s="45">
        <v>30142313</v>
      </c>
      <c r="J40" s="45">
        <v>30142313</v>
      </c>
      <c r="K40" s="45">
        <v>53086399</v>
      </c>
      <c r="L40" s="45">
        <v>64681438</v>
      </c>
      <c r="M40" s="45"/>
      <c r="N40" s="45">
        <v>64681438</v>
      </c>
      <c r="O40" s="45"/>
      <c r="P40" s="45"/>
      <c r="Q40" s="45"/>
      <c r="R40" s="45"/>
      <c r="S40" s="45"/>
      <c r="T40" s="45"/>
      <c r="U40" s="45"/>
      <c r="V40" s="45"/>
      <c r="W40" s="45">
        <v>64681438</v>
      </c>
      <c r="X40" s="45">
        <v>55603806</v>
      </c>
      <c r="Y40" s="45">
        <v>9077632</v>
      </c>
      <c r="Z40" s="46">
        <v>16.33</v>
      </c>
      <c r="AA40" s="47">
        <v>31407825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8007162</v>
      </c>
      <c r="D6" s="17"/>
      <c r="E6" s="18">
        <v>13930044</v>
      </c>
      <c r="F6" s="19">
        <v>13930044</v>
      </c>
      <c r="G6" s="19">
        <v>655127</v>
      </c>
      <c r="H6" s="19">
        <v>324094</v>
      </c>
      <c r="I6" s="19">
        <v>854907</v>
      </c>
      <c r="J6" s="19">
        <v>1834128</v>
      </c>
      <c r="K6" s="19">
        <v>623887</v>
      </c>
      <c r="L6" s="19">
        <v>357585</v>
      </c>
      <c r="M6" s="19">
        <v>566509</v>
      </c>
      <c r="N6" s="19">
        <v>1547981</v>
      </c>
      <c r="O6" s="19"/>
      <c r="P6" s="19"/>
      <c r="Q6" s="19"/>
      <c r="R6" s="19"/>
      <c r="S6" s="19"/>
      <c r="T6" s="19"/>
      <c r="U6" s="19"/>
      <c r="V6" s="19"/>
      <c r="W6" s="19">
        <v>3382109</v>
      </c>
      <c r="X6" s="19">
        <v>5648334</v>
      </c>
      <c r="Y6" s="19">
        <v>-2266225</v>
      </c>
      <c r="Z6" s="20">
        <v>-40.12</v>
      </c>
      <c r="AA6" s="21">
        <v>13930044</v>
      </c>
    </row>
    <row r="7" spans="1:27" ht="13.5">
      <c r="A7" s="22" t="s">
        <v>34</v>
      </c>
      <c r="B7" s="16"/>
      <c r="C7" s="17">
        <v>35826666</v>
      </c>
      <c r="D7" s="17"/>
      <c r="E7" s="18">
        <v>42995582</v>
      </c>
      <c r="F7" s="19">
        <v>42995582</v>
      </c>
      <c r="G7" s="19">
        <v>2563534</v>
      </c>
      <c r="H7" s="19">
        <v>2380128</v>
      </c>
      <c r="I7" s="19">
        <v>2072494</v>
      </c>
      <c r="J7" s="19">
        <v>7016156</v>
      </c>
      <c r="K7" s="19">
        <v>2301972</v>
      </c>
      <c r="L7" s="19">
        <v>2145053</v>
      </c>
      <c r="M7" s="19">
        <v>1779769</v>
      </c>
      <c r="N7" s="19">
        <v>6226794</v>
      </c>
      <c r="O7" s="19"/>
      <c r="P7" s="19"/>
      <c r="Q7" s="19"/>
      <c r="R7" s="19"/>
      <c r="S7" s="19"/>
      <c r="T7" s="19"/>
      <c r="U7" s="19"/>
      <c r="V7" s="19"/>
      <c r="W7" s="19">
        <v>13242950</v>
      </c>
      <c r="X7" s="19">
        <v>20440803</v>
      </c>
      <c r="Y7" s="19">
        <v>-7197853</v>
      </c>
      <c r="Z7" s="20">
        <v>-35.21</v>
      </c>
      <c r="AA7" s="21">
        <v>42995582</v>
      </c>
    </row>
    <row r="8" spans="1:27" ht="13.5">
      <c r="A8" s="22" t="s">
        <v>35</v>
      </c>
      <c r="B8" s="16"/>
      <c r="C8" s="17">
        <v>2895349</v>
      </c>
      <c r="D8" s="17"/>
      <c r="E8" s="18">
        <v>4133515</v>
      </c>
      <c r="F8" s="19">
        <v>4133515</v>
      </c>
      <c r="G8" s="19">
        <v>990245</v>
      </c>
      <c r="H8" s="19">
        <v>632275</v>
      </c>
      <c r="I8" s="19">
        <v>473760</v>
      </c>
      <c r="J8" s="19">
        <v>2096280</v>
      </c>
      <c r="K8" s="19">
        <v>476848</v>
      </c>
      <c r="L8" s="19">
        <v>769158</v>
      </c>
      <c r="M8" s="19">
        <v>3009819</v>
      </c>
      <c r="N8" s="19">
        <v>4255825</v>
      </c>
      <c r="O8" s="19"/>
      <c r="P8" s="19"/>
      <c r="Q8" s="19"/>
      <c r="R8" s="19"/>
      <c r="S8" s="19"/>
      <c r="T8" s="19"/>
      <c r="U8" s="19"/>
      <c r="V8" s="19"/>
      <c r="W8" s="19">
        <v>6352105</v>
      </c>
      <c r="X8" s="19">
        <v>1376963</v>
      </c>
      <c r="Y8" s="19">
        <v>4975142</v>
      </c>
      <c r="Z8" s="20">
        <v>361.31</v>
      </c>
      <c r="AA8" s="21">
        <v>4133515</v>
      </c>
    </row>
    <row r="9" spans="1:27" ht="13.5">
      <c r="A9" s="22" t="s">
        <v>36</v>
      </c>
      <c r="B9" s="16"/>
      <c r="C9" s="17"/>
      <c r="D9" s="17"/>
      <c r="E9" s="18">
        <v>22464334</v>
      </c>
      <c r="F9" s="19">
        <v>22464334</v>
      </c>
      <c r="G9" s="19">
        <v>7440000</v>
      </c>
      <c r="H9" s="19">
        <v>250000</v>
      </c>
      <c r="I9" s="19">
        <v>2010000</v>
      </c>
      <c r="J9" s="19">
        <v>9700000</v>
      </c>
      <c r="K9" s="19">
        <v>423000</v>
      </c>
      <c r="L9" s="19"/>
      <c r="M9" s="19">
        <v>4384000</v>
      </c>
      <c r="N9" s="19">
        <v>4807000</v>
      </c>
      <c r="O9" s="19"/>
      <c r="P9" s="19"/>
      <c r="Q9" s="19"/>
      <c r="R9" s="19"/>
      <c r="S9" s="19"/>
      <c r="T9" s="19"/>
      <c r="U9" s="19"/>
      <c r="V9" s="19"/>
      <c r="W9" s="19">
        <v>14507000</v>
      </c>
      <c r="X9" s="19">
        <v>15915334</v>
      </c>
      <c r="Y9" s="19">
        <v>-1408334</v>
      </c>
      <c r="Z9" s="20">
        <v>-8.85</v>
      </c>
      <c r="AA9" s="21">
        <v>22464334</v>
      </c>
    </row>
    <row r="10" spans="1:27" ht="13.5">
      <c r="A10" s="22" t="s">
        <v>37</v>
      </c>
      <c r="B10" s="16"/>
      <c r="C10" s="17">
        <v>20035513</v>
      </c>
      <c r="D10" s="17"/>
      <c r="E10" s="18">
        <v>9173000</v>
      </c>
      <c r="F10" s="19">
        <v>9173000</v>
      </c>
      <c r="G10" s="19">
        <v>7673000</v>
      </c>
      <c r="H10" s="19"/>
      <c r="I10" s="19"/>
      <c r="J10" s="19">
        <v>7673000</v>
      </c>
      <c r="K10" s="19">
        <v>263835</v>
      </c>
      <c r="L10" s="19"/>
      <c r="M10" s="19"/>
      <c r="N10" s="19">
        <v>263835</v>
      </c>
      <c r="O10" s="19"/>
      <c r="P10" s="19"/>
      <c r="Q10" s="19"/>
      <c r="R10" s="19"/>
      <c r="S10" s="19"/>
      <c r="T10" s="19"/>
      <c r="U10" s="19"/>
      <c r="V10" s="19"/>
      <c r="W10" s="19">
        <v>7936835</v>
      </c>
      <c r="X10" s="19">
        <v>4586500</v>
      </c>
      <c r="Y10" s="19">
        <v>3350335</v>
      </c>
      <c r="Z10" s="20">
        <v>73.05</v>
      </c>
      <c r="AA10" s="21">
        <v>9173000</v>
      </c>
    </row>
    <row r="11" spans="1:27" ht="13.5">
      <c r="A11" s="22" t="s">
        <v>38</v>
      </c>
      <c r="B11" s="16"/>
      <c r="C11" s="17">
        <v>839448</v>
      </c>
      <c r="D11" s="17"/>
      <c r="E11" s="18">
        <v>276000</v>
      </c>
      <c r="F11" s="19">
        <v>276000</v>
      </c>
      <c r="G11" s="19"/>
      <c r="H11" s="19">
        <v>17305</v>
      </c>
      <c r="I11" s="19">
        <v>5457</v>
      </c>
      <c r="J11" s="19">
        <v>22762</v>
      </c>
      <c r="K11" s="19">
        <v>3174</v>
      </c>
      <c r="L11" s="19">
        <v>2336</v>
      </c>
      <c r="M11" s="19">
        <v>5393</v>
      </c>
      <c r="N11" s="19">
        <v>10903</v>
      </c>
      <c r="O11" s="19"/>
      <c r="P11" s="19"/>
      <c r="Q11" s="19"/>
      <c r="R11" s="19"/>
      <c r="S11" s="19"/>
      <c r="T11" s="19"/>
      <c r="U11" s="19"/>
      <c r="V11" s="19"/>
      <c r="W11" s="19">
        <v>33665</v>
      </c>
      <c r="X11" s="19">
        <v>134427</v>
      </c>
      <c r="Y11" s="19">
        <v>-100762</v>
      </c>
      <c r="Z11" s="20">
        <v>-74.96</v>
      </c>
      <c r="AA11" s="21">
        <v>276000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-56665600</v>
      </c>
      <c r="D14" s="17"/>
      <c r="E14" s="18">
        <v>-70561561</v>
      </c>
      <c r="F14" s="19">
        <v>-70561561</v>
      </c>
      <c r="G14" s="19">
        <v>-5113789</v>
      </c>
      <c r="H14" s="19">
        <v>-7617674</v>
      </c>
      <c r="I14" s="19">
        <v>-7135450</v>
      </c>
      <c r="J14" s="19">
        <v>-19866913</v>
      </c>
      <c r="K14" s="19">
        <v>-4176495</v>
      </c>
      <c r="L14" s="19">
        <v>-5084997</v>
      </c>
      <c r="M14" s="19">
        <v>-6641718</v>
      </c>
      <c r="N14" s="19">
        <v>-15903210</v>
      </c>
      <c r="O14" s="19"/>
      <c r="P14" s="19"/>
      <c r="Q14" s="19"/>
      <c r="R14" s="19"/>
      <c r="S14" s="19"/>
      <c r="T14" s="19"/>
      <c r="U14" s="19"/>
      <c r="V14" s="19"/>
      <c r="W14" s="19">
        <v>-35770123</v>
      </c>
      <c r="X14" s="19">
        <v>-34182831</v>
      </c>
      <c r="Y14" s="19">
        <v>-1587292</v>
      </c>
      <c r="Z14" s="20">
        <v>4.64</v>
      </c>
      <c r="AA14" s="21">
        <v>-70561561</v>
      </c>
    </row>
    <row r="15" spans="1:27" ht="13.5">
      <c r="A15" s="22" t="s">
        <v>42</v>
      </c>
      <c r="B15" s="16"/>
      <c r="C15" s="17">
        <v>-66035</v>
      </c>
      <c r="D15" s="17"/>
      <c r="E15" s="18">
        <v>-245184</v>
      </c>
      <c r="F15" s="19">
        <v>-245184</v>
      </c>
      <c r="G15" s="19">
        <v>-2728</v>
      </c>
      <c r="H15" s="19">
        <v>-2276</v>
      </c>
      <c r="I15" s="19"/>
      <c r="J15" s="19">
        <v>-5004</v>
      </c>
      <c r="K15" s="19">
        <v>-3199</v>
      </c>
      <c r="L15" s="19">
        <v>-881</v>
      </c>
      <c r="M15" s="19">
        <v>-456</v>
      </c>
      <c r="N15" s="19">
        <v>-4536</v>
      </c>
      <c r="O15" s="19"/>
      <c r="P15" s="19"/>
      <c r="Q15" s="19"/>
      <c r="R15" s="19"/>
      <c r="S15" s="19"/>
      <c r="T15" s="19"/>
      <c r="U15" s="19"/>
      <c r="V15" s="19"/>
      <c r="W15" s="19">
        <v>-9540</v>
      </c>
      <c r="X15" s="19">
        <v>-122502</v>
      </c>
      <c r="Y15" s="19">
        <v>112962</v>
      </c>
      <c r="Z15" s="20">
        <v>-92.21</v>
      </c>
      <c r="AA15" s="21">
        <v>-245184</v>
      </c>
    </row>
    <row r="16" spans="1:27" ht="13.5">
      <c r="A16" s="22" t="s">
        <v>43</v>
      </c>
      <c r="B16" s="16"/>
      <c r="C16" s="17">
        <v>-3393538</v>
      </c>
      <c r="D16" s="17"/>
      <c r="E16" s="18">
        <v>-4530750</v>
      </c>
      <c r="F16" s="19">
        <v>-4530750</v>
      </c>
      <c r="G16" s="19">
        <v>-116392</v>
      </c>
      <c r="H16" s="19">
        <v>-80785</v>
      </c>
      <c r="I16" s="19">
        <v>-99474</v>
      </c>
      <c r="J16" s="19">
        <v>-296651</v>
      </c>
      <c r="K16" s="19">
        <v>-662321</v>
      </c>
      <c r="L16" s="19">
        <v>-445475</v>
      </c>
      <c r="M16" s="19">
        <v>-661252</v>
      </c>
      <c r="N16" s="19">
        <v>-1769048</v>
      </c>
      <c r="O16" s="19"/>
      <c r="P16" s="19"/>
      <c r="Q16" s="19"/>
      <c r="R16" s="19"/>
      <c r="S16" s="19"/>
      <c r="T16" s="19"/>
      <c r="U16" s="19"/>
      <c r="V16" s="19"/>
      <c r="W16" s="19">
        <v>-2065699</v>
      </c>
      <c r="X16" s="19">
        <v>-1634000</v>
      </c>
      <c r="Y16" s="19">
        <v>-431699</v>
      </c>
      <c r="Z16" s="20">
        <v>26.42</v>
      </c>
      <c r="AA16" s="21">
        <v>-4530750</v>
      </c>
    </row>
    <row r="17" spans="1:27" ht="13.5">
      <c r="A17" s="23" t="s">
        <v>44</v>
      </c>
      <c r="B17" s="24"/>
      <c r="C17" s="25">
        <f aca="true" t="shared" si="0" ref="C17:Y17">SUM(C6:C16)</f>
        <v>7478965</v>
      </c>
      <c r="D17" s="25">
        <f>SUM(D6:D16)</f>
        <v>0</v>
      </c>
      <c r="E17" s="26">
        <f t="shared" si="0"/>
        <v>17634980</v>
      </c>
      <c r="F17" s="27">
        <f t="shared" si="0"/>
        <v>17634980</v>
      </c>
      <c r="G17" s="27">
        <f t="shared" si="0"/>
        <v>14088997</v>
      </c>
      <c r="H17" s="27">
        <f t="shared" si="0"/>
        <v>-4096933</v>
      </c>
      <c r="I17" s="27">
        <f t="shared" si="0"/>
        <v>-1818306</v>
      </c>
      <c r="J17" s="27">
        <f t="shared" si="0"/>
        <v>8173758</v>
      </c>
      <c r="K17" s="27">
        <f t="shared" si="0"/>
        <v>-749299</v>
      </c>
      <c r="L17" s="27">
        <f t="shared" si="0"/>
        <v>-2257221</v>
      </c>
      <c r="M17" s="27">
        <f t="shared" si="0"/>
        <v>2442064</v>
      </c>
      <c r="N17" s="27">
        <f t="shared" si="0"/>
        <v>-564456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7609302</v>
      </c>
      <c r="X17" s="27">
        <f t="shared" si="0"/>
        <v>12163028</v>
      </c>
      <c r="Y17" s="27">
        <f t="shared" si="0"/>
        <v>-4553726</v>
      </c>
      <c r="Z17" s="28">
        <f>+IF(X17&lt;&gt;0,+(Y17/X17)*100,0)</f>
        <v>-37.43908178128012</v>
      </c>
      <c r="AA17" s="29">
        <f>SUM(AA6:AA16)</f>
        <v>17634980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>
        <v>1000</v>
      </c>
      <c r="I21" s="36"/>
      <c r="J21" s="19">
        <v>1000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1000</v>
      </c>
      <c r="X21" s="19"/>
      <c r="Y21" s="36">
        <v>1000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-9173000</v>
      </c>
      <c r="F26" s="19">
        <v>-9173000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-6002000</v>
      </c>
      <c r="Y26" s="19">
        <v>6002000</v>
      </c>
      <c r="Z26" s="20">
        <v>-100</v>
      </c>
      <c r="AA26" s="21">
        <v>-9173000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-9173000</v>
      </c>
      <c r="F27" s="27">
        <f t="shared" si="1"/>
        <v>-9173000</v>
      </c>
      <c r="G27" s="27">
        <f t="shared" si="1"/>
        <v>0</v>
      </c>
      <c r="H27" s="27">
        <f t="shared" si="1"/>
        <v>1000</v>
      </c>
      <c r="I27" s="27">
        <f t="shared" si="1"/>
        <v>0</v>
      </c>
      <c r="J27" s="27">
        <f t="shared" si="1"/>
        <v>1000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1000</v>
      </c>
      <c r="X27" s="27">
        <f t="shared" si="1"/>
        <v>-6002000</v>
      </c>
      <c r="Y27" s="27">
        <f t="shared" si="1"/>
        <v>6003000</v>
      </c>
      <c r="Z27" s="28">
        <f>+IF(X27&lt;&gt;0,+(Y27/X27)*100,0)</f>
        <v>-100.01666111296234</v>
      </c>
      <c r="AA27" s="29">
        <f>SUM(AA21:AA26)</f>
        <v>-9173000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3150</v>
      </c>
      <c r="H33" s="36">
        <v>3360</v>
      </c>
      <c r="I33" s="36">
        <v>12265</v>
      </c>
      <c r="J33" s="36">
        <v>18775</v>
      </c>
      <c r="K33" s="19">
        <v>10080</v>
      </c>
      <c r="L33" s="19"/>
      <c r="M33" s="19"/>
      <c r="N33" s="19">
        <v>10080</v>
      </c>
      <c r="O33" s="36"/>
      <c r="P33" s="36"/>
      <c r="Q33" s="36"/>
      <c r="R33" s="19"/>
      <c r="S33" s="19"/>
      <c r="T33" s="19"/>
      <c r="U33" s="19"/>
      <c r="V33" s="36"/>
      <c r="W33" s="36">
        <v>28855</v>
      </c>
      <c r="X33" s="36"/>
      <c r="Y33" s="19">
        <v>28855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-1228209</v>
      </c>
      <c r="D35" s="17"/>
      <c r="E35" s="18">
        <v>-636000</v>
      </c>
      <c r="F35" s="19">
        <v>-636000</v>
      </c>
      <c r="G35" s="19">
        <v>-105124</v>
      </c>
      <c r="H35" s="19">
        <v>-105556</v>
      </c>
      <c r="I35" s="19"/>
      <c r="J35" s="19">
        <v>-210680</v>
      </c>
      <c r="K35" s="19">
        <v>-212546</v>
      </c>
      <c r="L35" s="19">
        <v>-106951</v>
      </c>
      <c r="M35" s="19">
        <v>-107375</v>
      </c>
      <c r="N35" s="19">
        <v>-426872</v>
      </c>
      <c r="O35" s="19"/>
      <c r="P35" s="19"/>
      <c r="Q35" s="19"/>
      <c r="R35" s="19"/>
      <c r="S35" s="19"/>
      <c r="T35" s="19"/>
      <c r="U35" s="19"/>
      <c r="V35" s="19"/>
      <c r="W35" s="19">
        <v>-637552</v>
      </c>
      <c r="X35" s="19">
        <v>-636000</v>
      </c>
      <c r="Y35" s="19">
        <v>-1552</v>
      </c>
      <c r="Z35" s="20">
        <v>0.24</v>
      </c>
      <c r="AA35" s="21">
        <v>-636000</v>
      </c>
    </row>
    <row r="36" spans="1:27" ht="13.5">
      <c r="A36" s="23" t="s">
        <v>57</v>
      </c>
      <c r="B36" s="24"/>
      <c r="C36" s="25">
        <f aca="true" t="shared" si="2" ref="C36:Y36">SUM(C31:C35)</f>
        <v>-1228209</v>
      </c>
      <c r="D36" s="25">
        <f>SUM(D31:D35)</f>
        <v>0</v>
      </c>
      <c r="E36" s="26">
        <f t="shared" si="2"/>
        <v>-636000</v>
      </c>
      <c r="F36" s="27">
        <f t="shared" si="2"/>
        <v>-636000</v>
      </c>
      <c r="G36" s="27">
        <f t="shared" si="2"/>
        <v>-101974</v>
      </c>
      <c r="H36" s="27">
        <f t="shared" si="2"/>
        <v>-102196</v>
      </c>
      <c r="I36" s="27">
        <f t="shared" si="2"/>
        <v>12265</v>
      </c>
      <c r="J36" s="27">
        <f t="shared" si="2"/>
        <v>-191905</v>
      </c>
      <c r="K36" s="27">
        <f t="shared" si="2"/>
        <v>-202466</v>
      </c>
      <c r="L36" s="27">
        <f t="shared" si="2"/>
        <v>-106951</v>
      </c>
      <c r="M36" s="27">
        <f t="shared" si="2"/>
        <v>-107375</v>
      </c>
      <c r="N36" s="27">
        <f t="shared" si="2"/>
        <v>-416792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-608697</v>
      </c>
      <c r="X36" s="27">
        <f t="shared" si="2"/>
        <v>-636000</v>
      </c>
      <c r="Y36" s="27">
        <f t="shared" si="2"/>
        <v>27303</v>
      </c>
      <c r="Z36" s="28">
        <f>+IF(X36&lt;&gt;0,+(Y36/X36)*100,0)</f>
        <v>-4.292924528301887</v>
      </c>
      <c r="AA36" s="29">
        <f>SUM(AA31:AA35)</f>
        <v>-636000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6250756</v>
      </c>
      <c r="D38" s="31">
        <f>+D17+D27+D36</f>
        <v>0</v>
      </c>
      <c r="E38" s="32">
        <f t="shared" si="3"/>
        <v>7825980</v>
      </c>
      <c r="F38" s="33">
        <f t="shared" si="3"/>
        <v>7825980</v>
      </c>
      <c r="G38" s="33">
        <f t="shared" si="3"/>
        <v>13987023</v>
      </c>
      <c r="H38" s="33">
        <f t="shared" si="3"/>
        <v>-4198129</v>
      </c>
      <c r="I38" s="33">
        <f t="shared" si="3"/>
        <v>-1806041</v>
      </c>
      <c r="J38" s="33">
        <f t="shared" si="3"/>
        <v>7982853</v>
      </c>
      <c r="K38" s="33">
        <f t="shared" si="3"/>
        <v>-951765</v>
      </c>
      <c r="L38" s="33">
        <f t="shared" si="3"/>
        <v>-2364172</v>
      </c>
      <c r="M38" s="33">
        <f t="shared" si="3"/>
        <v>2334689</v>
      </c>
      <c r="N38" s="33">
        <f t="shared" si="3"/>
        <v>-981248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7001605</v>
      </c>
      <c r="X38" s="33">
        <f t="shared" si="3"/>
        <v>5525028</v>
      </c>
      <c r="Y38" s="33">
        <f t="shared" si="3"/>
        <v>1476577</v>
      </c>
      <c r="Z38" s="34">
        <f>+IF(X38&lt;&gt;0,+(Y38/X38)*100,0)</f>
        <v>26.725240125479903</v>
      </c>
      <c r="AA38" s="35">
        <f>+AA17+AA27+AA36</f>
        <v>7825980</v>
      </c>
    </row>
    <row r="39" spans="1:27" ht="13.5">
      <c r="A39" s="22" t="s">
        <v>59</v>
      </c>
      <c r="B39" s="16"/>
      <c r="C39" s="31">
        <v>314060</v>
      </c>
      <c r="D39" s="31"/>
      <c r="E39" s="32"/>
      <c r="F39" s="33"/>
      <c r="G39" s="33"/>
      <c r="H39" s="33">
        <v>13987023</v>
      </c>
      <c r="I39" s="33">
        <v>9788894</v>
      </c>
      <c r="J39" s="33"/>
      <c r="K39" s="33">
        <v>7982853</v>
      </c>
      <c r="L39" s="33">
        <v>7031088</v>
      </c>
      <c r="M39" s="33">
        <v>4666916</v>
      </c>
      <c r="N39" s="33">
        <v>7982853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6564816</v>
      </c>
      <c r="D40" s="43"/>
      <c r="E40" s="44">
        <v>7825980</v>
      </c>
      <c r="F40" s="45">
        <v>7825980</v>
      </c>
      <c r="G40" s="45">
        <v>13987023</v>
      </c>
      <c r="H40" s="45">
        <v>9788894</v>
      </c>
      <c r="I40" s="45">
        <v>7982853</v>
      </c>
      <c r="J40" s="45">
        <v>7982853</v>
      </c>
      <c r="K40" s="45">
        <v>7031088</v>
      </c>
      <c r="L40" s="45">
        <v>4666916</v>
      </c>
      <c r="M40" s="45">
        <v>7001605</v>
      </c>
      <c r="N40" s="45">
        <v>7001605</v>
      </c>
      <c r="O40" s="45"/>
      <c r="P40" s="45"/>
      <c r="Q40" s="45"/>
      <c r="R40" s="45"/>
      <c r="S40" s="45"/>
      <c r="T40" s="45"/>
      <c r="U40" s="45"/>
      <c r="V40" s="45"/>
      <c r="W40" s="45">
        <v>7001605</v>
      </c>
      <c r="X40" s="45">
        <v>5525028</v>
      </c>
      <c r="Y40" s="45">
        <v>1476577</v>
      </c>
      <c r="Z40" s="46">
        <v>26.73</v>
      </c>
      <c r="AA40" s="47">
        <v>7825980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70689012</v>
      </c>
      <c r="F6" s="19">
        <v>70689012</v>
      </c>
      <c r="G6" s="19">
        <v>3114664</v>
      </c>
      <c r="H6" s="19">
        <v>8064005</v>
      </c>
      <c r="I6" s="19">
        <v>7691828</v>
      </c>
      <c r="J6" s="19">
        <v>18870497</v>
      </c>
      <c r="K6" s="19">
        <v>3200526</v>
      </c>
      <c r="L6" s="19">
        <v>1287073</v>
      </c>
      <c r="M6" s="19">
        <v>6198500</v>
      </c>
      <c r="N6" s="19">
        <v>10686099</v>
      </c>
      <c r="O6" s="19"/>
      <c r="P6" s="19"/>
      <c r="Q6" s="19"/>
      <c r="R6" s="19"/>
      <c r="S6" s="19"/>
      <c r="T6" s="19"/>
      <c r="U6" s="19"/>
      <c r="V6" s="19"/>
      <c r="W6" s="19">
        <v>29556596</v>
      </c>
      <c r="X6" s="19">
        <v>35344506</v>
      </c>
      <c r="Y6" s="19">
        <v>-5787910</v>
      </c>
      <c r="Z6" s="20">
        <v>-16.38</v>
      </c>
      <c r="AA6" s="21">
        <v>70689012</v>
      </c>
    </row>
    <row r="7" spans="1:27" ht="13.5">
      <c r="A7" s="22" t="s">
        <v>34</v>
      </c>
      <c r="B7" s="16"/>
      <c r="C7" s="17"/>
      <c r="D7" s="17"/>
      <c r="E7" s="18">
        <v>371022768</v>
      </c>
      <c r="F7" s="19">
        <v>371022768</v>
      </c>
      <c r="G7" s="19">
        <v>28444819</v>
      </c>
      <c r="H7" s="19">
        <v>27731693</v>
      </c>
      <c r="I7" s="19">
        <v>30807491</v>
      </c>
      <c r="J7" s="19">
        <v>86984003</v>
      </c>
      <c r="K7" s="19">
        <v>27376832</v>
      </c>
      <c r="L7" s="19">
        <v>30881920</v>
      </c>
      <c r="M7" s="19">
        <v>25870604</v>
      </c>
      <c r="N7" s="19">
        <v>84129356</v>
      </c>
      <c r="O7" s="19"/>
      <c r="P7" s="19"/>
      <c r="Q7" s="19"/>
      <c r="R7" s="19"/>
      <c r="S7" s="19"/>
      <c r="T7" s="19"/>
      <c r="U7" s="19"/>
      <c r="V7" s="19"/>
      <c r="W7" s="19">
        <v>171113359</v>
      </c>
      <c r="X7" s="19">
        <v>185511384</v>
      </c>
      <c r="Y7" s="19">
        <v>-14398025</v>
      </c>
      <c r="Z7" s="20">
        <v>-7.76</v>
      </c>
      <c r="AA7" s="21">
        <v>371022768</v>
      </c>
    </row>
    <row r="8" spans="1:27" ht="13.5">
      <c r="A8" s="22" t="s">
        <v>35</v>
      </c>
      <c r="B8" s="16"/>
      <c r="C8" s="17"/>
      <c r="D8" s="17"/>
      <c r="E8" s="18">
        <v>24843300</v>
      </c>
      <c r="F8" s="19">
        <v>24843300</v>
      </c>
      <c r="G8" s="19">
        <v>1193119</v>
      </c>
      <c r="H8" s="19">
        <v>1966215</v>
      </c>
      <c r="I8" s="19">
        <v>4304970</v>
      </c>
      <c r="J8" s="19">
        <v>7464304</v>
      </c>
      <c r="K8" s="19">
        <v>2079781</v>
      </c>
      <c r="L8" s="19">
        <v>872618</v>
      </c>
      <c r="M8" s="19">
        <v>3018291</v>
      </c>
      <c r="N8" s="19">
        <v>5970690</v>
      </c>
      <c r="O8" s="19"/>
      <c r="P8" s="19"/>
      <c r="Q8" s="19"/>
      <c r="R8" s="19"/>
      <c r="S8" s="19"/>
      <c r="T8" s="19"/>
      <c r="U8" s="19"/>
      <c r="V8" s="19"/>
      <c r="W8" s="19">
        <v>13434994</v>
      </c>
      <c r="X8" s="19">
        <v>12421650</v>
      </c>
      <c r="Y8" s="19">
        <v>1013344</v>
      </c>
      <c r="Z8" s="20">
        <v>8.16</v>
      </c>
      <c r="AA8" s="21">
        <v>24843300</v>
      </c>
    </row>
    <row r="9" spans="1:27" ht="13.5">
      <c r="A9" s="22" t="s">
        <v>36</v>
      </c>
      <c r="B9" s="16"/>
      <c r="C9" s="17"/>
      <c r="D9" s="17"/>
      <c r="E9" s="18">
        <v>96721704</v>
      </c>
      <c r="F9" s="19">
        <v>96721704</v>
      </c>
      <c r="G9" s="19">
        <v>9272000</v>
      </c>
      <c r="H9" s="19">
        <v>17989903</v>
      </c>
      <c r="I9" s="19">
        <v>500036</v>
      </c>
      <c r="J9" s="19">
        <v>27761939</v>
      </c>
      <c r="K9" s="19">
        <v>1768931</v>
      </c>
      <c r="L9" s="19">
        <v>688259</v>
      </c>
      <c r="M9" s="19">
        <v>23695786</v>
      </c>
      <c r="N9" s="19">
        <v>26152976</v>
      </c>
      <c r="O9" s="19"/>
      <c r="P9" s="19"/>
      <c r="Q9" s="19"/>
      <c r="R9" s="19"/>
      <c r="S9" s="19"/>
      <c r="T9" s="19"/>
      <c r="U9" s="19"/>
      <c r="V9" s="19"/>
      <c r="W9" s="19">
        <v>53914915</v>
      </c>
      <c r="X9" s="19">
        <v>48360852</v>
      </c>
      <c r="Y9" s="19">
        <v>5554063</v>
      </c>
      <c r="Z9" s="20">
        <v>11.48</v>
      </c>
      <c r="AA9" s="21">
        <v>96721704</v>
      </c>
    </row>
    <row r="10" spans="1:27" ht="13.5">
      <c r="A10" s="22" t="s">
        <v>37</v>
      </c>
      <c r="B10" s="16"/>
      <c r="C10" s="17"/>
      <c r="D10" s="17"/>
      <c r="E10" s="18">
        <v>39676296</v>
      </c>
      <c r="F10" s="19">
        <v>39676296</v>
      </c>
      <c r="G10" s="19"/>
      <c r="H10" s="19">
        <v>208191</v>
      </c>
      <c r="I10" s="19">
        <v>2811328</v>
      </c>
      <c r="J10" s="19">
        <v>3019519</v>
      </c>
      <c r="K10" s="19">
        <v>3932890</v>
      </c>
      <c r="L10" s="19">
        <v>1277330</v>
      </c>
      <c r="M10" s="19">
        <v>3394400</v>
      </c>
      <c r="N10" s="19">
        <v>8604620</v>
      </c>
      <c r="O10" s="19"/>
      <c r="P10" s="19"/>
      <c r="Q10" s="19"/>
      <c r="R10" s="19"/>
      <c r="S10" s="19"/>
      <c r="T10" s="19"/>
      <c r="U10" s="19"/>
      <c r="V10" s="19"/>
      <c r="W10" s="19">
        <v>11624139</v>
      </c>
      <c r="X10" s="19">
        <v>19838148</v>
      </c>
      <c r="Y10" s="19">
        <v>-8214009</v>
      </c>
      <c r="Z10" s="20">
        <v>-41.41</v>
      </c>
      <c r="AA10" s="21">
        <v>39676296</v>
      </c>
    </row>
    <row r="11" spans="1:27" ht="13.5">
      <c r="A11" s="22" t="s">
        <v>38</v>
      </c>
      <c r="B11" s="16"/>
      <c r="C11" s="17"/>
      <c r="D11" s="17"/>
      <c r="E11" s="18">
        <v>4250004</v>
      </c>
      <c r="F11" s="19">
        <v>4250004</v>
      </c>
      <c r="G11" s="19">
        <v>332748</v>
      </c>
      <c r="H11" s="19">
        <v>389697</v>
      </c>
      <c r="I11" s="19">
        <v>429385</v>
      </c>
      <c r="J11" s="19">
        <v>1151830</v>
      </c>
      <c r="K11" s="19">
        <v>437633</v>
      </c>
      <c r="L11" s="19">
        <v>484030</v>
      </c>
      <c r="M11" s="19">
        <v>513399</v>
      </c>
      <c r="N11" s="19">
        <v>1435062</v>
      </c>
      <c r="O11" s="19"/>
      <c r="P11" s="19"/>
      <c r="Q11" s="19"/>
      <c r="R11" s="19"/>
      <c r="S11" s="19"/>
      <c r="T11" s="19"/>
      <c r="U11" s="19"/>
      <c r="V11" s="19"/>
      <c r="W11" s="19">
        <v>2586892</v>
      </c>
      <c r="X11" s="19">
        <v>2125002</v>
      </c>
      <c r="Y11" s="19">
        <v>461890</v>
      </c>
      <c r="Z11" s="20">
        <v>21.74</v>
      </c>
      <c r="AA11" s="21">
        <v>4250004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-515576676</v>
      </c>
      <c r="F14" s="19">
        <v>-515576676</v>
      </c>
      <c r="G14" s="19">
        <v>-46552049</v>
      </c>
      <c r="H14" s="19">
        <v>-37282059</v>
      </c>
      <c r="I14" s="19">
        <v>-41625252</v>
      </c>
      <c r="J14" s="19">
        <v>-125459360</v>
      </c>
      <c r="K14" s="19">
        <v>-47896891</v>
      </c>
      <c r="L14" s="19">
        <v>-50628039</v>
      </c>
      <c r="M14" s="19">
        <v>-31091125</v>
      </c>
      <c r="N14" s="19">
        <v>-129616055</v>
      </c>
      <c r="O14" s="19"/>
      <c r="P14" s="19"/>
      <c r="Q14" s="19"/>
      <c r="R14" s="19"/>
      <c r="S14" s="19"/>
      <c r="T14" s="19"/>
      <c r="U14" s="19"/>
      <c r="V14" s="19"/>
      <c r="W14" s="19">
        <v>-255075415</v>
      </c>
      <c r="X14" s="19">
        <v>-257788338</v>
      </c>
      <c r="Y14" s="19">
        <v>2712923</v>
      </c>
      <c r="Z14" s="20">
        <v>-1.05</v>
      </c>
      <c r="AA14" s="21">
        <v>-515576676</v>
      </c>
    </row>
    <row r="15" spans="1:27" ht="13.5">
      <c r="A15" s="22" t="s">
        <v>42</v>
      </c>
      <c r="B15" s="16"/>
      <c r="C15" s="17"/>
      <c r="D15" s="17"/>
      <c r="E15" s="18">
        <v>-15001752</v>
      </c>
      <c r="F15" s="19">
        <v>-15001752</v>
      </c>
      <c r="G15" s="19">
        <v>-708333</v>
      </c>
      <c r="H15" s="19">
        <v>-785108</v>
      </c>
      <c r="I15" s="19">
        <v>-708904</v>
      </c>
      <c r="J15" s="19">
        <v>-2202345</v>
      </c>
      <c r="K15" s="19">
        <v>-722038</v>
      </c>
      <c r="L15" s="19">
        <v>-756368</v>
      </c>
      <c r="M15" s="19">
        <v>-3075466</v>
      </c>
      <c r="N15" s="19">
        <v>-4553872</v>
      </c>
      <c r="O15" s="19"/>
      <c r="P15" s="19"/>
      <c r="Q15" s="19"/>
      <c r="R15" s="19"/>
      <c r="S15" s="19"/>
      <c r="T15" s="19"/>
      <c r="U15" s="19"/>
      <c r="V15" s="19"/>
      <c r="W15" s="19">
        <v>-6756217</v>
      </c>
      <c r="X15" s="19">
        <v>-7500876</v>
      </c>
      <c r="Y15" s="19">
        <v>744659</v>
      </c>
      <c r="Z15" s="20">
        <v>-9.93</v>
      </c>
      <c r="AA15" s="21">
        <v>-15001752</v>
      </c>
    </row>
    <row r="16" spans="1:27" ht="13.5">
      <c r="A16" s="22" t="s">
        <v>43</v>
      </c>
      <c r="B16" s="16"/>
      <c r="C16" s="17"/>
      <c r="D16" s="17"/>
      <c r="E16" s="18">
        <v>-110004</v>
      </c>
      <c r="F16" s="19">
        <v>-110004</v>
      </c>
      <c r="G16" s="19">
        <v>-25645</v>
      </c>
      <c r="H16" s="19">
        <v>-4500</v>
      </c>
      <c r="I16" s="19">
        <v>-32500</v>
      </c>
      <c r="J16" s="19">
        <v>-62645</v>
      </c>
      <c r="K16" s="19">
        <v>-13245</v>
      </c>
      <c r="L16" s="19">
        <v>-5900</v>
      </c>
      <c r="M16" s="19"/>
      <c r="N16" s="19">
        <v>-19145</v>
      </c>
      <c r="O16" s="19"/>
      <c r="P16" s="19"/>
      <c r="Q16" s="19"/>
      <c r="R16" s="19"/>
      <c r="S16" s="19"/>
      <c r="T16" s="19"/>
      <c r="U16" s="19"/>
      <c r="V16" s="19"/>
      <c r="W16" s="19">
        <v>-81790</v>
      </c>
      <c r="X16" s="19">
        <v>-55002</v>
      </c>
      <c r="Y16" s="19">
        <v>-26788</v>
      </c>
      <c r="Z16" s="20">
        <v>48.7</v>
      </c>
      <c r="AA16" s="21">
        <v>-110004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76514652</v>
      </c>
      <c r="F17" s="27">
        <f t="shared" si="0"/>
        <v>76514652</v>
      </c>
      <c r="G17" s="27">
        <f t="shared" si="0"/>
        <v>-4928677</v>
      </c>
      <c r="H17" s="27">
        <f t="shared" si="0"/>
        <v>18278037</v>
      </c>
      <c r="I17" s="27">
        <f t="shared" si="0"/>
        <v>4178382</v>
      </c>
      <c r="J17" s="27">
        <f t="shared" si="0"/>
        <v>17527742</v>
      </c>
      <c r="K17" s="27">
        <f t="shared" si="0"/>
        <v>-9835581</v>
      </c>
      <c r="L17" s="27">
        <f t="shared" si="0"/>
        <v>-15899077</v>
      </c>
      <c r="M17" s="27">
        <f t="shared" si="0"/>
        <v>28524389</v>
      </c>
      <c r="N17" s="27">
        <f t="shared" si="0"/>
        <v>2789731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20317473</v>
      </c>
      <c r="X17" s="27">
        <f t="shared" si="0"/>
        <v>38257326</v>
      </c>
      <c r="Y17" s="27">
        <f t="shared" si="0"/>
        <v>-17939853</v>
      </c>
      <c r="Z17" s="28">
        <f>+IF(X17&lt;&gt;0,+(Y17/X17)*100,0)</f>
        <v>-46.89259515942123</v>
      </c>
      <c r="AA17" s="29">
        <f>SUM(AA6:AA16)</f>
        <v>76514652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18663504</v>
      </c>
      <c r="F21" s="19">
        <v>18663504</v>
      </c>
      <c r="G21" s="36">
        <v>340560</v>
      </c>
      <c r="H21" s="36">
        <v>1279200</v>
      </c>
      <c r="I21" s="36">
        <v>1622200</v>
      </c>
      <c r="J21" s="19">
        <v>3241960</v>
      </c>
      <c r="K21" s="36">
        <v>645700</v>
      </c>
      <c r="L21" s="36">
        <v>4323043</v>
      </c>
      <c r="M21" s="19">
        <v>66662</v>
      </c>
      <c r="N21" s="36">
        <v>5035405</v>
      </c>
      <c r="O21" s="36"/>
      <c r="P21" s="36"/>
      <c r="Q21" s="19"/>
      <c r="R21" s="36"/>
      <c r="S21" s="36"/>
      <c r="T21" s="19"/>
      <c r="U21" s="36"/>
      <c r="V21" s="36"/>
      <c r="W21" s="36">
        <v>8277365</v>
      </c>
      <c r="X21" s="19">
        <v>9331752</v>
      </c>
      <c r="Y21" s="36">
        <v>-1054387</v>
      </c>
      <c r="Z21" s="37">
        <v>-11.3</v>
      </c>
      <c r="AA21" s="38">
        <v>18663504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6264</v>
      </c>
      <c r="F23" s="19">
        <v>6264</v>
      </c>
      <c r="G23" s="36">
        <v>500</v>
      </c>
      <c r="H23" s="36">
        <v>-2685</v>
      </c>
      <c r="I23" s="36">
        <v>3048</v>
      </c>
      <c r="J23" s="19">
        <v>863</v>
      </c>
      <c r="K23" s="36">
        <v>1237</v>
      </c>
      <c r="L23" s="36">
        <v>1826</v>
      </c>
      <c r="M23" s="19">
        <v>1400</v>
      </c>
      <c r="N23" s="36">
        <v>4463</v>
      </c>
      <c r="O23" s="36"/>
      <c r="P23" s="36"/>
      <c r="Q23" s="19"/>
      <c r="R23" s="36"/>
      <c r="S23" s="36"/>
      <c r="T23" s="19"/>
      <c r="U23" s="36"/>
      <c r="V23" s="36"/>
      <c r="W23" s="36">
        <v>5326</v>
      </c>
      <c r="X23" s="19">
        <v>3132</v>
      </c>
      <c r="Y23" s="36">
        <v>2194</v>
      </c>
      <c r="Z23" s="37">
        <v>70.05</v>
      </c>
      <c r="AA23" s="38">
        <v>6264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-77674752</v>
      </c>
      <c r="F26" s="19">
        <v>-77674752</v>
      </c>
      <c r="G26" s="19">
        <v>-365435</v>
      </c>
      <c r="H26" s="19">
        <v>-3630635</v>
      </c>
      <c r="I26" s="19">
        <v>-4874178</v>
      </c>
      <c r="J26" s="19">
        <v>-8870248</v>
      </c>
      <c r="K26" s="19">
        <v>-1335982</v>
      </c>
      <c r="L26" s="19">
        <v>-3512680</v>
      </c>
      <c r="M26" s="19">
        <v>-3717991</v>
      </c>
      <c r="N26" s="19">
        <v>-8566653</v>
      </c>
      <c r="O26" s="19"/>
      <c r="P26" s="19"/>
      <c r="Q26" s="19"/>
      <c r="R26" s="19"/>
      <c r="S26" s="19"/>
      <c r="T26" s="19"/>
      <c r="U26" s="19"/>
      <c r="V26" s="19"/>
      <c r="W26" s="19">
        <v>-17436901</v>
      </c>
      <c r="X26" s="19">
        <v>-38837376</v>
      </c>
      <c r="Y26" s="19">
        <v>21400475</v>
      </c>
      <c r="Z26" s="20">
        <v>-55.1</v>
      </c>
      <c r="AA26" s="21">
        <v>-77674752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-59004984</v>
      </c>
      <c r="F27" s="27">
        <f t="shared" si="1"/>
        <v>-59004984</v>
      </c>
      <c r="G27" s="27">
        <f t="shared" si="1"/>
        <v>-24375</v>
      </c>
      <c r="H27" s="27">
        <f t="shared" si="1"/>
        <v>-2354120</v>
      </c>
      <c r="I27" s="27">
        <f t="shared" si="1"/>
        <v>-3248930</v>
      </c>
      <c r="J27" s="27">
        <f t="shared" si="1"/>
        <v>-5627425</v>
      </c>
      <c r="K27" s="27">
        <f t="shared" si="1"/>
        <v>-689045</v>
      </c>
      <c r="L27" s="27">
        <f t="shared" si="1"/>
        <v>812189</v>
      </c>
      <c r="M27" s="27">
        <f t="shared" si="1"/>
        <v>-3649929</v>
      </c>
      <c r="N27" s="27">
        <f t="shared" si="1"/>
        <v>-3526785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-9154210</v>
      </c>
      <c r="X27" s="27">
        <f t="shared" si="1"/>
        <v>-29502492</v>
      </c>
      <c r="Y27" s="27">
        <f t="shared" si="1"/>
        <v>20348282</v>
      </c>
      <c r="Z27" s="28">
        <f>+IF(X27&lt;&gt;0,+(Y27/X27)*100,0)</f>
        <v>-68.9714007887876</v>
      </c>
      <c r="AA27" s="29">
        <f>SUM(AA21:AA26)</f>
        <v>-59004984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500004</v>
      </c>
      <c r="F33" s="19">
        <v>500004</v>
      </c>
      <c r="G33" s="19">
        <v>160663</v>
      </c>
      <c r="H33" s="36">
        <v>645873</v>
      </c>
      <c r="I33" s="36">
        <v>354463</v>
      </c>
      <c r="J33" s="36">
        <v>1160999</v>
      </c>
      <c r="K33" s="19">
        <v>54832</v>
      </c>
      <c r="L33" s="19">
        <v>-379142</v>
      </c>
      <c r="M33" s="19">
        <v>206480</v>
      </c>
      <c r="N33" s="19">
        <v>-117830</v>
      </c>
      <c r="O33" s="36"/>
      <c r="P33" s="36"/>
      <c r="Q33" s="36"/>
      <c r="R33" s="19"/>
      <c r="S33" s="19"/>
      <c r="T33" s="19"/>
      <c r="U33" s="19"/>
      <c r="V33" s="36"/>
      <c r="W33" s="36">
        <v>1043169</v>
      </c>
      <c r="X33" s="36">
        <v>250002</v>
      </c>
      <c r="Y33" s="19">
        <v>793167</v>
      </c>
      <c r="Z33" s="20">
        <v>317.26</v>
      </c>
      <c r="AA33" s="21">
        <v>500004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-10083852</v>
      </c>
      <c r="F35" s="19">
        <v>-10083852</v>
      </c>
      <c r="G35" s="19">
        <v>-968123</v>
      </c>
      <c r="H35" s="19">
        <v>-946875</v>
      </c>
      <c r="I35" s="19">
        <v>-1023294</v>
      </c>
      <c r="J35" s="19">
        <v>-2938292</v>
      </c>
      <c r="K35" s="19">
        <v>-1010216</v>
      </c>
      <c r="L35" s="19">
        <v>-1040784</v>
      </c>
      <c r="M35" s="19">
        <v>-1956388</v>
      </c>
      <c r="N35" s="19">
        <v>-4007388</v>
      </c>
      <c r="O35" s="19"/>
      <c r="P35" s="19"/>
      <c r="Q35" s="19"/>
      <c r="R35" s="19"/>
      <c r="S35" s="19"/>
      <c r="T35" s="19"/>
      <c r="U35" s="19"/>
      <c r="V35" s="19"/>
      <c r="W35" s="19">
        <v>-6945680</v>
      </c>
      <c r="X35" s="19">
        <v>-5041926</v>
      </c>
      <c r="Y35" s="19">
        <v>-1903754</v>
      </c>
      <c r="Z35" s="20">
        <v>37.76</v>
      </c>
      <c r="AA35" s="21">
        <v>-10083852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-9583848</v>
      </c>
      <c r="F36" s="27">
        <f t="shared" si="2"/>
        <v>-9583848</v>
      </c>
      <c r="G36" s="27">
        <f t="shared" si="2"/>
        <v>-807460</v>
      </c>
      <c r="H36" s="27">
        <f t="shared" si="2"/>
        <v>-301002</v>
      </c>
      <c r="I36" s="27">
        <f t="shared" si="2"/>
        <v>-668831</v>
      </c>
      <c r="J36" s="27">
        <f t="shared" si="2"/>
        <v>-1777293</v>
      </c>
      <c r="K36" s="27">
        <f t="shared" si="2"/>
        <v>-955384</v>
      </c>
      <c r="L36" s="27">
        <f t="shared" si="2"/>
        <v>-1419926</v>
      </c>
      <c r="M36" s="27">
        <f t="shared" si="2"/>
        <v>-1749908</v>
      </c>
      <c r="N36" s="27">
        <f t="shared" si="2"/>
        <v>-4125218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-5902511</v>
      </c>
      <c r="X36" s="27">
        <f t="shared" si="2"/>
        <v>-4791924</v>
      </c>
      <c r="Y36" s="27">
        <f t="shared" si="2"/>
        <v>-1110587</v>
      </c>
      <c r="Z36" s="28">
        <f>+IF(X36&lt;&gt;0,+(Y36/X36)*100,0)</f>
        <v>23.17622316213696</v>
      </c>
      <c r="AA36" s="29">
        <f>SUM(AA31:AA35)</f>
        <v>-9583848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7925820</v>
      </c>
      <c r="F38" s="33">
        <f t="shared" si="3"/>
        <v>7925820</v>
      </c>
      <c r="G38" s="33">
        <f t="shared" si="3"/>
        <v>-5760512</v>
      </c>
      <c r="H38" s="33">
        <f t="shared" si="3"/>
        <v>15622915</v>
      </c>
      <c r="I38" s="33">
        <f t="shared" si="3"/>
        <v>260621</v>
      </c>
      <c r="J38" s="33">
        <f t="shared" si="3"/>
        <v>10123024</v>
      </c>
      <c r="K38" s="33">
        <f t="shared" si="3"/>
        <v>-11480010</v>
      </c>
      <c r="L38" s="33">
        <f t="shared" si="3"/>
        <v>-16506814</v>
      </c>
      <c r="M38" s="33">
        <f t="shared" si="3"/>
        <v>23124552</v>
      </c>
      <c r="N38" s="33">
        <f t="shared" si="3"/>
        <v>-4862272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5260752</v>
      </c>
      <c r="X38" s="33">
        <f t="shared" si="3"/>
        <v>3962910</v>
      </c>
      <c r="Y38" s="33">
        <f t="shared" si="3"/>
        <v>1297842</v>
      </c>
      <c r="Z38" s="34">
        <f>+IF(X38&lt;&gt;0,+(Y38/X38)*100,0)</f>
        <v>32.749721795347355</v>
      </c>
      <c r="AA38" s="35">
        <f>+AA17+AA27+AA36</f>
        <v>7925820</v>
      </c>
    </row>
    <row r="39" spans="1:27" ht="13.5">
      <c r="A39" s="22" t="s">
        <v>59</v>
      </c>
      <c r="B39" s="16"/>
      <c r="C39" s="31"/>
      <c r="D39" s="31"/>
      <c r="E39" s="32">
        <v>7895529</v>
      </c>
      <c r="F39" s="33">
        <v>7895529</v>
      </c>
      <c r="G39" s="33">
        <v>15666580</v>
      </c>
      <c r="H39" s="33">
        <v>9906068</v>
      </c>
      <c r="I39" s="33">
        <v>25528983</v>
      </c>
      <c r="J39" s="33">
        <v>15666580</v>
      </c>
      <c r="K39" s="33">
        <v>25789604</v>
      </c>
      <c r="L39" s="33">
        <v>14309594</v>
      </c>
      <c r="M39" s="33">
        <v>-2197220</v>
      </c>
      <c r="N39" s="33">
        <v>25789604</v>
      </c>
      <c r="O39" s="33"/>
      <c r="P39" s="33"/>
      <c r="Q39" s="33"/>
      <c r="R39" s="33"/>
      <c r="S39" s="33"/>
      <c r="T39" s="33"/>
      <c r="U39" s="33"/>
      <c r="V39" s="33"/>
      <c r="W39" s="33">
        <v>15666580</v>
      </c>
      <c r="X39" s="33">
        <v>7895529</v>
      </c>
      <c r="Y39" s="33">
        <v>7771051</v>
      </c>
      <c r="Z39" s="34">
        <v>98.42</v>
      </c>
      <c r="AA39" s="35">
        <v>7895529</v>
      </c>
    </row>
    <row r="40" spans="1:27" ht="13.5">
      <c r="A40" s="41" t="s">
        <v>60</v>
      </c>
      <c r="B40" s="42"/>
      <c r="C40" s="43"/>
      <c r="D40" s="43"/>
      <c r="E40" s="44">
        <v>15821348</v>
      </c>
      <c r="F40" s="45">
        <v>15821348</v>
      </c>
      <c r="G40" s="45">
        <v>9906068</v>
      </c>
      <c r="H40" s="45">
        <v>25528983</v>
      </c>
      <c r="I40" s="45">
        <v>25789604</v>
      </c>
      <c r="J40" s="45">
        <v>25789604</v>
      </c>
      <c r="K40" s="45">
        <v>14309594</v>
      </c>
      <c r="L40" s="45">
        <v>-2197220</v>
      </c>
      <c r="M40" s="45">
        <v>20927332</v>
      </c>
      <c r="N40" s="45">
        <v>20927332</v>
      </c>
      <c r="O40" s="45"/>
      <c r="P40" s="45"/>
      <c r="Q40" s="45"/>
      <c r="R40" s="45"/>
      <c r="S40" s="45"/>
      <c r="T40" s="45"/>
      <c r="U40" s="45"/>
      <c r="V40" s="45"/>
      <c r="W40" s="45">
        <v>20927332</v>
      </c>
      <c r="X40" s="45">
        <v>11858438</v>
      </c>
      <c r="Y40" s="45">
        <v>9068894</v>
      </c>
      <c r="Z40" s="46">
        <v>76.48</v>
      </c>
      <c r="AA40" s="47">
        <v>15821348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1138598</v>
      </c>
      <c r="D8" s="17"/>
      <c r="E8" s="18">
        <v>5707280</v>
      </c>
      <c r="F8" s="19">
        <v>5707280</v>
      </c>
      <c r="G8" s="19">
        <v>17892</v>
      </c>
      <c r="H8" s="19">
        <v>669996</v>
      </c>
      <c r="I8" s="19">
        <v>4538</v>
      </c>
      <c r="J8" s="19">
        <v>692426</v>
      </c>
      <c r="K8" s="19">
        <v>322385</v>
      </c>
      <c r="L8" s="19">
        <v>8062</v>
      </c>
      <c r="M8" s="19">
        <v>4397677</v>
      </c>
      <c r="N8" s="19">
        <v>4728124</v>
      </c>
      <c r="O8" s="19"/>
      <c r="P8" s="19"/>
      <c r="Q8" s="19"/>
      <c r="R8" s="19"/>
      <c r="S8" s="19"/>
      <c r="T8" s="19"/>
      <c r="U8" s="19"/>
      <c r="V8" s="19"/>
      <c r="W8" s="19">
        <v>5420550</v>
      </c>
      <c r="X8" s="19">
        <v>1727940</v>
      </c>
      <c r="Y8" s="19">
        <v>3692610</v>
      </c>
      <c r="Z8" s="20">
        <v>213.7</v>
      </c>
      <c r="AA8" s="21">
        <v>5707280</v>
      </c>
    </row>
    <row r="9" spans="1:27" ht="13.5">
      <c r="A9" s="22" t="s">
        <v>36</v>
      </c>
      <c r="B9" s="16"/>
      <c r="C9" s="17">
        <v>55764000</v>
      </c>
      <c r="D9" s="17"/>
      <c r="E9" s="18">
        <v>56883800</v>
      </c>
      <c r="F9" s="19">
        <v>56883800</v>
      </c>
      <c r="G9" s="19">
        <v>21264000</v>
      </c>
      <c r="H9" s="19">
        <v>1500000</v>
      </c>
      <c r="I9" s="19">
        <v>1484000</v>
      </c>
      <c r="J9" s="19">
        <v>24248000</v>
      </c>
      <c r="K9" s="19"/>
      <c r="L9" s="19"/>
      <c r="M9" s="19">
        <v>19011000</v>
      </c>
      <c r="N9" s="19">
        <v>19011000</v>
      </c>
      <c r="O9" s="19"/>
      <c r="P9" s="19"/>
      <c r="Q9" s="19"/>
      <c r="R9" s="19"/>
      <c r="S9" s="19"/>
      <c r="T9" s="19"/>
      <c r="U9" s="19"/>
      <c r="V9" s="19"/>
      <c r="W9" s="19">
        <v>43259000</v>
      </c>
      <c r="X9" s="19">
        <v>46111200</v>
      </c>
      <c r="Y9" s="19">
        <v>-2852200</v>
      </c>
      <c r="Z9" s="20">
        <v>-6.19</v>
      </c>
      <c r="AA9" s="21">
        <v>56883800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556529</v>
      </c>
      <c r="D11" s="17"/>
      <c r="E11" s="18">
        <v>525000</v>
      </c>
      <c r="F11" s="19">
        <v>525000</v>
      </c>
      <c r="G11" s="19">
        <v>37377</v>
      </c>
      <c r="H11" s="19">
        <v>42581</v>
      </c>
      <c r="I11" s="19">
        <v>73791</v>
      </c>
      <c r="J11" s="19">
        <v>153749</v>
      </c>
      <c r="K11" s="19">
        <v>125461</v>
      </c>
      <c r="L11" s="19">
        <v>36055</v>
      </c>
      <c r="M11" s="19">
        <v>28002</v>
      </c>
      <c r="N11" s="19">
        <v>189518</v>
      </c>
      <c r="O11" s="19"/>
      <c r="P11" s="19"/>
      <c r="Q11" s="19"/>
      <c r="R11" s="19"/>
      <c r="S11" s="19"/>
      <c r="T11" s="19"/>
      <c r="U11" s="19"/>
      <c r="V11" s="19"/>
      <c r="W11" s="19">
        <v>343267</v>
      </c>
      <c r="X11" s="19">
        <v>190556</v>
      </c>
      <c r="Y11" s="19">
        <v>152711</v>
      </c>
      <c r="Z11" s="20">
        <v>80.14</v>
      </c>
      <c r="AA11" s="21">
        <v>525000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-56948143</v>
      </c>
      <c r="D14" s="17"/>
      <c r="E14" s="18">
        <v>-56104412</v>
      </c>
      <c r="F14" s="19">
        <v>-56104412</v>
      </c>
      <c r="G14" s="19">
        <v>-19438854</v>
      </c>
      <c r="H14" s="19">
        <v>1555358</v>
      </c>
      <c r="I14" s="19">
        <v>-3003913</v>
      </c>
      <c r="J14" s="19">
        <v>-20887409</v>
      </c>
      <c r="K14" s="19">
        <v>-3499880</v>
      </c>
      <c r="L14" s="19">
        <v>-2414336</v>
      </c>
      <c r="M14" s="19">
        <v>-8953212</v>
      </c>
      <c r="N14" s="19">
        <v>-14867428</v>
      </c>
      <c r="O14" s="19"/>
      <c r="P14" s="19"/>
      <c r="Q14" s="19"/>
      <c r="R14" s="19"/>
      <c r="S14" s="19"/>
      <c r="T14" s="19"/>
      <c r="U14" s="19"/>
      <c r="V14" s="19"/>
      <c r="W14" s="19">
        <v>-35754837</v>
      </c>
      <c r="X14" s="19">
        <v>-27713592</v>
      </c>
      <c r="Y14" s="19">
        <v>-8041245</v>
      </c>
      <c r="Z14" s="20">
        <v>29.02</v>
      </c>
      <c r="AA14" s="21">
        <v>-56104412</v>
      </c>
    </row>
    <row r="15" spans="1:27" ht="13.5">
      <c r="A15" s="22" t="s">
        <v>42</v>
      </c>
      <c r="B15" s="16"/>
      <c r="C15" s="17">
        <v>-34959</v>
      </c>
      <c r="D15" s="17"/>
      <c r="E15" s="18">
        <v>-142000</v>
      </c>
      <c r="F15" s="19">
        <v>-142000</v>
      </c>
      <c r="G15" s="19"/>
      <c r="H15" s="19"/>
      <c r="I15" s="19"/>
      <c r="J15" s="19"/>
      <c r="K15" s="19">
        <v>-4997</v>
      </c>
      <c r="L15" s="19"/>
      <c r="M15" s="19"/>
      <c r="N15" s="19">
        <v>-4997</v>
      </c>
      <c r="O15" s="19"/>
      <c r="P15" s="19"/>
      <c r="Q15" s="19"/>
      <c r="R15" s="19"/>
      <c r="S15" s="19"/>
      <c r="T15" s="19"/>
      <c r="U15" s="19"/>
      <c r="V15" s="19"/>
      <c r="W15" s="19">
        <v>-4997</v>
      </c>
      <c r="X15" s="19">
        <v>-70998</v>
      </c>
      <c r="Y15" s="19">
        <v>66001</v>
      </c>
      <c r="Z15" s="20">
        <v>-92.96</v>
      </c>
      <c r="AA15" s="21">
        <v>-142000</v>
      </c>
    </row>
    <row r="16" spans="1:27" ht="13.5">
      <c r="A16" s="22" t="s">
        <v>43</v>
      </c>
      <c r="B16" s="16"/>
      <c r="C16" s="17"/>
      <c r="D16" s="17"/>
      <c r="E16" s="18">
        <v>-5249123</v>
      </c>
      <c r="F16" s="19">
        <v>-5249123</v>
      </c>
      <c r="G16" s="19">
        <v>-97711</v>
      </c>
      <c r="H16" s="19">
        <v>-77309</v>
      </c>
      <c r="I16" s="19">
        <v>-129425</v>
      </c>
      <c r="J16" s="19">
        <v>-304445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-304445</v>
      </c>
      <c r="X16" s="19">
        <v>-2269122</v>
      </c>
      <c r="Y16" s="19">
        <v>1964677</v>
      </c>
      <c r="Z16" s="20">
        <v>-86.58</v>
      </c>
      <c r="AA16" s="21">
        <v>-5249123</v>
      </c>
    </row>
    <row r="17" spans="1:27" ht="13.5">
      <c r="A17" s="23" t="s">
        <v>44</v>
      </c>
      <c r="B17" s="24"/>
      <c r="C17" s="25">
        <f aca="true" t="shared" si="0" ref="C17:Y17">SUM(C6:C16)</f>
        <v>476025</v>
      </c>
      <c r="D17" s="25">
        <f>SUM(D6:D16)</f>
        <v>0</v>
      </c>
      <c r="E17" s="26">
        <f t="shared" si="0"/>
        <v>1620545</v>
      </c>
      <c r="F17" s="27">
        <f t="shared" si="0"/>
        <v>1620545</v>
      </c>
      <c r="G17" s="27">
        <f t="shared" si="0"/>
        <v>1782704</v>
      </c>
      <c r="H17" s="27">
        <f t="shared" si="0"/>
        <v>3690626</v>
      </c>
      <c r="I17" s="27">
        <f t="shared" si="0"/>
        <v>-1571009</v>
      </c>
      <c r="J17" s="27">
        <f t="shared" si="0"/>
        <v>3902321</v>
      </c>
      <c r="K17" s="27">
        <f t="shared" si="0"/>
        <v>-3057031</v>
      </c>
      <c r="L17" s="27">
        <f t="shared" si="0"/>
        <v>-2370219</v>
      </c>
      <c r="M17" s="27">
        <f t="shared" si="0"/>
        <v>14483467</v>
      </c>
      <c r="N17" s="27">
        <f t="shared" si="0"/>
        <v>9056217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12958538</v>
      </c>
      <c r="X17" s="27">
        <f t="shared" si="0"/>
        <v>17975984</v>
      </c>
      <c r="Y17" s="27">
        <f t="shared" si="0"/>
        <v>-5017446</v>
      </c>
      <c r="Z17" s="28">
        <f>+IF(X17&lt;&gt;0,+(Y17/X17)*100,0)</f>
        <v>-27.911940731589436</v>
      </c>
      <c r="AA17" s="29">
        <f>SUM(AA6:AA16)</f>
        <v>1620545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3924000</v>
      </c>
      <c r="D21" s="17"/>
      <c r="E21" s="18">
        <v>150000</v>
      </c>
      <c r="F21" s="19">
        <v>150000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150000</v>
      </c>
    </row>
    <row r="22" spans="1:27" ht="13.5">
      <c r="A22" s="22" t="s">
        <v>47</v>
      </c>
      <c r="B22" s="16"/>
      <c r="C22" s="17">
        <v>126826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29061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-468053</v>
      </c>
      <c r="D26" s="17"/>
      <c r="E26" s="18">
        <v>-775000</v>
      </c>
      <c r="F26" s="19">
        <v>-775000</v>
      </c>
      <c r="G26" s="19"/>
      <c r="H26" s="19"/>
      <c r="I26" s="19">
        <v>-17539</v>
      </c>
      <c r="J26" s="19">
        <v>-17539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-17539</v>
      </c>
      <c r="X26" s="19">
        <v>-387500</v>
      </c>
      <c r="Y26" s="19">
        <v>369961</v>
      </c>
      <c r="Z26" s="20">
        <v>-95.47</v>
      </c>
      <c r="AA26" s="21">
        <v>-775000</v>
      </c>
    </row>
    <row r="27" spans="1:27" ht="13.5">
      <c r="A27" s="23" t="s">
        <v>51</v>
      </c>
      <c r="B27" s="24"/>
      <c r="C27" s="25">
        <f aca="true" t="shared" si="1" ref="C27:Y27">SUM(C21:C26)</f>
        <v>3611834</v>
      </c>
      <c r="D27" s="25">
        <f>SUM(D21:D26)</f>
        <v>0</v>
      </c>
      <c r="E27" s="26">
        <f t="shared" si="1"/>
        <v>-625000</v>
      </c>
      <c r="F27" s="27">
        <f t="shared" si="1"/>
        <v>-625000</v>
      </c>
      <c r="G27" s="27">
        <f t="shared" si="1"/>
        <v>0</v>
      </c>
      <c r="H27" s="27">
        <f t="shared" si="1"/>
        <v>0</v>
      </c>
      <c r="I27" s="27">
        <f t="shared" si="1"/>
        <v>-17539</v>
      </c>
      <c r="J27" s="27">
        <f t="shared" si="1"/>
        <v>-17539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-17539</v>
      </c>
      <c r="X27" s="27">
        <f t="shared" si="1"/>
        <v>-387500</v>
      </c>
      <c r="Y27" s="27">
        <f t="shared" si="1"/>
        <v>369961</v>
      </c>
      <c r="Z27" s="28">
        <f>+IF(X27&lt;&gt;0,+(Y27/X27)*100,0)</f>
        <v>-95.4738064516129</v>
      </c>
      <c r="AA27" s="29">
        <f>SUM(AA21:AA26)</f>
        <v>-625000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-477154</v>
      </c>
      <c r="D35" s="17"/>
      <c r="E35" s="18">
        <v>-250000</v>
      </c>
      <c r="F35" s="19">
        <v>-250000</v>
      </c>
      <c r="G35" s="19"/>
      <c r="H35" s="19"/>
      <c r="I35" s="19"/>
      <c r="J35" s="19"/>
      <c r="K35" s="19">
        <v>-48610</v>
      </c>
      <c r="L35" s="19"/>
      <c r="M35" s="19"/>
      <c r="N35" s="19">
        <v>-48610</v>
      </c>
      <c r="O35" s="19"/>
      <c r="P35" s="19"/>
      <c r="Q35" s="19"/>
      <c r="R35" s="19"/>
      <c r="S35" s="19"/>
      <c r="T35" s="19"/>
      <c r="U35" s="19"/>
      <c r="V35" s="19"/>
      <c r="W35" s="19">
        <v>-48610</v>
      </c>
      <c r="X35" s="19">
        <v>-124998</v>
      </c>
      <c r="Y35" s="19">
        <v>76388</v>
      </c>
      <c r="Z35" s="20">
        <v>-61.11</v>
      </c>
      <c r="AA35" s="21">
        <v>-250000</v>
      </c>
    </row>
    <row r="36" spans="1:27" ht="13.5">
      <c r="A36" s="23" t="s">
        <v>57</v>
      </c>
      <c r="B36" s="24"/>
      <c r="C36" s="25">
        <f aca="true" t="shared" si="2" ref="C36:Y36">SUM(C31:C35)</f>
        <v>-477154</v>
      </c>
      <c r="D36" s="25">
        <f>SUM(D31:D35)</f>
        <v>0</v>
      </c>
      <c r="E36" s="26">
        <f t="shared" si="2"/>
        <v>-250000</v>
      </c>
      <c r="F36" s="27">
        <f t="shared" si="2"/>
        <v>-250000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-48610</v>
      </c>
      <c r="L36" s="27">
        <f t="shared" si="2"/>
        <v>0</v>
      </c>
      <c r="M36" s="27">
        <f t="shared" si="2"/>
        <v>0</v>
      </c>
      <c r="N36" s="27">
        <f t="shared" si="2"/>
        <v>-48610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-48610</v>
      </c>
      <c r="X36" s="27">
        <f t="shared" si="2"/>
        <v>-124998</v>
      </c>
      <c r="Y36" s="27">
        <f t="shared" si="2"/>
        <v>76388</v>
      </c>
      <c r="Z36" s="28">
        <f>+IF(X36&lt;&gt;0,+(Y36/X36)*100,0)</f>
        <v>-61.11137778204452</v>
      </c>
      <c r="AA36" s="29">
        <f>SUM(AA31:AA35)</f>
        <v>-250000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3610705</v>
      </c>
      <c r="D38" s="31">
        <f>+D17+D27+D36</f>
        <v>0</v>
      </c>
      <c r="E38" s="32">
        <f t="shared" si="3"/>
        <v>745545</v>
      </c>
      <c r="F38" s="33">
        <f t="shared" si="3"/>
        <v>745545</v>
      </c>
      <c r="G38" s="33">
        <f t="shared" si="3"/>
        <v>1782704</v>
      </c>
      <c r="H38" s="33">
        <f t="shared" si="3"/>
        <v>3690626</v>
      </c>
      <c r="I38" s="33">
        <f t="shared" si="3"/>
        <v>-1588548</v>
      </c>
      <c r="J38" s="33">
        <f t="shared" si="3"/>
        <v>3884782</v>
      </c>
      <c r="K38" s="33">
        <f t="shared" si="3"/>
        <v>-3105641</v>
      </c>
      <c r="L38" s="33">
        <f t="shared" si="3"/>
        <v>-2370219</v>
      </c>
      <c r="M38" s="33">
        <f t="shared" si="3"/>
        <v>14483467</v>
      </c>
      <c r="N38" s="33">
        <f t="shared" si="3"/>
        <v>9007607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12892389</v>
      </c>
      <c r="X38" s="33">
        <f t="shared" si="3"/>
        <v>17463486</v>
      </c>
      <c r="Y38" s="33">
        <f t="shared" si="3"/>
        <v>-4571097</v>
      </c>
      <c r="Z38" s="34">
        <f>+IF(X38&lt;&gt;0,+(Y38/X38)*100,0)</f>
        <v>-26.17516915007691</v>
      </c>
      <c r="AA38" s="35">
        <f>+AA17+AA27+AA36</f>
        <v>745545</v>
      </c>
    </row>
    <row r="39" spans="1:27" ht="13.5">
      <c r="A39" s="22" t="s">
        <v>59</v>
      </c>
      <c r="B39" s="16"/>
      <c r="C39" s="31">
        <v>104995</v>
      </c>
      <c r="D39" s="31"/>
      <c r="E39" s="32">
        <v>207890</v>
      </c>
      <c r="F39" s="33">
        <v>207890</v>
      </c>
      <c r="G39" s="33">
        <v>3684373</v>
      </c>
      <c r="H39" s="33">
        <v>5467077</v>
      </c>
      <c r="I39" s="33">
        <v>9157703</v>
      </c>
      <c r="J39" s="33">
        <v>3684373</v>
      </c>
      <c r="K39" s="33">
        <v>7569155</v>
      </c>
      <c r="L39" s="33">
        <v>4463514</v>
      </c>
      <c r="M39" s="33">
        <v>2093295</v>
      </c>
      <c r="N39" s="33">
        <v>7569155</v>
      </c>
      <c r="O39" s="33"/>
      <c r="P39" s="33"/>
      <c r="Q39" s="33"/>
      <c r="R39" s="33"/>
      <c r="S39" s="33"/>
      <c r="T39" s="33"/>
      <c r="U39" s="33"/>
      <c r="V39" s="33"/>
      <c r="W39" s="33">
        <v>3684373</v>
      </c>
      <c r="X39" s="33">
        <v>207890</v>
      </c>
      <c r="Y39" s="33">
        <v>3476483</v>
      </c>
      <c r="Z39" s="34">
        <v>1672.27</v>
      </c>
      <c r="AA39" s="35">
        <v>207890</v>
      </c>
    </row>
    <row r="40" spans="1:27" ht="13.5">
      <c r="A40" s="41" t="s">
        <v>60</v>
      </c>
      <c r="B40" s="42"/>
      <c r="C40" s="43">
        <v>3715700</v>
      </c>
      <c r="D40" s="43"/>
      <c r="E40" s="44">
        <v>953435</v>
      </c>
      <c r="F40" s="45">
        <v>953435</v>
      </c>
      <c r="G40" s="45">
        <v>5467077</v>
      </c>
      <c r="H40" s="45">
        <v>9157703</v>
      </c>
      <c r="I40" s="45">
        <v>7569155</v>
      </c>
      <c r="J40" s="45">
        <v>7569155</v>
      </c>
      <c r="K40" s="45">
        <v>4463514</v>
      </c>
      <c r="L40" s="45">
        <v>2093295</v>
      </c>
      <c r="M40" s="45">
        <v>16576762</v>
      </c>
      <c r="N40" s="45">
        <v>16576762</v>
      </c>
      <c r="O40" s="45"/>
      <c r="P40" s="45"/>
      <c r="Q40" s="45"/>
      <c r="R40" s="45"/>
      <c r="S40" s="45"/>
      <c r="T40" s="45"/>
      <c r="U40" s="45"/>
      <c r="V40" s="45"/>
      <c r="W40" s="45">
        <v>16576762</v>
      </c>
      <c r="X40" s="45">
        <v>17671376</v>
      </c>
      <c r="Y40" s="45">
        <v>-1094614</v>
      </c>
      <c r="Z40" s="46">
        <v>-6.19</v>
      </c>
      <c r="AA40" s="47">
        <v>953435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314615563</v>
      </c>
      <c r="D6" s="17"/>
      <c r="E6" s="18">
        <v>447771600</v>
      </c>
      <c r="F6" s="19">
        <v>447771600</v>
      </c>
      <c r="G6" s="19">
        <v>16253197</v>
      </c>
      <c r="H6" s="19">
        <v>24677123</v>
      </c>
      <c r="I6" s="19">
        <v>22346904</v>
      </c>
      <c r="J6" s="19">
        <v>63277224</v>
      </c>
      <c r="K6" s="19">
        <v>95270101</v>
      </c>
      <c r="L6" s="19">
        <v>17633298</v>
      </c>
      <c r="M6" s="19">
        <v>18175736</v>
      </c>
      <c r="N6" s="19">
        <v>131079135</v>
      </c>
      <c r="O6" s="19"/>
      <c r="P6" s="19"/>
      <c r="Q6" s="19"/>
      <c r="R6" s="19"/>
      <c r="S6" s="19"/>
      <c r="T6" s="19"/>
      <c r="U6" s="19"/>
      <c r="V6" s="19"/>
      <c r="W6" s="19">
        <v>194356359</v>
      </c>
      <c r="X6" s="19">
        <v>268217000</v>
      </c>
      <c r="Y6" s="19">
        <v>-73860641</v>
      </c>
      <c r="Z6" s="20">
        <v>-27.54</v>
      </c>
      <c r="AA6" s="21">
        <v>447771600</v>
      </c>
    </row>
    <row r="7" spans="1:27" ht="13.5">
      <c r="A7" s="22" t="s">
        <v>34</v>
      </c>
      <c r="B7" s="16"/>
      <c r="C7" s="17">
        <v>821181239</v>
      </c>
      <c r="D7" s="17"/>
      <c r="E7" s="18">
        <v>970969301</v>
      </c>
      <c r="F7" s="19">
        <v>970969301</v>
      </c>
      <c r="G7" s="19">
        <v>58555166</v>
      </c>
      <c r="H7" s="19">
        <v>58994317</v>
      </c>
      <c r="I7" s="19">
        <v>67642765</v>
      </c>
      <c r="J7" s="19">
        <v>185192248</v>
      </c>
      <c r="K7" s="19">
        <v>64472084</v>
      </c>
      <c r="L7" s="19">
        <v>58853921</v>
      </c>
      <c r="M7" s="19">
        <v>69547026</v>
      </c>
      <c r="N7" s="19">
        <v>192873031</v>
      </c>
      <c r="O7" s="19"/>
      <c r="P7" s="19"/>
      <c r="Q7" s="19"/>
      <c r="R7" s="19"/>
      <c r="S7" s="19"/>
      <c r="T7" s="19"/>
      <c r="U7" s="19"/>
      <c r="V7" s="19"/>
      <c r="W7" s="19">
        <v>378065279</v>
      </c>
      <c r="X7" s="19">
        <v>481633000</v>
      </c>
      <c r="Y7" s="19">
        <v>-103567721</v>
      </c>
      <c r="Z7" s="20">
        <v>-21.5</v>
      </c>
      <c r="AA7" s="21">
        <v>970969301</v>
      </c>
    </row>
    <row r="8" spans="1:27" ht="13.5">
      <c r="A8" s="22" t="s">
        <v>35</v>
      </c>
      <c r="B8" s="16"/>
      <c r="C8" s="17">
        <v>60199028</v>
      </c>
      <c r="D8" s="17"/>
      <c r="E8" s="18">
        <v>61619335</v>
      </c>
      <c r="F8" s="19">
        <v>61619335</v>
      </c>
      <c r="G8" s="19">
        <v>4186337</v>
      </c>
      <c r="H8" s="19">
        <v>2283406</v>
      </c>
      <c r="I8" s="19">
        <v>7489185</v>
      </c>
      <c r="J8" s="19">
        <v>13958928</v>
      </c>
      <c r="K8" s="19">
        <v>5504508</v>
      </c>
      <c r="L8" s="19">
        <v>4878102</v>
      </c>
      <c r="M8" s="19">
        <v>1567903</v>
      </c>
      <c r="N8" s="19">
        <v>11950513</v>
      </c>
      <c r="O8" s="19"/>
      <c r="P8" s="19"/>
      <c r="Q8" s="19"/>
      <c r="R8" s="19"/>
      <c r="S8" s="19"/>
      <c r="T8" s="19"/>
      <c r="U8" s="19"/>
      <c r="V8" s="19"/>
      <c r="W8" s="19">
        <v>25909441</v>
      </c>
      <c r="X8" s="19">
        <v>30771000</v>
      </c>
      <c r="Y8" s="19">
        <v>-4861559</v>
      </c>
      <c r="Z8" s="20">
        <v>-15.8</v>
      </c>
      <c r="AA8" s="21">
        <v>61619335</v>
      </c>
    </row>
    <row r="9" spans="1:27" ht="13.5">
      <c r="A9" s="22" t="s">
        <v>36</v>
      </c>
      <c r="B9" s="16"/>
      <c r="C9" s="17">
        <v>164214698</v>
      </c>
      <c r="D9" s="17"/>
      <c r="E9" s="18">
        <v>165896698</v>
      </c>
      <c r="F9" s="19">
        <v>165896698</v>
      </c>
      <c r="G9" s="19">
        <v>60071000</v>
      </c>
      <c r="H9" s="19">
        <v>3618991</v>
      </c>
      <c r="I9" s="19">
        <v>3425000</v>
      </c>
      <c r="J9" s="19">
        <v>67114991</v>
      </c>
      <c r="K9" s="19">
        <v>177827</v>
      </c>
      <c r="L9" s="19">
        <v>56583</v>
      </c>
      <c r="M9" s="19">
        <v>51075611</v>
      </c>
      <c r="N9" s="19">
        <v>51310021</v>
      </c>
      <c r="O9" s="19"/>
      <c r="P9" s="19"/>
      <c r="Q9" s="19"/>
      <c r="R9" s="19"/>
      <c r="S9" s="19"/>
      <c r="T9" s="19"/>
      <c r="U9" s="19"/>
      <c r="V9" s="19"/>
      <c r="W9" s="19">
        <v>118425012</v>
      </c>
      <c r="X9" s="19">
        <v>130000000</v>
      </c>
      <c r="Y9" s="19">
        <v>-11574988</v>
      </c>
      <c r="Z9" s="20">
        <v>-8.9</v>
      </c>
      <c r="AA9" s="21">
        <v>165896698</v>
      </c>
    </row>
    <row r="10" spans="1:27" ht="13.5">
      <c r="A10" s="22" t="s">
        <v>37</v>
      </c>
      <c r="B10" s="16"/>
      <c r="C10" s="17">
        <v>111728307</v>
      </c>
      <c r="D10" s="17"/>
      <c r="E10" s="18">
        <v>81564302</v>
      </c>
      <c r="F10" s="19">
        <v>81564302</v>
      </c>
      <c r="G10" s="19">
        <v>22981500</v>
      </c>
      <c r="H10" s="19"/>
      <c r="I10" s="19"/>
      <c r="J10" s="19">
        <v>22981500</v>
      </c>
      <c r="K10" s="19">
        <v>4476444</v>
      </c>
      <c r="L10" s="19">
        <v>9280000</v>
      </c>
      <c r="M10" s="19">
        <v>18295000</v>
      </c>
      <c r="N10" s="19">
        <v>32051444</v>
      </c>
      <c r="O10" s="19"/>
      <c r="P10" s="19"/>
      <c r="Q10" s="19"/>
      <c r="R10" s="19"/>
      <c r="S10" s="19"/>
      <c r="T10" s="19"/>
      <c r="U10" s="19"/>
      <c r="V10" s="19"/>
      <c r="W10" s="19">
        <v>55032944</v>
      </c>
      <c r="X10" s="19">
        <v>60200000</v>
      </c>
      <c r="Y10" s="19">
        <v>-5167056</v>
      </c>
      <c r="Z10" s="20">
        <v>-8.58</v>
      </c>
      <c r="AA10" s="21">
        <v>81564302</v>
      </c>
    </row>
    <row r="11" spans="1:27" ht="13.5">
      <c r="A11" s="22" t="s">
        <v>38</v>
      </c>
      <c r="B11" s="16"/>
      <c r="C11" s="17">
        <v>118252075</v>
      </c>
      <c r="D11" s="17"/>
      <c r="E11" s="18">
        <v>36500000</v>
      </c>
      <c r="F11" s="19">
        <v>36500000</v>
      </c>
      <c r="G11" s="19">
        <v>7563283</v>
      </c>
      <c r="H11" s="19">
        <v>10320921</v>
      </c>
      <c r="I11" s="19">
        <v>11480305</v>
      </c>
      <c r="J11" s="19">
        <v>29364509</v>
      </c>
      <c r="K11" s="19">
        <v>17629775</v>
      </c>
      <c r="L11" s="19">
        <v>11694399</v>
      </c>
      <c r="M11" s="19">
        <v>12036112</v>
      </c>
      <c r="N11" s="19">
        <v>41360286</v>
      </c>
      <c r="O11" s="19"/>
      <c r="P11" s="19"/>
      <c r="Q11" s="19"/>
      <c r="R11" s="19"/>
      <c r="S11" s="19"/>
      <c r="T11" s="19"/>
      <c r="U11" s="19"/>
      <c r="V11" s="19"/>
      <c r="W11" s="19">
        <v>70724795</v>
      </c>
      <c r="X11" s="19">
        <v>15327134</v>
      </c>
      <c r="Y11" s="19">
        <v>55397661</v>
      </c>
      <c r="Z11" s="20">
        <v>361.44</v>
      </c>
      <c r="AA11" s="21">
        <v>36500000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-1385362408</v>
      </c>
      <c r="D14" s="17"/>
      <c r="E14" s="18">
        <v>-1555926378</v>
      </c>
      <c r="F14" s="19">
        <v>-1555926378</v>
      </c>
      <c r="G14" s="19">
        <v>-118418624</v>
      </c>
      <c r="H14" s="19">
        <v>-145265965</v>
      </c>
      <c r="I14" s="19">
        <v>-114148957</v>
      </c>
      <c r="J14" s="19">
        <v>-377833546</v>
      </c>
      <c r="K14" s="19">
        <v>-128738498</v>
      </c>
      <c r="L14" s="19">
        <v>-156150951</v>
      </c>
      <c r="M14" s="19">
        <v>-185158961</v>
      </c>
      <c r="N14" s="19">
        <v>-470048410</v>
      </c>
      <c r="O14" s="19"/>
      <c r="P14" s="19"/>
      <c r="Q14" s="19"/>
      <c r="R14" s="19"/>
      <c r="S14" s="19"/>
      <c r="T14" s="19"/>
      <c r="U14" s="19"/>
      <c r="V14" s="19"/>
      <c r="W14" s="19">
        <v>-847881956</v>
      </c>
      <c r="X14" s="19">
        <v>-740592614</v>
      </c>
      <c r="Y14" s="19">
        <v>-107289342</v>
      </c>
      <c r="Z14" s="20">
        <v>14.49</v>
      </c>
      <c r="AA14" s="21">
        <v>-1555926378</v>
      </c>
    </row>
    <row r="15" spans="1:27" ht="13.5">
      <c r="A15" s="22" t="s">
        <v>42</v>
      </c>
      <c r="B15" s="16"/>
      <c r="C15" s="17">
        <v>-29018431</v>
      </c>
      <c r="D15" s="17"/>
      <c r="E15" s="18">
        <v>-27757074</v>
      </c>
      <c r="F15" s="19">
        <v>-27757074</v>
      </c>
      <c r="G15" s="19"/>
      <c r="H15" s="19"/>
      <c r="I15" s="19"/>
      <c r="J15" s="19"/>
      <c r="K15" s="19"/>
      <c r="L15" s="19"/>
      <c r="M15" s="19">
        <v>-14115340</v>
      </c>
      <c r="N15" s="19">
        <v>-14115340</v>
      </c>
      <c r="O15" s="19"/>
      <c r="P15" s="19"/>
      <c r="Q15" s="19"/>
      <c r="R15" s="19"/>
      <c r="S15" s="19"/>
      <c r="T15" s="19"/>
      <c r="U15" s="19"/>
      <c r="V15" s="19"/>
      <c r="W15" s="19">
        <v>-14115340</v>
      </c>
      <c r="X15" s="19">
        <v>-13878500</v>
      </c>
      <c r="Y15" s="19">
        <v>-236840</v>
      </c>
      <c r="Z15" s="20">
        <v>1.71</v>
      </c>
      <c r="AA15" s="21">
        <v>-27757074</v>
      </c>
    </row>
    <row r="16" spans="1:27" ht="13.5">
      <c r="A16" s="22" t="s">
        <v>43</v>
      </c>
      <c r="B16" s="16"/>
      <c r="C16" s="17">
        <v>-6625231</v>
      </c>
      <c r="D16" s="17"/>
      <c r="E16" s="18">
        <v>-6510000</v>
      </c>
      <c r="F16" s="19">
        <v>-6510000</v>
      </c>
      <c r="G16" s="19">
        <v>-1566791</v>
      </c>
      <c r="H16" s="19">
        <v>-2955995</v>
      </c>
      <c r="I16" s="19">
        <v>-260714</v>
      </c>
      <c r="J16" s="19">
        <v>-4783500</v>
      </c>
      <c r="K16" s="19">
        <v>-2365766</v>
      </c>
      <c r="L16" s="19">
        <v>-632105</v>
      </c>
      <c r="M16" s="19">
        <v>-226902</v>
      </c>
      <c r="N16" s="19">
        <v>-3224773</v>
      </c>
      <c r="O16" s="19"/>
      <c r="P16" s="19"/>
      <c r="Q16" s="19"/>
      <c r="R16" s="19"/>
      <c r="S16" s="19"/>
      <c r="T16" s="19"/>
      <c r="U16" s="19"/>
      <c r="V16" s="19"/>
      <c r="W16" s="19">
        <v>-8008273</v>
      </c>
      <c r="X16" s="19">
        <v>-5010000</v>
      </c>
      <c r="Y16" s="19">
        <v>-2998273</v>
      </c>
      <c r="Z16" s="20">
        <v>59.85</v>
      </c>
      <c r="AA16" s="21">
        <v>-6510000</v>
      </c>
    </row>
    <row r="17" spans="1:27" ht="13.5">
      <c r="A17" s="23" t="s">
        <v>44</v>
      </c>
      <c r="B17" s="24"/>
      <c r="C17" s="25">
        <f aca="true" t="shared" si="0" ref="C17:Y17">SUM(C6:C16)</f>
        <v>169184840</v>
      </c>
      <c r="D17" s="25">
        <f>SUM(D6:D16)</f>
        <v>0</v>
      </c>
      <c r="E17" s="26">
        <f t="shared" si="0"/>
        <v>174127784</v>
      </c>
      <c r="F17" s="27">
        <f t="shared" si="0"/>
        <v>174127784</v>
      </c>
      <c r="G17" s="27">
        <f t="shared" si="0"/>
        <v>49625068</v>
      </c>
      <c r="H17" s="27">
        <f t="shared" si="0"/>
        <v>-48327202</v>
      </c>
      <c r="I17" s="27">
        <f t="shared" si="0"/>
        <v>-2025512</v>
      </c>
      <c r="J17" s="27">
        <f t="shared" si="0"/>
        <v>-727646</v>
      </c>
      <c r="K17" s="27">
        <f t="shared" si="0"/>
        <v>56426475</v>
      </c>
      <c r="L17" s="27">
        <f t="shared" si="0"/>
        <v>-54386753</v>
      </c>
      <c r="M17" s="27">
        <f t="shared" si="0"/>
        <v>-28803815</v>
      </c>
      <c r="N17" s="27">
        <f t="shared" si="0"/>
        <v>-26764093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-27491739</v>
      </c>
      <c r="X17" s="27">
        <f t="shared" si="0"/>
        <v>226667020</v>
      </c>
      <c r="Y17" s="27">
        <f t="shared" si="0"/>
        <v>-254158759</v>
      </c>
      <c r="Z17" s="28">
        <f>+IF(X17&lt;&gt;0,+(Y17/X17)*100,0)</f>
        <v>-112.12868947586641</v>
      </c>
      <c r="AA17" s="29">
        <f>SUM(AA6:AA16)</f>
        <v>174127784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-174542332</v>
      </c>
      <c r="D26" s="17"/>
      <c r="E26" s="18">
        <v>-125204158</v>
      </c>
      <c r="F26" s="19">
        <v>-125204158</v>
      </c>
      <c r="G26" s="19">
        <v>-1014600</v>
      </c>
      <c r="H26" s="19">
        <v>-6115212</v>
      </c>
      <c r="I26" s="19">
        <v>-9322327</v>
      </c>
      <c r="J26" s="19">
        <v>-16452139</v>
      </c>
      <c r="K26" s="19">
        <v>-2307445</v>
      </c>
      <c r="L26" s="19">
        <v>-11284751</v>
      </c>
      <c r="M26" s="19">
        <v>-14013629</v>
      </c>
      <c r="N26" s="19">
        <v>-27605825</v>
      </c>
      <c r="O26" s="19"/>
      <c r="P26" s="19"/>
      <c r="Q26" s="19"/>
      <c r="R26" s="19"/>
      <c r="S26" s="19"/>
      <c r="T26" s="19"/>
      <c r="U26" s="19"/>
      <c r="V26" s="19"/>
      <c r="W26" s="19">
        <v>-44057964</v>
      </c>
      <c r="X26" s="19">
        <v>-35600000</v>
      </c>
      <c r="Y26" s="19">
        <v>-8457964</v>
      </c>
      <c r="Z26" s="20">
        <v>23.76</v>
      </c>
      <c r="AA26" s="21">
        <v>-125204158</v>
      </c>
    </row>
    <row r="27" spans="1:27" ht="13.5">
      <c r="A27" s="23" t="s">
        <v>51</v>
      </c>
      <c r="B27" s="24"/>
      <c r="C27" s="25">
        <f aca="true" t="shared" si="1" ref="C27:Y27">SUM(C21:C26)</f>
        <v>-174542332</v>
      </c>
      <c r="D27" s="25">
        <f>SUM(D21:D26)</f>
        <v>0</v>
      </c>
      <c r="E27" s="26">
        <f t="shared" si="1"/>
        <v>-125204158</v>
      </c>
      <c r="F27" s="27">
        <f t="shared" si="1"/>
        <v>-125204158</v>
      </c>
      <c r="G27" s="27">
        <f t="shared" si="1"/>
        <v>-1014600</v>
      </c>
      <c r="H27" s="27">
        <f t="shared" si="1"/>
        <v>-6115212</v>
      </c>
      <c r="I27" s="27">
        <f t="shared" si="1"/>
        <v>-9322327</v>
      </c>
      <c r="J27" s="27">
        <f t="shared" si="1"/>
        <v>-16452139</v>
      </c>
      <c r="K27" s="27">
        <f t="shared" si="1"/>
        <v>-2307445</v>
      </c>
      <c r="L27" s="27">
        <f t="shared" si="1"/>
        <v>-11284751</v>
      </c>
      <c r="M27" s="27">
        <f t="shared" si="1"/>
        <v>-14013629</v>
      </c>
      <c r="N27" s="27">
        <f t="shared" si="1"/>
        <v>-27605825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-44057964</v>
      </c>
      <c r="X27" s="27">
        <f t="shared" si="1"/>
        <v>-35600000</v>
      </c>
      <c r="Y27" s="27">
        <f t="shared" si="1"/>
        <v>-8457964</v>
      </c>
      <c r="Z27" s="28">
        <f>+IF(X27&lt;&gt;0,+(Y27/X27)*100,0)</f>
        <v>23.758325842696628</v>
      </c>
      <c r="AA27" s="29">
        <f>SUM(AA21:AA26)</f>
        <v>-125204158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-10824084</v>
      </c>
      <c r="D35" s="17"/>
      <c r="E35" s="18">
        <v>-8246000</v>
      </c>
      <c r="F35" s="19">
        <v>-8246000</v>
      </c>
      <c r="G35" s="19"/>
      <c r="H35" s="19"/>
      <c r="I35" s="19"/>
      <c r="J35" s="19"/>
      <c r="K35" s="19"/>
      <c r="L35" s="19"/>
      <c r="M35" s="19">
        <v>-3881139</v>
      </c>
      <c r="N35" s="19">
        <v>-3881139</v>
      </c>
      <c r="O35" s="19"/>
      <c r="P35" s="19"/>
      <c r="Q35" s="19"/>
      <c r="R35" s="19"/>
      <c r="S35" s="19"/>
      <c r="T35" s="19"/>
      <c r="U35" s="19"/>
      <c r="V35" s="19"/>
      <c r="W35" s="19">
        <v>-3881139</v>
      </c>
      <c r="X35" s="19">
        <v>-4123000</v>
      </c>
      <c r="Y35" s="19">
        <v>241861</v>
      </c>
      <c r="Z35" s="20">
        <v>-5.87</v>
      </c>
      <c r="AA35" s="21">
        <v>-8246000</v>
      </c>
    </row>
    <row r="36" spans="1:27" ht="13.5">
      <c r="A36" s="23" t="s">
        <v>57</v>
      </c>
      <c r="B36" s="24"/>
      <c r="C36" s="25">
        <f aca="true" t="shared" si="2" ref="C36:Y36">SUM(C31:C35)</f>
        <v>-10824084</v>
      </c>
      <c r="D36" s="25">
        <f>SUM(D31:D35)</f>
        <v>0</v>
      </c>
      <c r="E36" s="26">
        <f t="shared" si="2"/>
        <v>-8246000</v>
      </c>
      <c r="F36" s="27">
        <f t="shared" si="2"/>
        <v>-8246000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-3881139</v>
      </c>
      <c r="N36" s="27">
        <f t="shared" si="2"/>
        <v>-3881139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-3881139</v>
      </c>
      <c r="X36" s="27">
        <f t="shared" si="2"/>
        <v>-4123000</v>
      </c>
      <c r="Y36" s="27">
        <f t="shared" si="2"/>
        <v>241861</v>
      </c>
      <c r="Z36" s="28">
        <f>+IF(X36&lt;&gt;0,+(Y36/X36)*100,0)</f>
        <v>-5.866141159349988</v>
      </c>
      <c r="AA36" s="29">
        <f>SUM(AA31:AA35)</f>
        <v>-8246000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-16181576</v>
      </c>
      <c r="D38" s="31">
        <f>+D17+D27+D36</f>
        <v>0</v>
      </c>
      <c r="E38" s="32">
        <f t="shared" si="3"/>
        <v>40677626</v>
      </c>
      <c r="F38" s="33">
        <f t="shared" si="3"/>
        <v>40677626</v>
      </c>
      <c r="G38" s="33">
        <f t="shared" si="3"/>
        <v>48610468</v>
      </c>
      <c r="H38" s="33">
        <f t="shared" si="3"/>
        <v>-54442414</v>
      </c>
      <c r="I38" s="33">
        <f t="shared" si="3"/>
        <v>-11347839</v>
      </c>
      <c r="J38" s="33">
        <f t="shared" si="3"/>
        <v>-17179785</v>
      </c>
      <c r="K38" s="33">
        <f t="shared" si="3"/>
        <v>54119030</v>
      </c>
      <c r="L38" s="33">
        <f t="shared" si="3"/>
        <v>-65671504</v>
      </c>
      <c r="M38" s="33">
        <f t="shared" si="3"/>
        <v>-46698583</v>
      </c>
      <c r="N38" s="33">
        <f t="shared" si="3"/>
        <v>-58251057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-75430842</v>
      </c>
      <c r="X38" s="33">
        <f t="shared" si="3"/>
        <v>186944020</v>
      </c>
      <c r="Y38" s="33">
        <f t="shared" si="3"/>
        <v>-262374862</v>
      </c>
      <c r="Z38" s="34">
        <f>+IF(X38&lt;&gt;0,+(Y38/X38)*100,0)</f>
        <v>-140.3494275987004</v>
      </c>
      <c r="AA38" s="35">
        <f>+AA17+AA27+AA36</f>
        <v>40677626</v>
      </c>
    </row>
    <row r="39" spans="1:27" ht="13.5">
      <c r="A39" s="22" t="s">
        <v>59</v>
      </c>
      <c r="B39" s="16"/>
      <c r="C39" s="31">
        <v>275457274</v>
      </c>
      <c r="D39" s="31"/>
      <c r="E39" s="32">
        <v>223359668</v>
      </c>
      <c r="F39" s="33">
        <v>223359668</v>
      </c>
      <c r="G39" s="33">
        <v>259275698</v>
      </c>
      <c r="H39" s="33">
        <v>307886166</v>
      </c>
      <c r="I39" s="33">
        <v>253443752</v>
      </c>
      <c r="J39" s="33">
        <v>259275698</v>
      </c>
      <c r="K39" s="33">
        <v>242095913</v>
      </c>
      <c r="L39" s="33">
        <v>296214943</v>
      </c>
      <c r="M39" s="33">
        <v>230543439</v>
      </c>
      <c r="N39" s="33">
        <v>242095913</v>
      </c>
      <c r="O39" s="33"/>
      <c r="P39" s="33"/>
      <c r="Q39" s="33"/>
      <c r="R39" s="33"/>
      <c r="S39" s="33"/>
      <c r="T39" s="33"/>
      <c r="U39" s="33"/>
      <c r="V39" s="33"/>
      <c r="W39" s="33">
        <v>259275698</v>
      </c>
      <c r="X39" s="33">
        <v>223359668</v>
      </c>
      <c r="Y39" s="33">
        <v>35916030</v>
      </c>
      <c r="Z39" s="34">
        <v>16.08</v>
      </c>
      <c r="AA39" s="35">
        <v>223359668</v>
      </c>
    </row>
    <row r="40" spans="1:27" ht="13.5">
      <c r="A40" s="41" t="s">
        <v>60</v>
      </c>
      <c r="B40" s="42"/>
      <c r="C40" s="43">
        <v>259275698</v>
      </c>
      <c r="D40" s="43"/>
      <c r="E40" s="44">
        <v>264037294</v>
      </c>
      <c r="F40" s="45">
        <v>264037294</v>
      </c>
      <c r="G40" s="45">
        <v>307886166</v>
      </c>
      <c r="H40" s="45">
        <v>253443752</v>
      </c>
      <c r="I40" s="45">
        <v>242095913</v>
      </c>
      <c r="J40" s="45">
        <v>242095913</v>
      </c>
      <c r="K40" s="45">
        <v>296214943</v>
      </c>
      <c r="L40" s="45">
        <v>230543439</v>
      </c>
      <c r="M40" s="45">
        <v>183844856</v>
      </c>
      <c r="N40" s="45">
        <v>183844856</v>
      </c>
      <c r="O40" s="45"/>
      <c r="P40" s="45"/>
      <c r="Q40" s="45"/>
      <c r="R40" s="45"/>
      <c r="S40" s="45"/>
      <c r="T40" s="45"/>
      <c r="U40" s="45"/>
      <c r="V40" s="45"/>
      <c r="W40" s="45">
        <v>183844856</v>
      </c>
      <c r="X40" s="45">
        <v>410303688</v>
      </c>
      <c r="Y40" s="45">
        <v>-226458832</v>
      </c>
      <c r="Z40" s="46">
        <v>-55.19</v>
      </c>
      <c r="AA40" s="47">
        <v>264037294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8782104</v>
      </c>
      <c r="F6" s="19">
        <v>8782104</v>
      </c>
      <c r="G6" s="19">
        <v>8584440</v>
      </c>
      <c r="H6" s="19"/>
      <c r="I6" s="19"/>
      <c r="J6" s="19">
        <v>8584440</v>
      </c>
      <c r="K6" s="19">
        <v>612734</v>
      </c>
      <c r="L6" s="19">
        <v>1046494</v>
      </c>
      <c r="M6" s="19">
        <v>1066640</v>
      </c>
      <c r="N6" s="19">
        <v>2725868</v>
      </c>
      <c r="O6" s="19"/>
      <c r="P6" s="19"/>
      <c r="Q6" s="19"/>
      <c r="R6" s="19"/>
      <c r="S6" s="19"/>
      <c r="T6" s="19"/>
      <c r="U6" s="19"/>
      <c r="V6" s="19"/>
      <c r="W6" s="19">
        <v>11310308</v>
      </c>
      <c r="X6" s="19">
        <v>4391052</v>
      </c>
      <c r="Y6" s="19">
        <v>6919256</v>
      </c>
      <c r="Z6" s="20">
        <v>157.58</v>
      </c>
      <c r="AA6" s="21">
        <v>8782104</v>
      </c>
    </row>
    <row r="7" spans="1:27" ht="13.5">
      <c r="A7" s="22" t="s">
        <v>34</v>
      </c>
      <c r="B7" s="16"/>
      <c r="C7" s="17"/>
      <c r="D7" s="17"/>
      <c r="E7" s="18">
        <v>77784192</v>
      </c>
      <c r="F7" s="19">
        <v>77784192</v>
      </c>
      <c r="G7" s="19">
        <v>4208018</v>
      </c>
      <c r="H7" s="19"/>
      <c r="I7" s="19"/>
      <c r="J7" s="19">
        <v>4208018</v>
      </c>
      <c r="K7" s="19"/>
      <c r="L7" s="19">
        <v>787176</v>
      </c>
      <c r="M7" s="19">
        <v>697325</v>
      </c>
      <c r="N7" s="19">
        <v>1484501</v>
      </c>
      <c r="O7" s="19"/>
      <c r="P7" s="19"/>
      <c r="Q7" s="19"/>
      <c r="R7" s="19"/>
      <c r="S7" s="19"/>
      <c r="T7" s="19"/>
      <c r="U7" s="19"/>
      <c r="V7" s="19"/>
      <c r="W7" s="19">
        <v>5692519</v>
      </c>
      <c r="X7" s="19">
        <v>38892096</v>
      </c>
      <c r="Y7" s="19">
        <v>-33199577</v>
      </c>
      <c r="Z7" s="20">
        <v>-85.36</v>
      </c>
      <c r="AA7" s="21">
        <v>77784192</v>
      </c>
    </row>
    <row r="8" spans="1:27" ht="13.5">
      <c r="A8" s="22" t="s">
        <v>35</v>
      </c>
      <c r="B8" s="16"/>
      <c r="C8" s="17"/>
      <c r="D8" s="17"/>
      <c r="E8" s="18">
        <v>640488</v>
      </c>
      <c r="F8" s="19">
        <v>640488</v>
      </c>
      <c r="G8" s="19">
        <v>975525</v>
      </c>
      <c r="H8" s="19">
        <v>550</v>
      </c>
      <c r="I8" s="19">
        <v>250</v>
      </c>
      <c r="J8" s="19">
        <v>976325</v>
      </c>
      <c r="K8" s="19">
        <v>52692</v>
      </c>
      <c r="L8" s="19">
        <v>4081576</v>
      </c>
      <c r="M8" s="19">
        <v>1021908</v>
      </c>
      <c r="N8" s="19">
        <v>5156176</v>
      </c>
      <c r="O8" s="19"/>
      <c r="P8" s="19"/>
      <c r="Q8" s="19"/>
      <c r="R8" s="19"/>
      <c r="S8" s="19"/>
      <c r="T8" s="19"/>
      <c r="U8" s="19"/>
      <c r="V8" s="19"/>
      <c r="W8" s="19">
        <v>6132501</v>
      </c>
      <c r="X8" s="19">
        <v>320244</v>
      </c>
      <c r="Y8" s="19">
        <v>5812257</v>
      </c>
      <c r="Z8" s="20">
        <v>1814.95</v>
      </c>
      <c r="AA8" s="21">
        <v>640488</v>
      </c>
    </row>
    <row r="9" spans="1:27" ht="13.5">
      <c r="A9" s="22" t="s">
        <v>36</v>
      </c>
      <c r="B9" s="16"/>
      <c r="C9" s="17"/>
      <c r="D9" s="17"/>
      <c r="E9" s="18">
        <v>63389004</v>
      </c>
      <c r="F9" s="19">
        <v>63389004</v>
      </c>
      <c r="G9" s="19">
        <v>25158000</v>
      </c>
      <c r="H9" s="19">
        <v>2260000</v>
      </c>
      <c r="I9" s="19"/>
      <c r="J9" s="19">
        <v>27418000</v>
      </c>
      <c r="K9" s="19">
        <v>737000</v>
      </c>
      <c r="L9" s="19">
        <v>450000</v>
      </c>
      <c r="M9" s="19">
        <v>18305000</v>
      </c>
      <c r="N9" s="19">
        <v>19492000</v>
      </c>
      <c r="O9" s="19"/>
      <c r="P9" s="19"/>
      <c r="Q9" s="19"/>
      <c r="R9" s="19"/>
      <c r="S9" s="19"/>
      <c r="T9" s="19"/>
      <c r="U9" s="19"/>
      <c r="V9" s="19"/>
      <c r="W9" s="19">
        <v>46910000</v>
      </c>
      <c r="X9" s="19">
        <v>31694502</v>
      </c>
      <c r="Y9" s="19">
        <v>15215498</v>
      </c>
      <c r="Z9" s="20">
        <v>48.01</v>
      </c>
      <c r="AA9" s="21">
        <v>63389004</v>
      </c>
    </row>
    <row r="10" spans="1:27" ht="13.5">
      <c r="A10" s="22" t="s">
        <v>37</v>
      </c>
      <c r="B10" s="16"/>
      <c r="C10" s="17"/>
      <c r="D10" s="17"/>
      <c r="E10" s="18">
        <v>29208000</v>
      </c>
      <c r="F10" s="19">
        <v>29208000</v>
      </c>
      <c r="G10" s="19">
        <v>11203000</v>
      </c>
      <c r="H10" s="19"/>
      <c r="I10" s="19"/>
      <c r="J10" s="19">
        <v>11203000</v>
      </c>
      <c r="K10" s="19"/>
      <c r="L10" s="19"/>
      <c r="M10" s="19">
        <v>6000000</v>
      </c>
      <c r="N10" s="19">
        <v>6000000</v>
      </c>
      <c r="O10" s="19"/>
      <c r="P10" s="19"/>
      <c r="Q10" s="19"/>
      <c r="R10" s="19"/>
      <c r="S10" s="19"/>
      <c r="T10" s="19"/>
      <c r="U10" s="19"/>
      <c r="V10" s="19"/>
      <c r="W10" s="19">
        <v>17203000</v>
      </c>
      <c r="X10" s="19">
        <v>14604000</v>
      </c>
      <c r="Y10" s="19">
        <v>2599000</v>
      </c>
      <c r="Z10" s="20">
        <v>17.8</v>
      </c>
      <c r="AA10" s="21">
        <v>29208000</v>
      </c>
    </row>
    <row r="11" spans="1:27" ht="13.5">
      <c r="A11" s="22" t="s">
        <v>38</v>
      </c>
      <c r="B11" s="16"/>
      <c r="C11" s="17"/>
      <c r="D11" s="17"/>
      <c r="E11" s="18">
        <v>19518204</v>
      </c>
      <c r="F11" s="19">
        <v>19518204</v>
      </c>
      <c r="G11" s="19">
        <v>1947384</v>
      </c>
      <c r="H11" s="19">
        <v>17155</v>
      </c>
      <c r="I11" s="19">
        <v>1894</v>
      </c>
      <c r="J11" s="19">
        <v>1966433</v>
      </c>
      <c r="K11" s="19">
        <v>1955105</v>
      </c>
      <c r="L11" s="19"/>
      <c r="M11" s="19">
        <v>2006725</v>
      </c>
      <c r="N11" s="19">
        <v>3961830</v>
      </c>
      <c r="O11" s="19"/>
      <c r="P11" s="19"/>
      <c r="Q11" s="19"/>
      <c r="R11" s="19"/>
      <c r="S11" s="19"/>
      <c r="T11" s="19"/>
      <c r="U11" s="19"/>
      <c r="V11" s="19"/>
      <c r="W11" s="19">
        <v>5928263</v>
      </c>
      <c r="X11" s="19">
        <v>9759102</v>
      </c>
      <c r="Y11" s="19">
        <v>-3830839</v>
      </c>
      <c r="Z11" s="20">
        <v>-39.25</v>
      </c>
      <c r="AA11" s="21">
        <v>19518204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-121532988</v>
      </c>
      <c r="F14" s="19">
        <v>-121532988</v>
      </c>
      <c r="G14" s="19">
        <v>-29576910</v>
      </c>
      <c r="H14" s="19">
        <v>-5730562</v>
      </c>
      <c r="I14" s="19">
        <v>-6610017</v>
      </c>
      <c r="J14" s="19">
        <v>-41917489</v>
      </c>
      <c r="K14" s="19">
        <v>-5969674</v>
      </c>
      <c r="L14" s="19">
        <v>-6766133</v>
      </c>
      <c r="M14" s="19">
        <v>-13319201</v>
      </c>
      <c r="N14" s="19">
        <v>-26055008</v>
      </c>
      <c r="O14" s="19"/>
      <c r="P14" s="19"/>
      <c r="Q14" s="19"/>
      <c r="R14" s="19"/>
      <c r="S14" s="19"/>
      <c r="T14" s="19"/>
      <c r="U14" s="19"/>
      <c r="V14" s="19"/>
      <c r="W14" s="19">
        <v>-67972497</v>
      </c>
      <c r="X14" s="19">
        <v>-60766494</v>
      </c>
      <c r="Y14" s="19">
        <v>-7206003</v>
      </c>
      <c r="Z14" s="20">
        <v>11.86</v>
      </c>
      <c r="AA14" s="21">
        <v>-121532988</v>
      </c>
    </row>
    <row r="15" spans="1:27" ht="13.5">
      <c r="A15" s="22" t="s">
        <v>42</v>
      </c>
      <c r="B15" s="16"/>
      <c r="C15" s="17"/>
      <c r="D15" s="17"/>
      <c r="E15" s="18">
        <v>-75096</v>
      </c>
      <c r="F15" s="19">
        <v>-75096</v>
      </c>
      <c r="G15" s="19"/>
      <c r="H15" s="19">
        <v>-6727</v>
      </c>
      <c r="I15" s="19">
        <v>-1335</v>
      </c>
      <c r="J15" s="19">
        <v>-8062</v>
      </c>
      <c r="K15" s="19">
        <v>-37128</v>
      </c>
      <c r="L15" s="19">
        <v>-15459</v>
      </c>
      <c r="M15" s="19"/>
      <c r="N15" s="19">
        <v>-52587</v>
      </c>
      <c r="O15" s="19"/>
      <c r="P15" s="19"/>
      <c r="Q15" s="19"/>
      <c r="R15" s="19"/>
      <c r="S15" s="19"/>
      <c r="T15" s="19"/>
      <c r="U15" s="19"/>
      <c r="V15" s="19"/>
      <c r="W15" s="19">
        <v>-60649</v>
      </c>
      <c r="X15" s="19">
        <v>-37548</v>
      </c>
      <c r="Y15" s="19">
        <v>-23101</v>
      </c>
      <c r="Z15" s="20">
        <v>61.52</v>
      </c>
      <c r="AA15" s="21">
        <v>-75096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77713908</v>
      </c>
      <c r="F17" s="27">
        <f t="shared" si="0"/>
        <v>77713908</v>
      </c>
      <c r="G17" s="27">
        <f t="shared" si="0"/>
        <v>22499457</v>
      </c>
      <c r="H17" s="27">
        <f t="shared" si="0"/>
        <v>-3459584</v>
      </c>
      <c r="I17" s="27">
        <f t="shared" si="0"/>
        <v>-6609208</v>
      </c>
      <c r="J17" s="27">
        <f t="shared" si="0"/>
        <v>12430665</v>
      </c>
      <c r="K17" s="27">
        <f t="shared" si="0"/>
        <v>-2649271</v>
      </c>
      <c r="L17" s="27">
        <f t="shared" si="0"/>
        <v>-416346</v>
      </c>
      <c r="M17" s="27">
        <f t="shared" si="0"/>
        <v>15778397</v>
      </c>
      <c r="N17" s="27">
        <f t="shared" si="0"/>
        <v>12712780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25143445</v>
      </c>
      <c r="X17" s="27">
        <f t="shared" si="0"/>
        <v>38856954</v>
      </c>
      <c r="Y17" s="27">
        <f t="shared" si="0"/>
        <v>-13713509</v>
      </c>
      <c r="Z17" s="28">
        <f>+IF(X17&lt;&gt;0,+(Y17/X17)*100,0)</f>
        <v>-35.29229028091085</v>
      </c>
      <c r="AA17" s="29">
        <f>SUM(AA6:AA16)</f>
        <v>77713908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42000</v>
      </c>
      <c r="F33" s="19">
        <v>42000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21000</v>
      </c>
      <c r="Y33" s="19">
        <v>-21000</v>
      </c>
      <c r="Z33" s="20">
        <v>-100</v>
      </c>
      <c r="AA33" s="21">
        <v>42000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42000</v>
      </c>
      <c r="F36" s="27">
        <f t="shared" si="2"/>
        <v>42000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21000</v>
      </c>
      <c r="Y36" s="27">
        <f t="shared" si="2"/>
        <v>-21000</v>
      </c>
      <c r="Z36" s="28">
        <f>+IF(X36&lt;&gt;0,+(Y36/X36)*100,0)</f>
        <v>-100</v>
      </c>
      <c r="AA36" s="29">
        <f>SUM(AA31:AA35)</f>
        <v>42000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77755908</v>
      </c>
      <c r="F38" s="33">
        <f t="shared" si="3"/>
        <v>77755908</v>
      </c>
      <c r="G38" s="33">
        <f t="shared" si="3"/>
        <v>22499457</v>
      </c>
      <c r="H38" s="33">
        <f t="shared" si="3"/>
        <v>-3459584</v>
      </c>
      <c r="I38" s="33">
        <f t="shared" si="3"/>
        <v>-6609208</v>
      </c>
      <c r="J38" s="33">
        <f t="shared" si="3"/>
        <v>12430665</v>
      </c>
      <c r="K38" s="33">
        <f t="shared" si="3"/>
        <v>-2649271</v>
      </c>
      <c r="L38" s="33">
        <f t="shared" si="3"/>
        <v>-416346</v>
      </c>
      <c r="M38" s="33">
        <f t="shared" si="3"/>
        <v>15778397</v>
      </c>
      <c r="N38" s="33">
        <f t="shared" si="3"/>
        <v>12712780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25143445</v>
      </c>
      <c r="X38" s="33">
        <f t="shared" si="3"/>
        <v>38877954</v>
      </c>
      <c r="Y38" s="33">
        <f t="shared" si="3"/>
        <v>-13734509</v>
      </c>
      <c r="Z38" s="34">
        <f>+IF(X38&lt;&gt;0,+(Y38/X38)*100,0)</f>
        <v>-35.32724227205989</v>
      </c>
      <c r="AA38" s="35">
        <f>+AA17+AA27+AA36</f>
        <v>77755908</v>
      </c>
    </row>
    <row r="39" spans="1:27" ht="13.5">
      <c r="A39" s="22" t="s">
        <v>59</v>
      </c>
      <c r="B39" s="16"/>
      <c r="C39" s="31"/>
      <c r="D39" s="31"/>
      <c r="E39" s="32">
        <v>5533300</v>
      </c>
      <c r="F39" s="33">
        <v>5533300</v>
      </c>
      <c r="G39" s="33">
        <v>459918</v>
      </c>
      <c r="H39" s="33">
        <v>22959375</v>
      </c>
      <c r="I39" s="33">
        <v>19499791</v>
      </c>
      <c r="J39" s="33">
        <v>459918</v>
      </c>
      <c r="K39" s="33">
        <v>12890583</v>
      </c>
      <c r="L39" s="33">
        <v>10241312</v>
      </c>
      <c r="M39" s="33">
        <v>9824966</v>
      </c>
      <c r="N39" s="33">
        <v>12890583</v>
      </c>
      <c r="O39" s="33"/>
      <c r="P39" s="33"/>
      <c r="Q39" s="33"/>
      <c r="R39" s="33"/>
      <c r="S39" s="33"/>
      <c r="T39" s="33"/>
      <c r="U39" s="33"/>
      <c r="V39" s="33"/>
      <c r="W39" s="33">
        <v>459918</v>
      </c>
      <c r="X39" s="33">
        <v>5533300</v>
      </c>
      <c r="Y39" s="33">
        <v>-5073382</v>
      </c>
      <c r="Z39" s="34">
        <v>-91.69</v>
      </c>
      <c r="AA39" s="35">
        <v>5533300</v>
      </c>
    </row>
    <row r="40" spans="1:27" ht="13.5">
      <c r="A40" s="41" t="s">
        <v>60</v>
      </c>
      <c r="B40" s="42"/>
      <c r="C40" s="43"/>
      <c r="D40" s="43"/>
      <c r="E40" s="44">
        <v>83289207</v>
      </c>
      <c r="F40" s="45">
        <v>83289207</v>
      </c>
      <c r="G40" s="45">
        <v>22959375</v>
      </c>
      <c r="H40" s="45">
        <v>19499791</v>
      </c>
      <c r="I40" s="45">
        <v>12890583</v>
      </c>
      <c r="J40" s="45">
        <v>12890583</v>
      </c>
      <c r="K40" s="45">
        <v>10241312</v>
      </c>
      <c r="L40" s="45">
        <v>9824966</v>
      </c>
      <c r="M40" s="45">
        <v>25603363</v>
      </c>
      <c r="N40" s="45">
        <v>25603363</v>
      </c>
      <c r="O40" s="45"/>
      <c r="P40" s="45"/>
      <c r="Q40" s="45"/>
      <c r="R40" s="45"/>
      <c r="S40" s="45"/>
      <c r="T40" s="45"/>
      <c r="U40" s="45"/>
      <c r="V40" s="45"/>
      <c r="W40" s="45">
        <v>25603363</v>
      </c>
      <c r="X40" s="45">
        <v>44411253</v>
      </c>
      <c r="Y40" s="45">
        <v>-18807890</v>
      </c>
      <c r="Z40" s="46">
        <v>-42.35</v>
      </c>
      <c r="AA40" s="47">
        <v>83289207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27242638</v>
      </c>
      <c r="D6" s="17"/>
      <c r="E6" s="18">
        <v>33281917</v>
      </c>
      <c r="F6" s="19">
        <v>33281917</v>
      </c>
      <c r="G6" s="19">
        <v>494953</v>
      </c>
      <c r="H6" s="19">
        <v>2770035</v>
      </c>
      <c r="I6" s="19">
        <v>7844313</v>
      </c>
      <c r="J6" s="19">
        <v>11109301</v>
      </c>
      <c r="K6" s="19">
        <v>2489730</v>
      </c>
      <c r="L6" s="19">
        <v>2312202</v>
      </c>
      <c r="M6" s="19">
        <v>1354379</v>
      </c>
      <c r="N6" s="19">
        <v>6156311</v>
      </c>
      <c r="O6" s="19"/>
      <c r="P6" s="19"/>
      <c r="Q6" s="19"/>
      <c r="R6" s="19"/>
      <c r="S6" s="19"/>
      <c r="T6" s="19"/>
      <c r="U6" s="19"/>
      <c r="V6" s="19"/>
      <c r="W6" s="19">
        <v>17265612</v>
      </c>
      <c r="X6" s="19">
        <v>15757939</v>
      </c>
      <c r="Y6" s="19">
        <v>1507673</v>
      </c>
      <c r="Z6" s="20">
        <v>9.57</v>
      </c>
      <c r="AA6" s="21">
        <v>33281917</v>
      </c>
    </row>
    <row r="7" spans="1:27" ht="13.5">
      <c r="A7" s="22" t="s">
        <v>34</v>
      </c>
      <c r="B7" s="16"/>
      <c r="C7" s="17">
        <v>76243811</v>
      </c>
      <c r="D7" s="17"/>
      <c r="E7" s="18">
        <v>110627449</v>
      </c>
      <c r="F7" s="19">
        <v>110627449</v>
      </c>
      <c r="G7" s="19">
        <v>7136010</v>
      </c>
      <c r="H7" s="19">
        <v>7948488</v>
      </c>
      <c r="I7" s="19">
        <v>11087570</v>
      </c>
      <c r="J7" s="19">
        <v>26172068</v>
      </c>
      <c r="K7" s="19">
        <v>7674619</v>
      </c>
      <c r="L7" s="19">
        <v>9677738</v>
      </c>
      <c r="M7" s="19">
        <v>5892848</v>
      </c>
      <c r="N7" s="19">
        <v>23245205</v>
      </c>
      <c r="O7" s="19"/>
      <c r="P7" s="19"/>
      <c r="Q7" s="19"/>
      <c r="R7" s="19"/>
      <c r="S7" s="19"/>
      <c r="T7" s="19"/>
      <c r="U7" s="19"/>
      <c r="V7" s="19"/>
      <c r="W7" s="19">
        <v>49417273</v>
      </c>
      <c r="X7" s="19">
        <v>51316693</v>
      </c>
      <c r="Y7" s="19">
        <v>-1899420</v>
      </c>
      <c r="Z7" s="20">
        <v>-3.7</v>
      </c>
      <c r="AA7" s="21">
        <v>110627449</v>
      </c>
    </row>
    <row r="8" spans="1:27" ht="13.5">
      <c r="A8" s="22" t="s">
        <v>35</v>
      </c>
      <c r="B8" s="16"/>
      <c r="C8" s="17">
        <v>11271294</v>
      </c>
      <c r="D8" s="17"/>
      <c r="E8" s="18">
        <v>30329794</v>
      </c>
      <c r="F8" s="19">
        <v>30329794</v>
      </c>
      <c r="G8" s="19">
        <v>2093301</v>
      </c>
      <c r="H8" s="19">
        <v>3381208</v>
      </c>
      <c r="I8" s="19">
        <v>2345514</v>
      </c>
      <c r="J8" s="19">
        <v>7820023</v>
      </c>
      <c r="K8" s="19">
        <v>11564580</v>
      </c>
      <c r="L8" s="19">
        <v>847698</v>
      </c>
      <c r="M8" s="19">
        <v>284235</v>
      </c>
      <c r="N8" s="19">
        <v>12696513</v>
      </c>
      <c r="O8" s="19"/>
      <c r="P8" s="19"/>
      <c r="Q8" s="19"/>
      <c r="R8" s="19"/>
      <c r="S8" s="19"/>
      <c r="T8" s="19"/>
      <c r="U8" s="19"/>
      <c r="V8" s="19"/>
      <c r="W8" s="19">
        <v>20516536</v>
      </c>
      <c r="X8" s="19">
        <v>22736173</v>
      </c>
      <c r="Y8" s="19">
        <v>-2219637</v>
      </c>
      <c r="Z8" s="20">
        <v>-9.76</v>
      </c>
      <c r="AA8" s="21">
        <v>30329794</v>
      </c>
    </row>
    <row r="9" spans="1:27" ht="13.5">
      <c r="A9" s="22" t="s">
        <v>36</v>
      </c>
      <c r="B9" s="16"/>
      <c r="C9" s="17">
        <v>137388396</v>
      </c>
      <c r="D9" s="17"/>
      <c r="E9" s="18">
        <v>122201000</v>
      </c>
      <c r="F9" s="19">
        <v>122201000</v>
      </c>
      <c r="G9" s="19">
        <v>49911000</v>
      </c>
      <c r="H9" s="19">
        <v>2060000</v>
      </c>
      <c r="I9" s="19"/>
      <c r="J9" s="19">
        <v>51971000</v>
      </c>
      <c r="K9" s="19"/>
      <c r="L9" s="19">
        <v>450000</v>
      </c>
      <c r="M9" s="19">
        <v>32701000</v>
      </c>
      <c r="N9" s="19">
        <v>33151000</v>
      </c>
      <c r="O9" s="19"/>
      <c r="P9" s="19"/>
      <c r="Q9" s="19"/>
      <c r="R9" s="19"/>
      <c r="S9" s="19"/>
      <c r="T9" s="19"/>
      <c r="U9" s="19"/>
      <c r="V9" s="19"/>
      <c r="W9" s="19">
        <v>85122000</v>
      </c>
      <c r="X9" s="19">
        <v>90340437</v>
      </c>
      <c r="Y9" s="19">
        <v>-5218437</v>
      </c>
      <c r="Z9" s="20">
        <v>-5.78</v>
      </c>
      <c r="AA9" s="21">
        <v>122201000</v>
      </c>
    </row>
    <row r="10" spans="1:27" ht="13.5">
      <c r="A10" s="22" t="s">
        <v>37</v>
      </c>
      <c r="B10" s="16"/>
      <c r="C10" s="17">
        <v>94754011</v>
      </c>
      <c r="D10" s="17"/>
      <c r="E10" s="18">
        <v>107321000</v>
      </c>
      <c r="F10" s="19">
        <v>107321000</v>
      </c>
      <c r="G10" s="19">
        <v>29081000</v>
      </c>
      <c r="H10" s="19">
        <v>13950000</v>
      </c>
      <c r="I10" s="19"/>
      <c r="J10" s="19">
        <v>43031000</v>
      </c>
      <c r="K10" s="19">
        <v>27900000</v>
      </c>
      <c r="L10" s="19"/>
      <c r="M10" s="19">
        <v>15572000</v>
      </c>
      <c r="N10" s="19">
        <v>43472000</v>
      </c>
      <c r="O10" s="19"/>
      <c r="P10" s="19"/>
      <c r="Q10" s="19"/>
      <c r="R10" s="19"/>
      <c r="S10" s="19"/>
      <c r="T10" s="19"/>
      <c r="U10" s="19"/>
      <c r="V10" s="19"/>
      <c r="W10" s="19">
        <v>86503000</v>
      </c>
      <c r="X10" s="19">
        <v>64074179</v>
      </c>
      <c r="Y10" s="19">
        <v>22428821</v>
      </c>
      <c r="Z10" s="20">
        <v>35</v>
      </c>
      <c r="AA10" s="21">
        <v>107321000</v>
      </c>
    </row>
    <row r="11" spans="1:27" ht="13.5">
      <c r="A11" s="22" t="s">
        <v>38</v>
      </c>
      <c r="B11" s="16"/>
      <c r="C11" s="17">
        <v>6049552</v>
      </c>
      <c r="D11" s="17"/>
      <c r="E11" s="18">
        <v>6858000</v>
      </c>
      <c r="F11" s="19">
        <v>6858000</v>
      </c>
      <c r="G11" s="19">
        <v>428316</v>
      </c>
      <c r="H11" s="19">
        <v>467049</v>
      </c>
      <c r="I11" s="19">
        <v>503973</v>
      </c>
      <c r="J11" s="19">
        <v>1399338</v>
      </c>
      <c r="K11" s="19">
        <v>580257</v>
      </c>
      <c r="L11" s="19">
        <v>506416</v>
      </c>
      <c r="M11" s="19">
        <v>498989</v>
      </c>
      <c r="N11" s="19">
        <v>1585662</v>
      </c>
      <c r="O11" s="19"/>
      <c r="P11" s="19"/>
      <c r="Q11" s="19"/>
      <c r="R11" s="19"/>
      <c r="S11" s="19"/>
      <c r="T11" s="19"/>
      <c r="U11" s="19"/>
      <c r="V11" s="19"/>
      <c r="W11" s="19">
        <v>2985000</v>
      </c>
      <c r="X11" s="19">
        <v>3321831</v>
      </c>
      <c r="Y11" s="19">
        <v>-336831</v>
      </c>
      <c r="Z11" s="20">
        <v>-10.14</v>
      </c>
      <c r="AA11" s="21">
        <v>6858000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-231151350</v>
      </c>
      <c r="D14" s="17"/>
      <c r="E14" s="18">
        <v>-291182373</v>
      </c>
      <c r="F14" s="19">
        <v>-291182373</v>
      </c>
      <c r="G14" s="19">
        <v>-83121855</v>
      </c>
      <c r="H14" s="19">
        <v>-13795212</v>
      </c>
      <c r="I14" s="19">
        <v>-26827131</v>
      </c>
      <c r="J14" s="19">
        <v>-123744198</v>
      </c>
      <c r="K14" s="19">
        <v>-24127887</v>
      </c>
      <c r="L14" s="19">
        <v>-16827089</v>
      </c>
      <c r="M14" s="19">
        <v>-32453185</v>
      </c>
      <c r="N14" s="19">
        <v>-73408161</v>
      </c>
      <c r="O14" s="19"/>
      <c r="P14" s="19"/>
      <c r="Q14" s="19"/>
      <c r="R14" s="19"/>
      <c r="S14" s="19"/>
      <c r="T14" s="19"/>
      <c r="U14" s="19"/>
      <c r="V14" s="19"/>
      <c r="W14" s="19">
        <v>-197152359</v>
      </c>
      <c r="X14" s="19">
        <v>-151222085</v>
      </c>
      <c r="Y14" s="19">
        <v>-45930274</v>
      </c>
      <c r="Z14" s="20">
        <v>30.37</v>
      </c>
      <c r="AA14" s="21">
        <v>-291182373</v>
      </c>
    </row>
    <row r="15" spans="1:27" ht="13.5">
      <c r="A15" s="22" t="s">
        <v>42</v>
      </c>
      <c r="B15" s="16"/>
      <c r="C15" s="17">
        <v>-6252468</v>
      </c>
      <c r="D15" s="17"/>
      <c r="E15" s="18">
        <v>-2512140</v>
      </c>
      <c r="F15" s="19">
        <v>-2512140</v>
      </c>
      <c r="G15" s="19"/>
      <c r="H15" s="19">
        <v>-17774</v>
      </c>
      <c r="I15" s="19">
        <v>-8511</v>
      </c>
      <c r="J15" s="19">
        <v>-26285</v>
      </c>
      <c r="K15" s="19"/>
      <c r="L15" s="19">
        <v>-8743</v>
      </c>
      <c r="M15" s="19">
        <v>-8412</v>
      </c>
      <c r="N15" s="19">
        <v>-17155</v>
      </c>
      <c r="O15" s="19"/>
      <c r="P15" s="19"/>
      <c r="Q15" s="19"/>
      <c r="R15" s="19"/>
      <c r="S15" s="19"/>
      <c r="T15" s="19"/>
      <c r="U15" s="19"/>
      <c r="V15" s="19"/>
      <c r="W15" s="19">
        <v>-43440</v>
      </c>
      <c r="X15" s="19">
        <v>-1256070</v>
      </c>
      <c r="Y15" s="19">
        <v>1212630</v>
      </c>
      <c r="Z15" s="20">
        <v>-96.54</v>
      </c>
      <c r="AA15" s="21">
        <v>-2512140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>
        <v>-77850</v>
      </c>
      <c r="J16" s="19">
        <v>-77850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-77850</v>
      </c>
      <c r="X16" s="19"/>
      <c r="Y16" s="19">
        <v>-77850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115545884</v>
      </c>
      <c r="D17" s="25">
        <f>SUM(D6:D16)</f>
        <v>0</v>
      </c>
      <c r="E17" s="26">
        <f t="shared" si="0"/>
        <v>116924647</v>
      </c>
      <c r="F17" s="27">
        <f t="shared" si="0"/>
        <v>116924647</v>
      </c>
      <c r="G17" s="27">
        <f t="shared" si="0"/>
        <v>6022725</v>
      </c>
      <c r="H17" s="27">
        <f t="shared" si="0"/>
        <v>16763794</v>
      </c>
      <c r="I17" s="27">
        <f t="shared" si="0"/>
        <v>-5132122</v>
      </c>
      <c r="J17" s="27">
        <f t="shared" si="0"/>
        <v>17654397</v>
      </c>
      <c r="K17" s="27">
        <f t="shared" si="0"/>
        <v>26081299</v>
      </c>
      <c r="L17" s="27">
        <f t="shared" si="0"/>
        <v>-3041778</v>
      </c>
      <c r="M17" s="27">
        <f t="shared" si="0"/>
        <v>23841854</v>
      </c>
      <c r="N17" s="27">
        <f t="shared" si="0"/>
        <v>46881375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64535772</v>
      </c>
      <c r="X17" s="27">
        <f t="shared" si="0"/>
        <v>95069097</v>
      </c>
      <c r="Y17" s="27">
        <f t="shared" si="0"/>
        <v>-30533325</v>
      </c>
      <c r="Z17" s="28">
        <f>+IF(X17&lt;&gt;0,+(Y17/X17)*100,0)</f>
        <v>-32.11698224082217</v>
      </c>
      <c r="AA17" s="29">
        <f>SUM(AA6:AA16)</f>
        <v>116924647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1388130</v>
      </c>
      <c r="D21" s="17"/>
      <c r="E21" s="18"/>
      <c r="F21" s="19"/>
      <c r="G21" s="36"/>
      <c r="H21" s="36">
        <v>354157</v>
      </c>
      <c r="I21" s="36"/>
      <c r="J21" s="19">
        <v>354157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354157</v>
      </c>
      <c r="X21" s="19"/>
      <c r="Y21" s="36">
        <v>354157</v>
      </c>
      <c r="Z21" s="37"/>
      <c r="AA21" s="38"/>
    </row>
    <row r="22" spans="1:27" ht="13.5">
      <c r="A22" s="22" t="s">
        <v>47</v>
      </c>
      <c r="B22" s="16"/>
      <c r="C22" s="17">
        <v>340181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-119057325</v>
      </c>
      <c r="D26" s="17"/>
      <c r="E26" s="18">
        <v>-127434800</v>
      </c>
      <c r="F26" s="19">
        <v>-127434800</v>
      </c>
      <c r="G26" s="19">
        <v>-77348</v>
      </c>
      <c r="H26" s="19">
        <v>-11049003</v>
      </c>
      <c r="I26" s="19">
        <v>-8690950</v>
      </c>
      <c r="J26" s="19">
        <v>-19817301</v>
      </c>
      <c r="K26" s="19">
        <v>-19644975</v>
      </c>
      <c r="L26" s="19">
        <v>-742009</v>
      </c>
      <c r="M26" s="19">
        <v>-23507908</v>
      </c>
      <c r="N26" s="19">
        <v>-43894892</v>
      </c>
      <c r="O26" s="19"/>
      <c r="P26" s="19"/>
      <c r="Q26" s="19"/>
      <c r="R26" s="19"/>
      <c r="S26" s="19"/>
      <c r="T26" s="19"/>
      <c r="U26" s="19"/>
      <c r="V26" s="19"/>
      <c r="W26" s="19">
        <v>-63712193</v>
      </c>
      <c r="X26" s="19">
        <v>-59488413</v>
      </c>
      <c r="Y26" s="19">
        <v>-4223780</v>
      </c>
      <c r="Z26" s="20">
        <v>7.1</v>
      </c>
      <c r="AA26" s="21">
        <v>-127434800</v>
      </c>
    </row>
    <row r="27" spans="1:27" ht="13.5">
      <c r="A27" s="23" t="s">
        <v>51</v>
      </c>
      <c r="B27" s="24"/>
      <c r="C27" s="25">
        <f aca="true" t="shared" si="1" ref="C27:Y27">SUM(C21:C26)</f>
        <v>-117329014</v>
      </c>
      <c r="D27" s="25">
        <f>SUM(D21:D26)</f>
        <v>0</v>
      </c>
      <c r="E27" s="26">
        <f t="shared" si="1"/>
        <v>-127434800</v>
      </c>
      <c r="F27" s="27">
        <f t="shared" si="1"/>
        <v>-127434800</v>
      </c>
      <c r="G27" s="27">
        <f t="shared" si="1"/>
        <v>-77348</v>
      </c>
      <c r="H27" s="27">
        <f t="shared" si="1"/>
        <v>-10694846</v>
      </c>
      <c r="I27" s="27">
        <f t="shared" si="1"/>
        <v>-8690950</v>
      </c>
      <c r="J27" s="27">
        <f t="shared" si="1"/>
        <v>-19463144</v>
      </c>
      <c r="K27" s="27">
        <f t="shared" si="1"/>
        <v>-19644975</v>
      </c>
      <c r="L27" s="27">
        <f t="shared" si="1"/>
        <v>-742009</v>
      </c>
      <c r="M27" s="27">
        <f t="shared" si="1"/>
        <v>-23507908</v>
      </c>
      <c r="N27" s="27">
        <f t="shared" si="1"/>
        <v>-43894892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-63358036</v>
      </c>
      <c r="X27" s="27">
        <f t="shared" si="1"/>
        <v>-59488413</v>
      </c>
      <c r="Y27" s="27">
        <f t="shared" si="1"/>
        <v>-3869623</v>
      </c>
      <c r="Z27" s="28">
        <f>+IF(X27&lt;&gt;0,+(Y27/X27)*100,0)</f>
        <v>6.504834815479109</v>
      </c>
      <c r="AA27" s="29">
        <f>SUM(AA21:AA26)</f>
        <v>-127434800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1838122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-153576</v>
      </c>
      <c r="D35" s="17"/>
      <c r="E35" s="18">
        <v>-2415736</v>
      </c>
      <c r="F35" s="19">
        <v>-2415736</v>
      </c>
      <c r="G35" s="19"/>
      <c r="H35" s="19"/>
      <c r="I35" s="19">
        <v>-76115</v>
      </c>
      <c r="J35" s="19">
        <v>-76115</v>
      </c>
      <c r="K35" s="19">
        <v>-25361</v>
      </c>
      <c r="L35" s="19">
        <v>-25361</v>
      </c>
      <c r="M35" s="19">
        <v>-25361</v>
      </c>
      <c r="N35" s="19">
        <v>-76083</v>
      </c>
      <c r="O35" s="19"/>
      <c r="P35" s="19"/>
      <c r="Q35" s="19"/>
      <c r="R35" s="19"/>
      <c r="S35" s="19"/>
      <c r="T35" s="19"/>
      <c r="U35" s="19"/>
      <c r="V35" s="19"/>
      <c r="W35" s="19">
        <v>-152198</v>
      </c>
      <c r="X35" s="19">
        <v>-1207866</v>
      </c>
      <c r="Y35" s="19">
        <v>1055668</v>
      </c>
      <c r="Z35" s="20">
        <v>-87.4</v>
      </c>
      <c r="AA35" s="21">
        <v>-2415736</v>
      </c>
    </row>
    <row r="36" spans="1:27" ht="13.5">
      <c r="A36" s="23" t="s">
        <v>57</v>
      </c>
      <c r="B36" s="24"/>
      <c r="C36" s="25">
        <f aca="true" t="shared" si="2" ref="C36:Y36">SUM(C31:C35)</f>
        <v>1684546</v>
      </c>
      <c r="D36" s="25">
        <f>SUM(D31:D35)</f>
        <v>0</v>
      </c>
      <c r="E36" s="26">
        <f t="shared" si="2"/>
        <v>-2415736</v>
      </c>
      <c r="F36" s="27">
        <f t="shared" si="2"/>
        <v>-2415736</v>
      </c>
      <c r="G36" s="27">
        <f t="shared" si="2"/>
        <v>0</v>
      </c>
      <c r="H36" s="27">
        <f t="shared" si="2"/>
        <v>0</v>
      </c>
      <c r="I36" s="27">
        <f t="shared" si="2"/>
        <v>-76115</v>
      </c>
      <c r="J36" s="27">
        <f t="shared" si="2"/>
        <v>-76115</v>
      </c>
      <c r="K36" s="27">
        <f t="shared" si="2"/>
        <v>-25361</v>
      </c>
      <c r="L36" s="27">
        <f t="shared" si="2"/>
        <v>-25361</v>
      </c>
      <c r="M36" s="27">
        <f t="shared" si="2"/>
        <v>-25361</v>
      </c>
      <c r="N36" s="27">
        <f t="shared" si="2"/>
        <v>-76083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-152198</v>
      </c>
      <c r="X36" s="27">
        <f t="shared" si="2"/>
        <v>-1207866</v>
      </c>
      <c r="Y36" s="27">
        <f t="shared" si="2"/>
        <v>1055668</v>
      </c>
      <c r="Z36" s="28">
        <f>+IF(X36&lt;&gt;0,+(Y36/X36)*100,0)</f>
        <v>-87.39943006922954</v>
      </c>
      <c r="AA36" s="29">
        <f>SUM(AA31:AA35)</f>
        <v>-2415736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-98584</v>
      </c>
      <c r="D38" s="31">
        <f>+D17+D27+D36</f>
        <v>0</v>
      </c>
      <c r="E38" s="32">
        <f t="shared" si="3"/>
        <v>-12925889</v>
      </c>
      <c r="F38" s="33">
        <f t="shared" si="3"/>
        <v>-12925889</v>
      </c>
      <c r="G38" s="33">
        <f t="shared" si="3"/>
        <v>5945377</v>
      </c>
      <c r="H38" s="33">
        <f t="shared" si="3"/>
        <v>6068948</v>
      </c>
      <c r="I38" s="33">
        <f t="shared" si="3"/>
        <v>-13899187</v>
      </c>
      <c r="J38" s="33">
        <f t="shared" si="3"/>
        <v>-1884862</v>
      </c>
      <c r="K38" s="33">
        <f t="shared" si="3"/>
        <v>6410963</v>
      </c>
      <c r="L38" s="33">
        <f t="shared" si="3"/>
        <v>-3809148</v>
      </c>
      <c r="M38" s="33">
        <f t="shared" si="3"/>
        <v>308585</v>
      </c>
      <c r="N38" s="33">
        <f t="shared" si="3"/>
        <v>2910400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1025538</v>
      </c>
      <c r="X38" s="33">
        <f t="shared" si="3"/>
        <v>34372818</v>
      </c>
      <c r="Y38" s="33">
        <f t="shared" si="3"/>
        <v>-33347280</v>
      </c>
      <c r="Z38" s="34">
        <f>+IF(X38&lt;&gt;0,+(Y38/X38)*100,0)</f>
        <v>-97.0164273409297</v>
      </c>
      <c r="AA38" s="35">
        <f>+AA17+AA27+AA36</f>
        <v>-12925889</v>
      </c>
    </row>
    <row r="39" spans="1:27" ht="13.5">
      <c r="A39" s="22" t="s">
        <v>59</v>
      </c>
      <c r="B39" s="16"/>
      <c r="C39" s="31">
        <v>630951</v>
      </c>
      <c r="D39" s="31"/>
      <c r="E39" s="32">
        <v>13546952</v>
      </c>
      <c r="F39" s="33">
        <v>13546952</v>
      </c>
      <c r="G39" s="33">
        <v>2555276</v>
      </c>
      <c r="H39" s="33">
        <v>8500653</v>
      </c>
      <c r="I39" s="33">
        <v>14569601</v>
      </c>
      <c r="J39" s="33">
        <v>2555276</v>
      </c>
      <c r="K39" s="33">
        <v>670414</v>
      </c>
      <c r="L39" s="33">
        <v>7081377</v>
      </c>
      <c r="M39" s="33">
        <v>3272229</v>
      </c>
      <c r="N39" s="33">
        <v>670414</v>
      </c>
      <c r="O39" s="33"/>
      <c r="P39" s="33"/>
      <c r="Q39" s="33"/>
      <c r="R39" s="33"/>
      <c r="S39" s="33"/>
      <c r="T39" s="33"/>
      <c r="U39" s="33"/>
      <c r="V39" s="33"/>
      <c r="W39" s="33">
        <v>2555276</v>
      </c>
      <c r="X39" s="33">
        <v>13546952</v>
      </c>
      <c r="Y39" s="33">
        <v>-10991676</v>
      </c>
      <c r="Z39" s="34">
        <v>-81.14</v>
      </c>
      <c r="AA39" s="35">
        <v>13546952</v>
      </c>
    </row>
    <row r="40" spans="1:27" ht="13.5">
      <c r="A40" s="41" t="s">
        <v>60</v>
      </c>
      <c r="B40" s="42"/>
      <c r="C40" s="43">
        <v>532367</v>
      </c>
      <c r="D40" s="43"/>
      <c r="E40" s="44">
        <v>621063</v>
      </c>
      <c r="F40" s="45">
        <v>621063</v>
      </c>
      <c r="G40" s="45">
        <v>8500653</v>
      </c>
      <c r="H40" s="45">
        <v>14569601</v>
      </c>
      <c r="I40" s="45">
        <v>670414</v>
      </c>
      <c r="J40" s="45">
        <v>670414</v>
      </c>
      <c r="K40" s="45">
        <v>7081377</v>
      </c>
      <c r="L40" s="45">
        <v>3272229</v>
      </c>
      <c r="M40" s="45">
        <v>3580814</v>
      </c>
      <c r="N40" s="45">
        <v>3580814</v>
      </c>
      <c r="O40" s="45"/>
      <c r="P40" s="45"/>
      <c r="Q40" s="45"/>
      <c r="R40" s="45"/>
      <c r="S40" s="45"/>
      <c r="T40" s="45"/>
      <c r="U40" s="45"/>
      <c r="V40" s="45"/>
      <c r="W40" s="45">
        <v>3580814</v>
      </c>
      <c r="X40" s="45">
        <v>47919770</v>
      </c>
      <c r="Y40" s="45">
        <v>-44338956</v>
      </c>
      <c r="Z40" s="46">
        <v>-92.53</v>
      </c>
      <c r="AA40" s="47">
        <v>621063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5191572</v>
      </c>
      <c r="F6" s="19">
        <v>5191572</v>
      </c>
      <c r="G6" s="19">
        <v>132514</v>
      </c>
      <c r="H6" s="19">
        <v>225160</v>
      </c>
      <c r="I6" s="19">
        <v>235707</v>
      </c>
      <c r="J6" s="19">
        <v>593381</v>
      </c>
      <c r="K6" s="19">
        <v>194512</v>
      </c>
      <c r="L6" s="19">
        <v>183739</v>
      </c>
      <c r="M6" s="19">
        <v>494859</v>
      </c>
      <c r="N6" s="19">
        <v>873110</v>
      </c>
      <c r="O6" s="19"/>
      <c r="P6" s="19"/>
      <c r="Q6" s="19"/>
      <c r="R6" s="19"/>
      <c r="S6" s="19"/>
      <c r="T6" s="19"/>
      <c r="U6" s="19"/>
      <c r="V6" s="19"/>
      <c r="W6" s="19">
        <v>1466491</v>
      </c>
      <c r="X6" s="19">
        <v>2595786</v>
      </c>
      <c r="Y6" s="19">
        <v>-1129295</v>
      </c>
      <c r="Z6" s="20">
        <v>-43.5</v>
      </c>
      <c r="AA6" s="21">
        <v>5191572</v>
      </c>
    </row>
    <row r="7" spans="1:27" ht="13.5">
      <c r="A7" s="22" t="s">
        <v>34</v>
      </c>
      <c r="B7" s="16"/>
      <c r="C7" s="17"/>
      <c r="D7" s="17"/>
      <c r="E7" s="18">
        <v>31215900</v>
      </c>
      <c r="F7" s="19">
        <v>31215900</v>
      </c>
      <c r="G7" s="19">
        <v>347399</v>
      </c>
      <c r="H7" s="19">
        <v>620988</v>
      </c>
      <c r="I7" s="19">
        <v>615262</v>
      </c>
      <c r="J7" s="19">
        <v>1583649</v>
      </c>
      <c r="K7" s="19">
        <v>432971</v>
      </c>
      <c r="L7" s="19">
        <v>896712</v>
      </c>
      <c r="M7" s="19">
        <v>408666</v>
      </c>
      <c r="N7" s="19">
        <v>1738349</v>
      </c>
      <c r="O7" s="19"/>
      <c r="P7" s="19"/>
      <c r="Q7" s="19"/>
      <c r="R7" s="19"/>
      <c r="S7" s="19"/>
      <c r="T7" s="19"/>
      <c r="U7" s="19"/>
      <c r="V7" s="19"/>
      <c r="W7" s="19">
        <v>3321998</v>
      </c>
      <c r="X7" s="19">
        <v>15607950</v>
      </c>
      <c r="Y7" s="19">
        <v>-12285952</v>
      </c>
      <c r="Z7" s="20">
        <v>-78.72</v>
      </c>
      <c r="AA7" s="21">
        <v>31215900</v>
      </c>
    </row>
    <row r="8" spans="1:27" ht="13.5">
      <c r="A8" s="22" t="s">
        <v>35</v>
      </c>
      <c r="B8" s="16"/>
      <c r="C8" s="17"/>
      <c r="D8" s="17"/>
      <c r="E8" s="18">
        <v>2101188</v>
      </c>
      <c r="F8" s="19">
        <v>2101188</v>
      </c>
      <c r="G8" s="19">
        <v>567696</v>
      </c>
      <c r="H8" s="19">
        <v>526956</v>
      </c>
      <c r="I8" s="19">
        <v>569816</v>
      </c>
      <c r="J8" s="19">
        <v>1664468</v>
      </c>
      <c r="K8" s="19">
        <v>510088</v>
      </c>
      <c r="L8" s="19">
        <v>249333</v>
      </c>
      <c r="M8" s="19">
        <v>49899</v>
      </c>
      <c r="N8" s="19">
        <v>809320</v>
      </c>
      <c r="O8" s="19"/>
      <c r="P8" s="19"/>
      <c r="Q8" s="19"/>
      <c r="R8" s="19"/>
      <c r="S8" s="19"/>
      <c r="T8" s="19"/>
      <c r="U8" s="19"/>
      <c r="V8" s="19"/>
      <c r="W8" s="19">
        <v>2473788</v>
      </c>
      <c r="X8" s="19">
        <v>1050594</v>
      </c>
      <c r="Y8" s="19">
        <v>1423194</v>
      </c>
      <c r="Z8" s="20">
        <v>135.47</v>
      </c>
      <c r="AA8" s="21">
        <v>2101188</v>
      </c>
    </row>
    <row r="9" spans="1:27" ht="13.5">
      <c r="A9" s="22" t="s">
        <v>36</v>
      </c>
      <c r="B9" s="16"/>
      <c r="C9" s="17"/>
      <c r="D9" s="17"/>
      <c r="E9" s="18">
        <v>42399999</v>
      </c>
      <c r="F9" s="19">
        <v>42399999</v>
      </c>
      <c r="G9" s="19">
        <v>15220500</v>
      </c>
      <c r="H9" s="19">
        <v>1825000</v>
      </c>
      <c r="I9" s="19"/>
      <c r="J9" s="19">
        <v>17045500</v>
      </c>
      <c r="K9" s="19"/>
      <c r="L9" s="19">
        <v>448334</v>
      </c>
      <c r="M9" s="19">
        <v>13547000</v>
      </c>
      <c r="N9" s="19">
        <v>13995334</v>
      </c>
      <c r="O9" s="19"/>
      <c r="P9" s="19"/>
      <c r="Q9" s="19"/>
      <c r="R9" s="19"/>
      <c r="S9" s="19"/>
      <c r="T9" s="19"/>
      <c r="U9" s="19"/>
      <c r="V9" s="19"/>
      <c r="W9" s="19">
        <v>31040834</v>
      </c>
      <c r="X9" s="19">
        <v>28266666</v>
      </c>
      <c r="Y9" s="19">
        <v>2774168</v>
      </c>
      <c r="Z9" s="20">
        <v>9.81</v>
      </c>
      <c r="AA9" s="21">
        <v>42399999</v>
      </c>
    </row>
    <row r="10" spans="1:27" ht="13.5">
      <c r="A10" s="22" t="s">
        <v>37</v>
      </c>
      <c r="B10" s="16"/>
      <c r="C10" s="17"/>
      <c r="D10" s="17"/>
      <c r="E10" s="18">
        <v>38937000</v>
      </c>
      <c r="F10" s="19">
        <v>38937000</v>
      </c>
      <c r="G10" s="19">
        <v>6551000</v>
      </c>
      <c r="H10" s="19">
        <v>250000</v>
      </c>
      <c r="I10" s="19"/>
      <c r="J10" s="19">
        <v>6801000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6801000</v>
      </c>
      <c r="X10" s="19">
        <v>19468500</v>
      </c>
      <c r="Y10" s="19">
        <v>-12667500</v>
      </c>
      <c r="Z10" s="20">
        <v>-65.07</v>
      </c>
      <c r="AA10" s="21">
        <v>38937000</v>
      </c>
    </row>
    <row r="11" spans="1:27" ht="13.5">
      <c r="A11" s="22" t="s">
        <v>38</v>
      </c>
      <c r="B11" s="16"/>
      <c r="C11" s="17"/>
      <c r="D11" s="17"/>
      <c r="E11" s="18">
        <v>5221776</v>
      </c>
      <c r="F11" s="19">
        <v>5221776</v>
      </c>
      <c r="G11" s="19">
        <v>12108</v>
      </c>
      <c r="H11" s="19">
        <v>20740</v>
      </c>
      <c r="I11" s="19">
        <v>20716</v>
      </c>
      <c r="J11" s="19">
        <v>53564</v>
      </c>
      <c r="K11" s="19">
        <v>13207</v>
      </c>
      <c r="L11" s="19">
        <v>32012</v>
      </c>
      <c r="M11" s="19">
        <v>41318</v>
      </c>
      <c r="N11" s="19">
        <v>86537</v>
      </c>
      <c r="O11" s="19"/>
      <c r="P11" s="19"/>
      <c r="Q11" s="19"/>
      <c r="R11" s="19"/>
      <c r="S11" s="19"/>
      <c r="T11" s="19"/>
      <c r="U11" s="19"/>
      <c r="V11" s="19"/>
      <c r="W11" s="19">
        <v>140101</v>
      </c>
      <c r="X11" s="19">
        <v>2610888</v>
      </c>
      <c r="Y11" s="19">
        <v>-2470787</v>
      </c>
      <c r="Z11" s="20">
        <v>-94.63</v>
      </c>
      <c r="AA11" s="21">
        <v>5221776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-98933926</v>
      </c>
      <c r="F14" s="19">
        <v>-98933926</v>
      </c>
      <c r="G14" s="19">
        <v>-3980083</v>
      </c>
      <c r="H14" s="19">
        <v>-3443193</v>
      </c>
      <c r="I14" s="19">
        <v>-6846891</v>
      </c>
      <c r="J14" s="19">
        <v>-14270167</v>
      </c>
      <c r="K14" s="19">
        <v>-1105622</v>
      </c>
      <c r="L14" s="19">
        <v>-11098451</v>
      </c>
      <c r="M14" s="19">
        <v>-6021490</v>
      </c>
      <c r="N14" s="19">
        <v>-18225563</v>
      </c>
      <c r="O14" s="19"/>
      <c r="P14" s="19"/>
      <c r="Q14" s="19"/>
      <c r="R14" s="19"/>
      <c r="S14" s="19"/>
      <c r="T14" s="19"/>
      <c r="U14" s="19"/>
      <c r="V14" s="19"/>
      <c r="W14" s="19">
        <v>-32495730</v>
      </c>
      <c r="X14" s="19">
        <v>-49466958</v>
      </c>
      <c r="Y14" s="19">
        <v>16971228</v>
      </c>
      <c r="Z14" s="20">
        <v>-34.31</v>
      </c>
      <c r="AA14" s="21">
        <v>-98933926</v>
      </c>
    </row>
    <row r="15" spans="1:27" ht="13.5">
      <c r="A15" s="22" t="s">
        <v>42</v>
      </c>
      <c r="B15" s="16"/>
      <c r="C15" s="17"/>
      <c r="D15" s="17"/>
      <c r="E15" s="18">
        <v>-100000</v>
      </c>
      <c r="F15" s="19">
        <v>-100000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-49998</v>
      </c>
      <c r="Y15" s="19">
        <v>49998</v>
      </c>
      <c r="Z15" s="20">
        <v>-100</v>
      </c>
      <c r="AA15" s="21">
        <v>-100000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-158274</v>
      </c>
      <c r="H16" s="19">
        <v>-140869</v>
      </c>
      <c r="I16" s="19">
        <v>-118084</v>
      </c>
      <c r="J16" s="19">
        <v>-417227</v>
      </c>
      <c r="K16" s="19">
        <v>-283521</v>
      </c>
      <c r="L16" s="19">
        <v>-1106432</v>
      </c>
      <c r="M16" s="19">
        <v>-284964</v>
      </c>
      <c r="N16" s="19">
        <v>-1674917</v>
      </c>
      <c r="O16" s="19"/>
      <c r="P16" s="19"/>
      <c r="Q16" s="19"/>
      <c r="R16" s="19"/>
      <c r="S16" s="19"/>
      <c r="T16" s="19"/>
      <c r="U16" s="19"/>
      <c r="V16" s="19"/>
      <c r="W16" s="19">
        <v>-2092144</v>
      </c>
      <c r="X16" s="19"/>
      <c r="Y16" s="19">
        <v>-2092144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26033509</v>
      </c>
      <c r="F17" s="27">
        <f t="shared" si="0"/>
        <v>26033509</v>
      </c>
      <c r="G17" s="27">
        <f t="shared" si="0"/>
        <v>18692860</v>
      </c>
      <c r="H17" s="27">
        <f t="shared" si="0"/>
        <v>-115218</v>
      </c>
      <c r="I17" s="27">
        <f t="shared" si="0"/>
        <v>-5523474</v>
      </c>
      <c r="J17" s="27">
        <f t="shared" si="0"/>
        <v>13054168</v>
      </c>
      <c r="K17" s="27">
        <f t="shared" si="0"/>
        <v>-238365</v>
      </c>
      <c r="L17" s="27">
        <f t="shared" si="0"/>
        <v>-10394753</v>
      </c>
      <c r="M17" s="27">
        <f t="shared" si="0"/>
        <v>8235288</v>
      </c>
      <c r="N17" s="27">
        <f t="shared" si="0"/>
        <v>-2397830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10656338</v>
      </c>
      <c r="X17" s="27">
        <f t="shared" si="0"/>
        <v>20083428</v>
      </c>
      <c r="Y17" s="27">
        <f t="shared" si="0"/>
        <v>-9427090</v>
      </c>
      <c r="Z17" s="28">
        <f>+IF(X17&lt;&gt;0,+(Y17/X17)*100,0)</f>
        <v>-46.93964596083895</v>
      </c>
      <c r="AA17" s="29">
        <f>SUM(AA6:AA16)</f>
        <v>26033509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>
        <v>-158274</v>
      </c>
      <c r="H26" s="19">
        <v>-3422457</v>
      </c>
      <c r="I26" s="19"/>
      <c r="J26" s="19">
        <v>-3580731</v>
      </c>
      <c r="K26" s="19">
        <v>-587914</v>
      </c>
      <c r="L26" s="19"/>
      <c r="M26" s="19"/>
      <c r="N26" s="19">
        <v>-587914</v>
      </c>
      <c r="O26" s="19"/>
      <c r="P26" s="19"/>
      <c r="Q26" s="19"/>
      <c r="R26" s="19"/>
      <c r="S26" s="19"/>
      <c r="T26" s="19"/>
      <c r="U26" s="19"/>
      <c r="V26" s="19"/>
      <c r="W26" s="19">
        <v>-4168645</v>
      </c>
      <c r="X26" s="19"/>
      <c r="Y26" s="19">
        <v>-4168645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-158274</v>
      </c>
      <c r="H27" s="27">
        <f t="shared" si="1"/>
        <v>-3422457</v>
      </c>
      <c r="I27" s="27">
        <f t="shared" si="1"/>
        <v>0</v>
      </c>
      <c r="J27" s="27">
        <f t="shared" si="1"/>
        <v>-3580731</v>
      </c>
      <c r="K27" s="27">
        <f t="shared" si="1"/>
        <v>-587914</v>
      </c>
      <c r="L27" s="27">
        <f t="shared" si="1"/>
        <v>0</v>
      </c>
      <c r="M27" s="27">
        <f t="shared" si="1"/>
        <v>0</v>
      </c>
      <c r="N27" s="27">
        <f t="shared" si="1"/>
        <v>-587914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-4168645</v>
      </c>
      <c r="X27" s="27">
        <f t="shared" si="1"/>
        <v>0</v>
      </c>
      <c r="Y27" s="27">
        <f t="shared" si="1"/>
        <v>-4168645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26033509</v>
      </c>
      <c r="F38" s="33">
        <f t="shared" si="3"/>
        <v>26033509</v>
      </c>
      <c r="G38" s="33">
        <f t="shared" si="3"/>
        <v>18534586</v>
      </c>
      <c r="H38" s="33">
        <f t="shared" si="3"/>
        <v>-3537675</v>
      </c>
      <c r="I38" s="33">
        <f t="shared" si="3"/>
        <v>-5523474</v>
      </c>
      <c r="J38" s="33">
        <f t="shared" si="3"/>
        <v>9473437</v>
      </c>
      <c r="K38" s="33">
        <f t="shared" si="3"/>
        <v>-826279</v>
      </c>
      <c r="L38" s="33">
        <f t="shared" si="3"/>
        <v>-10394753</v>
      </c>
      <c r="M38" s="33">
        <f t="shared" si="3"/>
        <v>8235288</v>
      </c>
      <c r="N38" s="33">
        <f t="shared" si="3"/>
        <v>-2985744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6487693</v>
      </c>
      <c r="X38" s="33">
        <f t="shared" si="3"/>
        <v>20083428</v>
      </c>
      <c r="Y38" s="33">
        <f t="shared" si="3"/>
        <v>-13595735</v>
      </c>
      <c r="Z38" s="34">
        <f>+IF(X38&lt;&gt;0,+(Y38/X38)*100,0)</f>
        <v>-67.69628670961949</v>
      </c>
      <c r="AA38" s="35">
        <f>+AA17+AA27+AA36</f>
        <v>26033509</v>
      </c>
    </row>
    <row r="39" spans="1:27" ht="13.5">
      <c r="A39" s="22" t="s">
        <v>59</v>
      </c>
      <c r="B39" s="16"/>
      <c r="C39" s="31"/>
      <c r="D39" s="31"/>
      <c r="E39" s="32">
        <v>4757151</v>
      </c>
      <c r="F39" s="33">
        <v>4757151</v>
      </c>
      <c r="G39" s="33">
        <v>211894</v>
      </c>
      <c r="H39" s="33">
        <v>18746480</v>
      </c>
      <c r="I39" s="33">
        <v>15208805</v>
      </c>
      <c r="J39" s="33">
        <v>211894</v>
      </c>
      <c r="K39" s="33">
        <v>9685331</v>
      </c>
      <c r="L39" s="33">
        <v>8859052</v>
      </c>
      <c r="M39" s="33">
        <v>-1535701</v>
      </c>
      <c r="N39" s="33">
        <v>9685331</v>
      </c>
      <c r="O39" s="33"/>
      <c r="P39" s="33"/>
      <c r="Q39" s="33"/>
      <c r="R39" s="33"/>
      <c r="S39" s="33"/>
      <c r="T39" s="33"/>
      <c r="U39" s="33"/>
      <c r="V39" s="33"/>
      <c r="W39" s="33">
        <v>211894</v>
      </c>
      <c r="X39" s="33">
        <v>4757151</v>
      </c>
      <c r="Y39" s="33">
        <v>-4545257</v>
      </c>
      <c r="Z39" s="34">
        <v>-95.55</v>
      </c>
      <c r="AA39" s="35">
        <v>4757151</v>
      </c>
    </row>
    <row r="40" spans="1:27" ht="13.5">
      <c r="A40" s="41" t="s">
        <v>60</v>
      </c>
      <c r="B40" s="42"/>
      <c r="C40" s="43"/>
      <c r="D40" s="43"/>
      <c r="E40" s="44">
        <v>30790659</v>
      </c>
      <c r="F40" s="45">
        <v>30790659</v>
      </c>
      <c r="G40" s="45">
        <v>18746480</v>
      </c>
      <c r="H40" s="45">
        <v>15208805</v>
      </c>
      <c r="I40" s="45">
        <v>9685331</v>
      </c>
      <c r="J40" s="45">
        <v>9685331</v>
      </c>
      <c r="K40" s="45">
        <v>8859052</v>
      </c>
      <c r="L40" s="45">
        <v>-1535701</v>
      </c>
      <c r="M40" s="45">
        <v>6699587</v>
      </c>
      <c r="N40" s="45">
        <v>6699587</v>
      </c>
      <c r="O40" s="45"/>
      <c r="P40" s="45"/>
      <c r="Q40" s="45"/>
      <c r="R40" s="45"/>
      <c r="S40" s="45"/>
      <c r="T40" s="45"/>
      <c r="U40" s="45"/>
      <c r="V40" s="45"/>
      <c r="W40" s="45">
        <v>6699587</v>
      </c>
      <c r="X40" s="45">
        <v>24840578</v>
      </c>
      <c r="Y40" s="45">
        <v>-18140991</v>
      </c>
      <c r="Z40" s="46">
        <v>-73.03</v>
      </c>
      <c r="AA40" s="47">
        <v>30790659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19167553</v>
      </c>
      <c r="F6" s="19">
        <v>19167553</v>
      </c>
      <c r="G6" s="19">
        <v>2457130</v>
      </c>
      <c r="H6" s="19">
        <v>1707672</v>
      </c>
      <c r="I6" s="19">
        <v>1279353</v>
      </c>
      <c r="J6" s="19">
        <v>5444155</v>
      </c>
      <c r="K6" s="19">
        <v>1643448</v>
      </c>
      <c r="L6" s="19">
        <v>1549657</v>
      </c>
      <c r="M6" s="19">
        <v>1704163</v>
      </c>
      <c r="N6" s="19">
        <v>4897268</v>
      </c>
      <c r="O6" s="19"/>
      <c r="P6" s="19"/>
      <c r="Q6" s="19"/>
      <c r="R6" s="19"/>
      <c r="S6" s="19"/>
      <c r="T6" s="19"/>
      <c r="U6" s="19"/>
      <c r="V6" s="19"/>
      <c r="W6" s="19">
        <v>10341423</v>
      </c>
      <c r="X6" s="19">
        <v>9583776</v>
      </c>
      <c r="Y6" s="19">
        <v>757647</v>
      </c>
      <c r="Z6" s="20">
        <v>7.91</v>
      </c>
      <c r="AA6" s="21">
        <v>19167553</v>
      </c>
    </row>
    <row r="7" spans="1:27" ht="13.5">
      <c r="A7" s="22" t="s">
        <v>34</v>
      </c>
      <c r="B7" s="16"/>
      <c r="C7" s="17"/>
      <c r="D7" s="17"/>
      <c r="E7" s="18">
        <v>113273567</v>
      </c>
      <c r="F7" s="19">
        <v>113273567</v>
      </c>
      <c r="G7" s="19">
        <v>5917004</v>
      </c>
      <c r="H7" s="19">
        <v>5311282</v>
      </c>
      <c r="I7" s="19">
        <v>5896259</v>
      </c>
      <c r="J7" s="19">
        <v>17124545</v>
      </c>
      <c r="K7" s="19">
        <v>4019343</v>
      </c>
      <c r="L7" s="19">
        <v>8689680</v>
      </c>
      <c r="M7" s="19">
        <v>5268930</v>
      </c>
      <c r="N7" s="19">
        <v>17977953</v>
      </c>
      <c r="O7" s="19"/>
      <c r="P7" s="19"/>
      <c r="Q7" s="19"/>
      <c r="R7" s="19"/>
      <c r="S7" s="19"/>
      <c r="T7" s="19"/>
      <c r="U7" s="19"/>
      <c r="V7" s="19"/>
      <c r="W7" s="19">
        <v>35102498</v>
      </c>
      <c r="X7" s="19">
        <v>64360752</v>
      </c>
      <c r="Y7" s="19">
        <v>-29258254</v>
      </c>
      <c r="Z7" s="20">
        <v>-45.46</v>
      </c>
      <c r="AA7" s="21">
        <v>113273567</v>
      </c>
    </row>
    <row r="8" spans="1:27" ht="13.5">
      <c r="A8" s="22" t="s">
        <v>35</v>
      </c>
      <c r="B8" s="16"/>
      <c r="C8" s="17"/>
      <c r="D8" s="17"/>
      <c r="E8" s="18">
        <v>5410437</v>
      </c>
      <c r="F8" s="19">
        <v>5410437</v>
      </c>
      <c r="G8" s="19">
        <v>431042</v>
      </c>
      <c r="H8" s="19">
        <v>464742</v>
      </c>
      <c r="I8" s="19">
        <v>489169</v>
      </c>
      <c r="J8" s="19">
        <v>1384953</v>
      </c>
      <c r="K8" s="19">
        <v>430356</v>
      </c>
      <c r="L8" s="19">
        <v>399466</v>
      </c>
      <c r="M8" s="19">
        <v>26680346</v>
      </c>
      <c r="N8" s="19">
        <v>27510168</v>
      </c>
      <c r="O8" s="19"/>
      <c r="P8" s="19"/>
      <c r="Q8" s="19"/>
      <c r="R8" s="19"/>
      <c r="S8" s="19"/>
      <c r="T8" s="19"/>
      <c r="U8" s="19"/>
      <c r="V8" s="19"/>
      <c r="W8" s="19">
        <v>28895121</v>
      </c>
      <c r="X8" s="19">
        <v>2847198</v>
      </c>
      <c r="Y8" s="19">
        <v>26047923</v>
      </c>
      <c r="Z8" s="20">
        <v>914.86</v>
      </c>
      <c r="AA8" s="21">
        <v>5410437</v>
      </c>
    </row>
    <row r="9" spans="1:27" ht="13.5">
      <c r="A9" s="22" t="s">
        <v>36</v>
      </c>
      <c r="B9" s="16"/>
      <c r="C9" s="17"/>
      <c r="D9" s="17"/>
      <c r="E9" s="18">
        <v>112152554</v>
      </c>
      <c r="F9" s="19">
        <v>112152554</v>
      </c>
      <c r="G9" s="19">
        <v>33045000</v>
      </c>
      <c r="H9" s="19"/>
      <c r="I9" s="19"/>
      <c r="J9" s="19">
        <v>33045000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33045000</v>
      </c>
      <c r="X9" s="19">
        <v>56571402</v>
      </c>
      <c r="Y9" s="19">
        <v>-23526402</v>
      </c>
      <c r="Z9" s="20">
        <v>-41.59</v>
      </c>
      <c r="AA9" s="21">
        <v>112152554</v>
      </c>
    </row>
    <row r="10" spans="1:27" ht="13.5">
      <c r="A10" s="22" t="s">
        <v>37</v>
      </c>
      <c r="B10" s="16"/>
      <c r="C10" s="17"/>
      <c r="D10" s="17"/>
      <c r="E10" s="18">
        <v>35778999</v>
      </c>
      <c r="F10" s="19">
        <v>35778999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21871082</v>
      </c>
      <c r="Y10" s="19">
        <v>-21871082</v>
      </c>
      <c r="Z10" s="20">
        <v>-100</v>
      </c>
      <c r="AA10" s="21">
        <v>35778999</v>
      </c>
    </row>
    <row r="11" spans="1:27" ht="13.5">
      <c r="A11" s="22" t="s">
        <v>38</v>
      </c>
      <c r="B11" s="16"/>
      <c r="C11" s="17"/>
      <c r="D11" s="17"/>
      <c r="E11" s="18">
        <v>14153679</v>
      </c>
      <c r="F11" s="19">
        <v>14153679</v>
      </c>
      <c r="G11" s="19">
        <v>1609481</v>
      </c>
      <c r="H11" s="19">
        <v>1741784</v>
      </c>
      <c r="I11" s="19">
        <v>1444690</v>
      </c>
      <c r="J11" s="19">
        <v>4795955</v>
      </c>
      <c r="K11" s="19">
        <v>1856699</v>
      </c>
      <c r="L11" s="19">
        <v>-158685</v>
      </c>
      <c r="M11" s="19">
        <v>1882618</v>
      </c>
      <c r="N11" s="19">
        <v>3580632</v>
      </c>
      <c r="O11" s="19"/>
      <c r="P11" s="19"/>
      <c r="Q11" s="19"/>
      <c r="R11" s="19"/>
      <c r="S11" s="19"/>
      <c r="T11" s="19"/>
      <c r="U11" s="19"/>
      <c r="V11" s="19"/>
      <c r="W11" s="19">
        <v>8376587</v>
      </c>
      <c r="X11" s="19">
        <v>7497312</v>
      </c>
      <c r="Y11" s="19">
        <v>879275</v>
      </c>
      <c r="Z11" s="20">
        <v>11.73</v>
      </c>
      <c r="AA11" s="21">
        <v>14153679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-229227994</v>
      </c>
      <c r="F14" s="19">
        <v>-229227994</v>
      </c>
      <c r="G14" s="19">
        <v>-8125874</v>
      </c>
      <c r="H14" s="19">
        <v>-9414183</v>
      </c>
      <c r="I14" s="19">
        <v>-11355733</v>
      </c>
      <c r="J14" s="19">
        <v>-28895790</v>
      </c>
      <c r="K14" s="19">
        <v>-16976448</v>
      </c>
      <c r="L14" s="19">
        <v>-13092632</v>
      </c>
      <c r="M14" s="19">
        <v>-22672338</v>
      </c>
      <c r="N14" s="19">
        <v>-52741418</v>
      </c>
      <c r="O14" s="19"/>
      <c r="P14" s="19"/>
      <c r="Q14" s="19"/>
      <c r="R14" s="19"/>
      <c r="S14" s="19"/>
      <c r="T14" s="19"/>
      <c r="U14" s="19"/>
      <c r="V14" s="19"/>
      <c r="W14" s="19">
        <v>-81637208</v>
      </c>
      <c r="X14" s="19">
        <v>-122792004</v>
      </c>
      <c r="Y14" s="19">
        <v>41154796</v>
      </c>
      <c r="Z14" s="20">
        <v>-33.52</v>
      </c>
      <c r="AA14" s="21">
        <v>-229227994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70708795</v>
      </c>
      <c r="F17" s="27">
        <f t="shared" si="0"/>
        <v>70708795</v>
      </c>
      <c r="G17" s="27">
        <f t="shared" si="0"/>
        <v>35333783</v>
      </c>
      <c r="H17" s="27">
        <f t="shared" si="0"/>
        <v>-188703</v>
      </c>
      <c r="I17" s="27">
        <f t="shared" si="0"/>
        <v>-2246262</v>
      </c>
      <c r="J17" s="27">
        <f t="shared" si="0"/>
        <v>32898818</v>
      </c>
      <c r="K17" s="27">
        <f t="shared" si="0"/>
        <v>-9026602</v>
      </c>
      <c r="L17" s="27">
        <f t="shared" si="0"/>
        <v>-2612514</v>
      </c>
      <c r="M17" s="27">
        <f t="shared" si="0"/>
        <v>12863719</v>
      </c>
      <c r="N17" s="27">
        <f t="shared" si="0"/>
        <v>1224603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34123421</v>
      </c>
      <c r="X17" s="27">
        <f t="shared" si="0"/>
        <v>39939518</v>
      </c>
      <c r="Y17" s="27">
        <f t="shared" si="0"/>
        <v>-5816097</v>
      </c>
      <c r="Z17" s="28">
        <f>+IF(X17&lt;&gt;0,+(Y17/X17)*100,0)</f>
        <v>-14.562261367300428</v>
      </c>
      <c r="AA17" s="29">
        <f>SUM(AA6:AA16)</f>
        <v>70708795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-35778999</v>
      </c>
      <c r="F26" s="19">
        <v>-35778999</v>
      </c>
      <c r="G26" s="19"/>
      <c r="H26" s="19">
        <v>-4187427</v>
      </c>
      <c r="I26" s="19">
        <v>-2629996</v>
      </c>
      <c r="J26" s="19">
        <v>-6817423</v>
      </c>
      <c r="K26" s="19">
        <v>-1895176</v>
      </c>
      <c r="L26" s="19">
        <v>-446579</v>
      </c>
      <c r="M26" s="19">
        <v>-3648475</v>
      </c>
      <c r="N26" s="19">
        <v>-5990230</v>
      </c>
      <c r="O26" s="19"/>
      <c r="P26" s="19"/>
      <c r="Q26" s="19"/>
      <c r="R26" s="19"/>
      <c r="S26" s="19"/>
      <c r="T26" s="19"/>
      <c r="U26" s="19"/>
      <c r="V26" s="19"/>
      <c r="W26" s="19">
        <v>-12807653</v>
      </c>
      <c r="X26" s="19">
        <v>-21871082</v>
      </c>
      <c r="Y26" s="19">
        <v>9063429</v>
      </c>
      <c r="Z26" s="20">
        <v>-41.44</v>
      </c>
      <c r="AA26" s="21">
        <v>-35778999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-35778999</v>
      </c>
      <c r="F27" s="27">
        <f t="shared" si="1"/>
        <v>-35778999</v>
      </c>
      <c r="G27" s="27">
        <f t="shared" si="1"/>
        <v>0</v>
      </c>
      <c r="H27" s="27">
        <f t="shared" si="1"/>
        <v>-4187427</v>
      </c>
      <c r="I27" s="27">
        <f t="shared" si="1"/>
        <v>-2629996</v>
      </c>
      <c r="J27" s="27">
        <f t="shared" si="1"/>
        <v>-6817423</v>
      </c>
      <c r="K27" s="27">
        <f t="shared" si="1"/>
        <v>-1895176</v>
      </c>
      <c r="L27" s="27">
        <f t="shared" si="1"/>
        <v>-446579</v>
      </c>
      <c r="M27" s="27">
        <f t="shared" si="1"/>
        <v>-3648475</v>
      </c>
      <c r="N27" s="27">
        <f t="shared" si="1"/>
        <v>-5990230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-12807653</v>
      </c>
      <c r="X27" s="27">
        <f t="shared" si="1"/>
        <v>-21871082</v>
      </c>
      <c r="Y27" s="27">
        <f t="shared" si="1"/>
        <v>9063429</v>
      </c>
      <c r="Z27" s="28">
        <f>+IF(X27&lt;&gt;0,+(Y27/X27)*100,0)</f>
        <v>-41.440240588005665</v>
      </c>
      <c r="AA27" s="29">
        <f>SUM(AA21:AA26)</f>
        <v>-35778999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34929796</v>
      </c>
      <c r="F38" s="33">
        <f t="shared" si="3"/>
        <v>34929796</v>
      </c>
      <c r="G38" s="33">
        <f t="shared" si="3"/>
        <v>35333783</v>
      </c>
      <c r="H38" s="33">
        <f t="shared" si="3"/>
        <v>-4376130</v>
      </c>
      <c r="I38" s="33">
        <f t="shared" si="3"/>
        <v>-4876258</v>
      </c>
      <c r="J38" s="33">
        <f t="shared" si="3"/>
        <v>26081395</v>
      </c>
      <c r="K38" s="33">
        <f t="shared" si="3"/>
        <v>-10921778</v>
      </c>
      <c r="L38" s="33">
        <f t="shared" si="3"/>
        <v>-3059093</v>
      </c>
      <c r="M38" s="33">
        <f t="shared" si="3"/>
        <v>9215244</v>
      </c>
      <c r="N38" s="33">
        <f t="shared" si="3"/>
        <v>-4765627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21315768</v>
      </c>
      <c r="X38" s="33">
        <f t="shared" si="3"/>
        <v>18068436</v>
      </c>
      <c r="Y38" s="33">
        <f t="shared" si="3"/>
        <v>3247332</v>
      </c>
      <c r="Z38" s="34">
        <f>+IF(X38&lt;&gt;0,+(Y38/X38)*100,0)</f>
        <v>17.97240225994104</v>
      </c>
      <c r="AA38" s="35">
        <f>+AA17+AA27+AA36</f>
        <v>34929796</v>
      </c>
    </row>
    <row r="39" spans="1:27" ht="13.5">
      <c r="A39" s="22" t="s">
        <v>59</v>
      </c>
      <c r="B39" s="16"/>
      <c r="C39" s="31"/>
      <c r="D39" s="31"/>
      <c r="E39" s="32">
        <v>4451761</v>
      </c>
      <c r="F39" s="33">
        <v>4451761</v>
      </c>
      <c r="G39" s="33">
        <v>902797</v>
      </c>
      <c r="H39" s="33">
        <v>36236580</v>
      </c>
      <c r="I39" s="33">
        <v>31860450</v>
      </c>
      <c r="J39" s="33">
        <v>902797</v>
      </c>
      <c r="K39" s="33">
        <v>26984192</v>
      </c>
      <c r="L39" s="33">
        <v>16062414</v>
      </c>
      <c r="M39" s="33">
        <v>13003321</v>
      </c>
      <c r="N39" s="33">
        <v>26984192</v>
      </c>
      <c r="O39" s="33"/>
      <c r="P39" s="33"/>
      <c r="Q39" s="33"/>
      <c r="R39" s="33"/>
      <c r="S39" s="33"/>
      <c r="T39" s="33"/>
      <c r="U39" s="33"/>
      <c r="V39" s="33"/>
      <c r="W39" s="33">
        <v>902797</v>
      </c>
      <c r="X39" s="33">
        <v>4451761</v>
      </c>
      <c r="Y39" s="33">
        <v>-3548964</v>
      </c>
      <c r="Z39" s="34">
        <v>-79.72</v>
      </c>
      <c r="AA39" s="35">
        <v>4451761</v>
      </c>
    </row>
    <row r="40" spans="1:27" ht="13.5">
      <c r="A40" s="41" t="s">
        <v>60</v>
      </c>
      <c r="B40" s="42"/>
      <c r="C40" s="43"/>
      <c r="D40" s="43"/>
      <c r="E40" s="44">
        <v>39381555</v>
      </c>
      <c r="F40" s="45">
        <v>39381555</v>
      </c>
      <c r="G40" s="45">
        <v>36236580</v>
      </c>
      <c r="H40" s="45">
        <v>31860450</v>
      </c>
      <c r="I40" s="45">
        <v>26984192</v>
      </c>
      <c r="J40" s="45">
        <v>26984192</v>
      </c>
      <c r="K40" s="45">
        <v>16062414</v>
      </c>
      <c r="L40" s="45">
        <v>13003321</v>
      </c>
      <c r="M40" s="45">
        <v>22218565</v>
      </c>
      <c r="N40" s="45">
        <v>22218565</v>
      </c>
      <c r="O40" s="45"/>
      <c r="P40" s="45"/>
      <c r="Q40" s="45"/>
      <c r="R40" s="45"/>
      <c r="S40" s="45"/>
      <c r="T40" s="45"/>
      <c r="U40" s="45"/>
      <c r="V40" s="45"/>
      <c r="W40" s="45">
        <v>22218565</v>
      </c>
      <c r="X40" s="45">
        <v>22520195</v>
      </c>
      <c r="Y40" s="45">
        <v>-301630</v>
      </c>
      <c r="Z40" s="46">
        <v>-1.34</v>
      </c>
      <c r="AA40" s="47">
        <v>39381555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2551830</v>
      </c>
      <c r="D8" s="17"/>
      <c r="E8" s="18">
        <v>1181106</v>
      </c>
      <c r="F8" s="19">
        <v>1181106</v>
      </c>
      <c r="G8" s="19">
        <v>32051</v>
      </c>
      <c r="H8" s="19">
        <v>18666</v>
      </c>
      <c r="I8" s="19">
        <v>6983</v>
      </c>
      <c r="J8" s="19">
        <v>57700</v>
      </c>
      <c r="K8" s="19">
        <v>2642</v>
      </c>
      <c r="L8" s="19">
        <v>7829</v>
      </c>
      <c r="M8" s="19">
        <v>351459</v>
      </c>
      <c r="N8" s="19">
        <v>361930</v>
      </c>
      <c r="O8" s="19"/>
      <c r="P8" s="19"/>
      <c r="Q8" s="19"/>
      <c r="R8" s="19"/>
      <c r="S8" s="19"/>
      <c r="T8" s="19"/>
      <c r="U8" s="19"/>
      <c r="V8" s="19"/>
      <c r="W8" s="19">
        <v>419630</v>
      </c>
      <c r="X8" s="19">
        <v>535998</v>
      </c>
      <c r="Y8" s="19">
        <v>-116368</v>
      </c>
      <c r="Z8" s="20">
        <v>-21.71</v>
      </c>
      <c r="AA8" s="21">
        <v>1181106</v>
      </c>
    </row>
    <row r="9" spans="1:27" ht="13.5">
      <c r="A9" s="22" t="s">
        <v>36</v>
      </c>
      <c r="B9" s="16"/>
      <c r="C9" s="17">
        <v>112309363</v>
      </c>
      <c r="D9" s="17"/>
      <c r="E9" s="18">
        <v>111813000</v>
      </c>
      <c r="F9" s="19">
        <v>111813000</v>
      </c>
      <c r="G9" s="19">
        <v>45286791</v>
      </c>
      <c r="H9" s="19">
        <v>-6000000</v>
      </c>
      <c r="I9" s="19"/>
      <c r="J9" s="19">
        <v>39286791</v>
      </c>
      <c r="K9" s="19">
        <v>1296062</v>
      </c>
      <c r="L9" s="19">
        <v>-518987</v>
      </c>
      <c r="M9" s="19">
        <v>28855116</v>
      </c>
      <c r="N9" s="19">
        <v>29632191</v>
      </c>
      <c r="O9" s="19"/>
      <c r="P9" s="19"/>
      <c r="Q9" s="19"/>
      <c r="R9" s="19"/>
      <c r="S9" s="19"/>
      <c r="T9" s="19"/>
      <c r="U9" s="19"/>
      <c r="V9" s="19"/>
      <c r="W9" s="19">
        <v>68918982</v>
      </c>
      <c r="X9" s="19">
        <v>70277334</v>
      </c>
      <c r="Y9" s="19">
        <v>-1358352</v>
      </c>
      <c r="Z9" s="20">
        <v>-1.93</v>
      </c>
      <c r="AA9" s="21">
        <v>111813000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7866135</v>
      </c>
      <c r="D11" s="17"/>
      <c r="E11" s="18">
        <v>5443350</v>
      </c>
      <c r="F11" s="19">
        <v>5443350</v>
      </c>
      <c r="G11" s="19">
        <v>351170</v>
      </c>
      <c r="H11" s="19">
        <v>590951</v>
      </c>
      <c r="I11" s="19">
        <v>654418</v>
      </c>
      <c r="J11" s="19">
        <v>1596539</v>
      </c>
      <c r="K11" s="19">
        <v>544495</v>
      </c>
      <c r="L11" s="19">
        <v>499393</v>
      </c>
      <c r="M11" s="19">
        <v>384022</v>
      </c>
      <c r="N11" s="19">
        <v>1427910</v>
      </c>
      <c r="O11" s="19"/>
      <c r="P11" s="19"/>
      <c r="Q11" s="19"/>
      <c r="R11" s="19"/>
      <c r="S11" s="19"/>
      <c r="T11" s="19"/>
      <c r="U11" s="19"/>
      <c r="V11" s="19"/>
      <c r="W11" s="19">
        <v>3024449</v>
      </c>
      <c r="X11" s="19">
        <v>2721501</v>
      </c>
      <c r="Y11" s="19">
        <v>302948</v>
      </c>
      <c r="Z11" s="20">
        <v>11.13</v>
      </c>
      <c r="AA11" s="21">
        <v>5443350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-77349260</v>
      </c>
      <c r="D14" s="17"/>
      <c r="E14" s="18">
        <v>-74710368</v>
      </c>
      <c r="F14" s="19">
        <v>-74710368</v>
      </c>
      <c r="G14" s="19">
        <v>-6582312</v>
      </c>
      <c r="H14" s="19">
        <v>-6138600</v>
      </c>
      <c r="I14" s="19">
        <v>-8083760</v>
      </c>
      <c r="J14" s="19">
        <v>-20804672</v>
      </c>
      <c r="K14" s="19">
        <v>-6113403</v>
      </c>
      <c r="L14" s="19">
        <v>-6756551</v>
      </c>
      <c r="M14" s="19">
        <v>-7453747</v>
      </c>
      <c r="N14" s="19">
        <v>-20323701</v>
      </c>
      <c r="O14" s="19"/>
      <c r="P14" s="19"/>
      <c r="Q14" s="19"/>
      <c r="R14" s="19"/>
      <c r="S14" s="19"/>
      <c r="T14" s="19"/>
      <c r="U14" s="19"/>
      <c r="V14" s="19"/>
      <c r="W14" s="19">
        <v>-41128373</v>
      </c>
      <c r="X14" s="19">
        <v>-39642831</v>
      </c>
      <c r="Y14" s="19">
        <v>-1485542</v>
      </c>
      <c r="Z14" s="20">
        <v>3.75</v>
      </c>
      <c r="AA14" s="21">
        <v>-74710368</v>
      </c>
    </row>
    <row r="15" spans="1:27" ht="13.5">
      <c r="A15" s="22" t="s">
        <v>42</v>
      </c>
      <c r="B15" s="16"/>
      <c r="C15" s="17">
        <v>-2397250</v>
      </c>
      <c r="D15" s="17"/>
      <c r="E15" s="18">
        <v>-2165810</v>
      </c>
      <c r="F15" s="19">
        <v>-2165810</v>
      </c>
      <c r="G15" s="19"/>
      <c r="H15" s="19"/>
      <c r="I15" s="19"/>
      <c r="J15" s="19"/>
      <c r="K15" s="19"/>
      <c r="L15" s="19"/>
      <c r="M15" s="19">
        <v>-365355</v>
      </c>
      <c r="N15" s="19">
        <v>-365355</v>
      </c>
      <c r="O15" s="19"/>
      <c r="P15" s="19"/>
      <c r="Q15" s="19"/>
      <c r="R15" s="19"/>
      <c r="S15" s="19"/>
      <c r="T15" s="19"/>
      <c r="U15" s="19"/>
      <c r="V15" s="19"/>
      <c r="W15" s="19">
        <v>-365355</v>
      </c>
      <c r="X15" s="19">
        <v>-385500</v>
      </c>
      <c r="Y15" s="19">
        <v>20145</v>
      </c>
      <c r="Z15" s="20">
        <v>-5.23</v>
      </c>
      <c r="AA15" s="21">
        <v>-2165810</v>
      </c>
    </row>
    <row r="16" spans="1:27" ht="13.5">
      <c r="A16" s="22" t="s">
        <v>43</v>
      </c>
      <c r="B16" s="16"/>
      <c r="C16" s="17">
        <v>-54621447</v>
      </c>
      <c r="D16" s="17"/>
      <c r="E16" s="18">
        <v>-61664974</v>
      </c>
      <c r="F16" s="19">
        <v>-61664974</v>
      </c>
      <c r="G16" s="19">
        <v>-286554</v>
      </c>
      <c r="H16" s="19">
        <v>-17641</v>
      </c>
      <c r="I16" s="19">
        <v>-761201</v>
      </c>
      <c r="J16" s="19">
        <v>-1065396</v>
      </c>
      <c r="K16" s="19">
        <v>-3367015</v>
      </c>
      <c r="L16" s="19">
        <v>-652036</v>
      </c>
      <c r="M16" s="19">
        <v>-10128099</v>
      </c>
      <c r="N16" s="19">
        <v>-14147150</v>
      </c>
      <c r="O16" s="19"/>
      <c r="P16" s="19"/>
      <c r="Q16" s="19"/>
      <c r="R16" s="19"/>
      <c r="S16" s="19"/>
      <c r="T16" s="19"/>
      <c r="U16" s="19"/>
      <c r="V16" s="19"/>
      <c r="W16" s="19">
        <v>-15212546</v>
      </c>
      <c r="X16" s="19">
        <v>-19671727</v>
      </c>
      <c r="Y16" s="19">
        <v>4459181</v>
      </c>
      <c r="Z16" s="20">
        <v>-22.67</v>
      </c>
      <c r="AA16" s="21">
        <v>-61664974</v>
      </c>
    </row>
    <row r="17" spans="1:27" ht="13.5">
      <c r="A17" s="23" t="s">
        <v>44</v>
      </c>
      <c r="B17" s="24"/>
      <c r="C17" s="25">
        <f aca="true" t="shared" si="0" ref="C17:Y17">SUM(C6:C16)</f>
        <v>-11640629</v>
      </c>
      <c r="D17" s="25">
        <f>SUM(D6:D16)</f>
        <v>0</v>
      </c>
      <c r="E17" s="26">
        <f t="shared" si="0"/>
        <v>-20103696</v>
      </c>
      <c r="F17" s="27">
        <f t="shared" si="0"/>
        <v>-20103696</v>
      </c>
      <c r="G17" s="27">
        <f t="shared" si="0"/>
        <v>38801146</v>
      </c>
      <c r="H17" s="27">
        <f t="shared" si="0"/>
        <v>-11546624</v>
      </c>
      <c r="I17" s="27">
        <f t="shared" si="0"/>
        <v>-8183560</v>
      </c>
      <c r="J17" s="27">
        <f t="shared" si="0"/>
        <v>19070962</v>
      </c>
      <c r="K17" s="27">
        <f t="shared" si="0"/>
        <v>-7637219</v>
      </c>
      <c r="L17" s="27">
        <f t="shared" si="0"/>
        <v>-7420352</v>
      </c>
      <c r="M17" s="27">
        <f t="shared" si="0"/>
        <v>11643396</v>
      </c>
      <c r="N17" s="27">
        <f t="shared" si="0"/>
        <v>-3414175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15656787</v>
      </c>
      <c r="X17" s="27">
        <f t="shared" si="0"/>
        <v>13834775</v>
      </c>
      <c r="Y17" s="27">
        <f t="shared" si="0"/>
        <v>1822012</v>
      </c>
      <c r="Z17" s="28">
        <f>+IF(X17&lt;&gt;0,+(Y17/X17)*100,0)</f>
        <v>13.169798569185259</v>
      </c>
      <c r="AA17" s="29">
        <f>SUM(AA6:AA16)</f>
        <v>-20103696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1099717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-300000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-5582005</v>
      </c>
      <c r="D26" s="17"/>
      <c r="E26" s="18">
        <v>-15228800</v>
      </c>
      <c r="F26" s="19">
        <v>-15228800</v>
      </c>
      <c r="G26" s="19">
        <v>-6364</v>
      </c>
      <c r="H26" s="19">
        <v>-12654</v>
      </c>
      <c r="I26" s="19">
        <v>-146361</v>
      </c>
      <c r="J26" s="19">
        <v>-165379</v>
      </c>
      <c r="K26" s="19">
        <v>-1759223</v>
      </c>
      <c r="L26" s="19">
        <v>-116804</v>
      </c>
      <c r="M26" s="19">
        <v>-53414</v>
      </c>
      <c r="N26" s="19">
        <v>-1929441</v>
      </c>
      <c r="O26" s="19"/>
      <c r="P26" s="19"/>
      <c r="Q26" s="19"/>
      <c r="R26" s="19"/>
      <c r="S26" s="19"/>
      <c r="T26" s="19"/>
      <c r="U26" s="19"/>
      <c r="V26" s="19"/>
      <c r="W26" s="19">
        <v>-2094820</v>
      </c>
      <c r="X26" s="19">
        <v>-4908080</v>
      </c>
      <c r="Y26" s="19">
        <v>2813260</v>
      </c>
      <c r="Z26" s="20">
        <v>-57.32</v>
      </c>
      <c r="AA26" s="21">
        <v>-15228800</v>
      </c>
    </row>
    <row r="27" spans="1:27" ht="13.5">
      <c r="A27" s="23" t="s">
        <v>51</v>
      </c>
      <c r="B27" s="24"/>
      <c r="C27" s="25">
        <f aca="true" t="shared" si="1" ref="C27:Y27">SUM(C21:C26)</f>
        <v>-4782288</v>
      </c>
      <c r="D27" s="25">
        <f>SUM(D21:D26)</f>
        <v>0</v>
      </c>
      <c r="E27" s="26">
        <f t="shared" si="1"/>
        <v>-15228800</v>
      </c>
      <c r="F27" s="27">
        <f t="shared" si="1"/>
        <v>-15228800</v>
      </c>
      <c r="G27" s="27">
        <f t="shared" si="1"/>
        <v>-6364</v>
      </c>
      <c r="H27" s="27">
        <f t="shared" si="1"/>
        <v>-12654</v>
      </c>
      <c r="I27" s="27">
        <f t="shared" si="1"/>
        <v>-146361</v>
      </c>
      <c r="J27" s="27">
        <f t="shared" si="1"/>
        <v>-165379</v>
      </c>
      <c r="K27" s="27">
        <f t="shared" si="1"/>
        <v>-1759223</v>
      </c>
      <c r="L27" s="27">
        <f t="shared" si="1"/>
        <v>-116804</v>
      </c>
      <c r="M27" s="27">
        <f t="shared" si="1"/>
        <v>-53414</v>
      </c>
      <c r="N27" s="27">
        <f t="shared" si="1"/>
        <v>-1929441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-2094820</v>
      </c>
      <c r="X27" s="27">
        <f t="shared" si="1"/>
        <v>-4908080</v>
      </c>
      <c r="Y27" s="27">
        <f t="shared" si="1"/>
        <v>2813260</v>
      </c>
      <c r="Z27" s="28">
        <f>+IF(X27&lt;&gt;0,+(Y27/X27)*100,0)</f>
        <v>-57.318951606330785</v>
      </c>
      <c r="AA27" s="29">
        <f>SUM(AA21:AA26)</f>
        <v>-15228800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-1784602</v>
      </c>
      <c r="D35" s="17"/>
      <c r="E35" s="18">
        <v>-1800000</v>
      </c>
      <c r="F35" s="19">
        <v>-1800000</v>
      </c>
      <c r="G35" s="19"/>
      <c r="H35" s="19"/>
      <c r="I35" s="19"/>
      <c r="J35" s="19"/>
      <c r="K35" s="19"/>
      <c r="L35" s="19"/>
      <c r="M35" s="19">
        <v>-964302</v>
      </c>
      <c r="N35" s="19">
        <v>-964302</v>
      </c>
      <c r="O35" s="19"/>
      <c r="P35" s="19"/>
      <c r="Q35" s="19"/>
      <c r="R35" s="19"/>
      <c r="S35" s="19"/>
      <c r="T35" s="19"/>
      <c r="U35" s="19"/>
      <c r="V35" s="19"/>
      <c r="W35" s="19">
        <v>-964302</v>
      </c>
      <c r="X35" s="19">
        <v>-900000</v>
      </c>
      <c r="Y35" s="19">
        <v>-64302</v>
      </c>
      <c r="Z35" s="20">
        <v>7.14</v>
      </c>
      <c r="AA35" s="21">
        <v>-1800000</v>
      </c>
    </row>
    <row r="36" spans="1:27" ht="13.5">
      <c r="A36" s="23" t="s">
        <v>57</v>
      </c>
      <c r="B36" s="24"/>
      <c r="C36" s="25">
        <f aca="true" t="shared" si="2" ref="C36:Y36">SUM(C31:C35)</f>
        <v>-1784602</v>
      </c>
      <c r="D36" s="25">
        <f>SUM(D31:D35)</f>
        <v>0</v>
      </c>
      <c r="E36" s="26">
        <f t="shared" si="2"/>
        <v>-1800000</v>
      </c>
      <c r="F36" s="27">
        <f t="shared" si="2"/>
        <v>-1800000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-964302</v>
      </c>
      <c r="N36" s="27">
        <f t="shared" si="2"/>
        <v>-964302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-964302</v>
      </c>
      <c r="X36" s="27">
        <f t="shared" si="2"/>
        <v>-900000</v>
      </c>
      <c r="Y36" s="27">
        <f t="shared" si="2"/>
        <v>-64302</v>
      </c>
      <c r="Z36" s="28">
        <f>+IF(X36&lt;&gt;0,+(Y36/X36)*100,0)</f>
        <v>7.144666666666668</v>
      </c>
      <c r="AA36" s="29">
        <f>SUM(AA31:AA35)</f>
        <v>-1800000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-18207519</v>
      </c>
      <c r="D38" s="31">
        <f>+D17+D27+D36</f>
        <v>0</v>
      </c>
      <c r="E38" s="32">
        <f t="shared" si="3"/>
        <v>-37132496</v>
      </c>
      <c r="F38" s="33">
        <f t="shared" si="3"/>
        <v>-37132496</v>
      </c>
      <c r="G38" s="33">
        <f t="shared" si="3"/>
        <v>38794782</v>
      </c>
      <c r="H38" s="33">
        <f t="shared" si="3"/>
        <v>-11559278</v>
      </c>
      <c r="I38" s="33">
        <f t="shared" si="3"/>
        <v>-8329921</v>
      </c>
      <c r="J38" s="33">
        <f t="shared" si="3"/>
        <v>18905583</v>
      </c>
      <c r="K38" s="33">
        <f t="shared" si="3"/>
        <v>-9396442</v>
      </c>
      <c r="L38" s="33">
        <f t="shared" si="3"/>
        <v>-7537156</v>
      </c>
      <c r="M38" s="33">
        <f t="shared" si="3"/>
        <v>10625680</v>
      </c>
      <c r="N38" s="33">
        <f t="shared" si="3"/>
        <v>-6307918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12597665</v>
      </c>
      <c r="X38" s="33">
        <f t="shared" si="3"/>
        <v>8026695</v>
      </c>
      <c r="Y38" s="33">
        <f t="shared" si="3"/>
        <v>4570970</v>
      </c>
      <c r="Z38" s="34">
        <f>+IF(X38&lt;&gt;0,+(Y38/X38)*100,0)</f>
        <v>56.947099646865865</v>
      </c>
      <c r="AA38" s="35">
        <f>+AA17+AA27+AA36</f>
        <v>-37132496</v>
      </c>
    </row>
    <row r="39" spans="1:27" ht="13.5">
      <c r="A39" s="22" t="s">
        <v>59</v>
      </c>
      <c r="B39" s="16"/>
      <c r="C39" s="31">
        <v>87482573</v>
      </c>
      <c r="D39" s="31"/>
      <c r="E39" s="32">
        <v>78769193</v>
      </c>
      <c r="F39" s="33">
        <v>78769193</v>
      </c>
      <c r="G39" s="33">
        <v>69275000</v>
      </c>
      <c r="H39" s="33">
        <v>108069782</v>
      </c>
      <c r="I39" s="33">
        <v>96510504</v>
      </c>
      <c r="J39" s="33">
        <v>69275000</v>
      </c>
      <c r="K39" s="33">
        <v>88180583</v>
      </c>
      <c r="L39" s="33">
        <v>78784141</v>
      </c>
      <c r="M39" s="33">
        <v>71246985</v>
      </c>
      <c r="N39" s="33">
        <v>88180583</v>
      </c>
      <c r="O39" s="33"/>
      <c r="P39" s="33"/>
      <c r="Q39" s="33"/>
      <c r="R39" s="33"/>
      <c r="S39" s="33"/>
      <c r="T39" s="33"/>
      <c r="U39" s="33"/>
      <c r="V39" s="33"/>
      <c r="W39" s="33">
        <v>69275000</v>
      </c>
      <c r="X39" s="33">
        <v>78769193</v>
      </c>
      <c r="Y39" s="33">
        <v>-9494193</v>
      </c>
      <c r="Z39" s="34">
        <v>-12.05</v>
      </c>
      <c r="AA39" s="35">
        <v>78769193</v>
      </c>
    </row>
    <row r="40" spans="1:27" ht="13.5">
      <c r="A40" s="41" t="s">
        <v>60</v>
      </c>
      <c r="B40" s="42"/>
      <c r="C40" s="43">
        <v>69275054</v>
      </c>
      <c r="D40" s="43"/>
      <c r="E40" s="44">
        <v>41636697</v>
      </c>
      <c r="F40" s="45">
        <v>41636697</v>
      </c>
      <c r="G40" s="45">
        <v>108069782</v>
      </c>
      <c r="H40" s="45">
        <v>96510504</v>
      </c>
      <c r="I40" s="45">
        <v>88180583</v>
      </c>
      <c r="J40" s="45">
        <v>88180583</v>
      </c>
      <c r="K40" s="45">
        <v>78784141</v>
      </c>
      <c r="L40" s="45">
        <v>71246985</v>
      </c>
      <c r="M40" s="45">
        <v>81872665</v>
      </c>
      <c r="N40" s="45">
        <v>81872665</v>
      </c>
      <c r="O40" s="45"/>
      <c r="P40" s="45"/>
      <c r="Q40" s="45"/>
      <c r="R40" s="45"/>
      <c r="S40" s="45"/>
      <c r="T40" s="45"/>
      <c r="U40" s="45"/>
      <c r="V40" s="45"/>
      <c r="W40" s="45">
        <v>81872665</v>
      </c>
      <c r="X40" s="45">
        <v>86795888</v>
      </c>
      <c r="Y40" s="45">
        <v>-4923223</v>
      </c>
      <c r="Z40" s="46">
        <v>-5.67</v>
      </c>
      <c r="AA40" s="47">
        <v>41636697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135536219</v>
      </c>
      <c r="D6" s="17"/>
      <c r="E6" s="18">
        <v>267191568</v>
      </c>
      <c r="F6" s="19">
        <v>267191568</v>
      </c>
      <c r="G6" s="19">
        <v>342133430</v>
      </c>
      <c r="H6" s="19">
        <v>-255153137</v>
      </c>
      <c r="I6" s="19">
        <v>500</v>
      </c>
      <c r="J6" s="19">
        <v>86980793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86980793</v>
      </c>
      <c r="X6" s="19">
        <v>133595784</v>
      </c>
      <c r="Y6" s="19">
        <v>-46614991</v>
      </c>
      <c r="Z6" s="20">
        <v>-34.89</v>
      </c>
      <c r="AA6" s="21">
        <v>267191568</v>
      </c>
    </row>
    <row r="7" spans="1:27" ht="13.5">
      <c r="A7" s="22" t="s">
        <v>34</v>
      </c>
      <c r="B7" s="16"/>
      <c r="C7" s="17">
        <v>190368067</v>
      </c>
      <c r="D7" s="17"/>
      <c r="E7" s="18">
        <v>290740020</v>
      </c>
      <c r="F7" s="19">
        <v>290740020</v>
      </c>
      <c r="G7" s="19">
        <v>31991694</v>
      </c>
      <c r="H7" s="19">
        <v>-49138376</v>
      </c>
      <c r="I7" s="19">
        <v>5128812</v>
      </c>
      <c r="J7" s="19">
        <v>-12017870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-12017870</v>
      </c>
      <c r="X7" s="19">
        <v>145370010</v>
      </c>
      <c r="Y7" s="19">
        <v>-157387880</v>
      </c>
      <c r="Z7" s="20">
        <v>-108.27</v>
      </c>
      <c r="AA7" s="21">
        <v>290740020</v>
      </c>
    </row>
    <row r="8" spans="1:27" ht="13.5">
      <c r="A8" s="22" t="s">
        <v>35</v>
      </c>
      <c r="B8" s="16"/>
      <c r="C8" s="17">
        <v>4747137</v>
      </c>
      <c r="D8" s="17"/>
      <c r="E8" s="18">
        <v>7359060</v>
      </c>
      <c r="F8" s="19">
        <v>7359060</v>
      </c>
      <c r="G8" s="19">
        <v>8917378</v>
      </c>
      <c r="H8" s="19">
        <v>145600</v>
      </c>
      <c r="I8" s="19">
        <v>158130</v>
      </c>
      <c r="J8" s="19">
        <v>9221108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9221108</v>
      </c>
      <c r="X8" s="19">
        <v>3679530</v>
      </c>
      <c r="Y8" s="19">
        <v>5541578</v>
      </c>
      <c r="Z8" s="20">
        <v>150.61</v>
      </c>
      <c r="AA8" s="21">
        <v>7359060</v>
      </c>
    </row>
    <row r="9" spans="1:27" ht="13.5">
      <c r="A9" s="22" t="s">
        <v>36</v>
      </c>
      <c r="B9" s="16"/>
      <c r="C9" s="17">
        <v>53060594</v>
      </c>
      <c r="D9" s="17"/>
      <c r="E9" s="18">
        <v>28792000</v>
      </c>
      <c r="F9" s="19">
        <v>28792000</v>
      </c>
      <c r="G9" s="19">
        <v>-21586046</v>
      </c>
      <c r="H9" s="19">
        <v>16205388</v>
      </c>
      <c r="I9" s="19"/>
      <c r="J9" s="19">
        <v>-5380658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-5380658</v>
      </c>
      <c r="X9" s="19">
        <v>14394000</v>
      </c>
      <c r="Y9" s="19">
        <v>-19774658</v>
      </c>
      <c r="Z9" s="20">
        <v>-137.38</v>
      </c>
      <c r="AA9" s="21">
        <v>28792000</v>
      </c>
    </row>
    <row r="10" spans="1:27" ht="13.5">
      <c r="A10" s="22" t="s">
        <v>37</v>
      </c>
      <c r="B10" s="16"/>
      <c r="C10" s="17">
        <v>3262406</v>
      </c>
      <c r="D10" s="17"/>
      <c r="E10" s="18">
        <v>45102996</v>
      </c>
      <c r="F10" s="19">
        <v>45102996</v>
      </c>
      <c r="G10" s="19"/>
      <c r="H10" s="19"/>
      <c r="I10" s="19">
        <v>377957</v>
      </c>
      <c r="J10" s="19">
        <v>377957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377957</v>
      </c>
      <c r="X10" s="19">
        <v>22551498</v>
      </c>
      <c r="Y10" s="19">
        <v>-22173541</v>
      </c>
      <c r="Z10" s="20">
        <v>-98.32</v>
      </c>
      <c r="AA10" s="21">
        <v>45102996</v>
      </c>
    </row>
    <row r="11" spans="1:27" ht="13.5">
      <c r="A11" s="22" t="s">
        <v>38</v>
      </c>
      <c r="B11" s="16"/>
      <c r="C11" s="17">
        <v>265942</v>
      </c>
      <c r="D11" s="17"/>
      <c r="E11" s="18">
        <v>450000</v>
      </c>
      <c r="F11" s="19">
        <v>450000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225000</v>
      </c>
      <c r="Y11" s="19">
        <v>-225000</v>
      </c>
      <c r="Z11" s="20">
        <v>-100</v>
      </c>
      <c r="AA11" s="21">
        <v>450000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-287002128</v>
      </c>
      <c r="D14" s="17"/>
      <c r="E14" s="18">
        <v>-395816265</v>
      </c>
      <c r="F14" s="19">
        <v>-395816265</v>
      </c>
      <c r="G14" s="19">
        <v>-17214064</v>
      </c>
      <c r="H14" s="19">
        <v>48761634</v>
      </c>
      <c r="I14" s="19">
        <v>-26029417</v>
      </c>
      <c r="J14" s="19">
        <v>5518153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5518153</v>
      </c>
      <c r="X14" s="19">
        <v>-197904978</v>
      </c>
      <c r="Y14" s="19">
        <v>203423131</v>
      </c>
      <c r="Z14" s="20">
        <v>-102.79</v>
      </c>
      <c r="AA14" s="21">
        <v>-395816265</v>
      </c>
    </row>
    <row r="15" spans="1:27" ht="13.5">
      <c r="A15" s="22" t="s">
        <v>42</v>
      </c>
      <c r="B15" s="16"/>
      <c r="C15" s="17">
        <v>-3543866</v>
      </c>
      <c r="D15" s="17"/>
      <c r="E15" s="18">
        <v>-5044032</v>
      </c>
      <c r="F15" s="19">
        <v>-5044032</v>
      </c>
      <c r="G15" s="19">
        <v>-137280</v>
      </c>
      <c r="H15" s="19">
        <v>-1445</v>
      </c>
      <c r="I15" s="19">
        <v>-8809</v>
      </c>
      <c r="J15" s="19">
        <v>-147534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-147534</v>
      </c>
      <c r="X15" s="19">
        <v>-2522016</v>
      </c>
      <c r="Y15" s="19">
        <v>2374482</v>
      </c>
      <c r="Z15" s="20">
        <v>-94.15</v>
      </c>
      <c r="AA15" s="21">
        <v>-5044032</v>
      </c>
    </row>
    <row r="16" spans="1:27" ht="13.5">
      <c r="A16" s="22" t="s">
        <v>43</v>
      </c>
      <c r="B16" s="16"/>
      <c r="C16" s="17">
        <v>-2343317</v>
      </c>
      <c r="D16" s="17"/>
      <c r="E16" s="18"/>
      <c r="F16" s="19"/>
      <c r="G16" s="19">
        <v>-16584</v>
      </c>
      <c r="H16" s="19">
        <v>-588799</v>
      </c>
      <c r="I16" s="19">
        <v>-15844</v>
      </c>
      <c r="J16" s="19">
        <v>-621227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-621227</v>
      </c>
      <c r="X16" s="19"/>
      <c r="Y16" s="19">
        <v>-621227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94351054</v>
      </c>
      <c r="D17" s="25">
        <f>SUM(D6:D16)</f>
        <v>0</v>
      </c>
      <c r="E17" s="26">
        <f t="shared" si="0"/>
        <v>238775347</v>
      </c>
      <c r="F17" s="27">
        <f t="shared" si="0"/>
        <v>238775347</v>
      </c>
      <c r="G17" s="27">
        <f t="shared" si="0"/>
        <v>344088528</v>
      </c>
      <c r="H17" s="27">
        <f t="shared" si="0"/>
        <v>-239769135</v>
      </c>
      <c r="I17" s="27">
        <f t="shared" si="0"/>
        <v>-20388671</v>
      </c>
      <c r="J17" s="27">
        <f t="shared" si="0"/>
        <v>83930722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83930722</v>
      </c>
      <c r="X17" s="27">
        <f t="shared" si="0"/>
        <v>119388828</v>
      </c>
      <c r="Y17" s="27">
        <f t="shared" si="0"/>
        <v>-35458106</v>
      </c>
      <c r="Z17" s="28">
        <f>+IF(X17&lt;&gt;0,+(Y17/X17)*100,0)</f>
        <v>-29.69968513301764</v>
      </c>
      <c r="AA17" s="29">
        <f>SUM(AA6:AA16)</f>
        <v>238775347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1481588</v>
      </c>
      <c r="D21" s="17"/>
      <c r="E21" s="18">
        <v>53648747</v>
      </c>
      <c r="F21" s="19">
        <v>53648747</v>
      </c>
      <c r="G21" s="36"/>
      <c r="H21" s="36"/>
      <c r="I21" s="36">
        <v>42544</v>
      </c>
      <c r="J21" s="19">
        <v>42544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42544</v>
      </c>
      <c r="X21" s="19">
        <v>26824374</v>
      </c>
      <c r="Y21" s="36">
        <v>-26781830</v>
      </c>
      <c r="Z21" s="37">
        <v>-99.84</v>
      </c>
      <c r="AA21" s="38">
        <v>53648747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-64689711</v>
      </c>
      <c r="D26" s="17"/>
      <c r="E26" s="18">
        <v>-231075219</v>
      </c>
      <c r="F26" s="19">
        <v>-231075219</v>
      </c>
      <c r="G26" s="19">
        <v>58279642</v>
      </c>
      <c r="H26" s="19">
        <v>-43961145</v>
      </c>
      <c r="I26" s="19">
        <v>-2372009</v>
      </c>
      <c r="J26" s="19">
        <v>11946488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11946488</v>
      </c>
      <c r="X26" s="19">
        <v>-115536000</v>
      </c>
      <c r="Y26" s="19">
        <v>127482488</v>
      </c>
      <c r="Z26" s="20">
        <v>-110.34</v>
      </c>
      <c r="AA26" s="21">
        <v>-231075219</v>
      </c>
    </row>
    <row r="27" spans="1:27" ht="13.5">
      <c r="A27" s="23" t="s">
        <v>51</v>
      </c>
      <c r="B27" s="24"/>
      <c r="C27" s="25">
        <f aca="true" t="shared" si="1" ref="C27:Y27">SUM(C21:C26)</f>
        <v>-63208123</v>
      </c>
      <c r="D27" s="25">
        <f>SUM(D21:D26)</f>
        <v>0</v>
      </c>
      <c r="E27" s="26">
        <f t="shared" si="1"/>
        <v>-177426472</v>
      </c>
      <c r="F27" s="27">
        <f t="shared" si="1"/>
        <v>-177426472</v>
      </c>
      <c r="G27" s="27">
        <f t="shared" si="1"/>
        <v>58279642</v>
      </c>
      <c r="H27" s="27">
        <f t="shared" si="1"/>
        <v>-43961145</v>
      </c>
      <c r="I27" s="27">
        <f t="shared" si="1"/>
        <v>-2329465</v>
      </c>
      <c r="J27" s="27">
        <f t="shared" si="1"/>
        <v>11989032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11989032</v>
      </c>
      <c r="X27" s="27">
        <f t="shared" si="1"/>
        <v>-88711626</v>
      </c>
      <c r="Y27" s="27">
        <f t="shared" si="1"/>
        <v>100700658</v>
      </c>
      <c r="Z27" s="28">
        <f>+IF(X27&lt;&gt;0,+(Y27/X27)*100,0)</f>
        <v>-113.51461194049133</v>
      </c>
      <c r="AA27" s="29">
        <f>SUM(AA21:AA26)</f>
        <v>-177426472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-4150466</v>
      </c>
      <c r="H31" s="19">
        <v>11694648</v>
      </c>
      <c r="I31" s="19"/>
      <c r="J31" s="19">
        <v>7544182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7544182</v>
      </c>
      <c r="X31" s="19"/>
      <c r="Y31" s="19">
        <v>7544182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>
        <v>-1881891</v>
      </c>
      <c r="I32" s="19"/>
      <c r="J32" s="19">
        <v>-1881891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-1881891</v>
      </c>
      <c r="X32" s="19"/>
      <c r="Y32" s="19">
        <v>-1881891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-337203429</v>
      </c>
      <c r="H33" s="36">
        <v>258988280</v>
      </c>
      <c r="I33" s="36">
        <v>108799</v>
      </c>
      <c r="J33" s="36">
        <v>-78106350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-78106350</v>
      </c>
      <c r="X33" s="36"/>
      <c r="Y33" s="19">
        <v>-78106350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-1034218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-1034218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-341353895</v>
      </c>
      <c r="H36" s="27">
        <f t="shared" si="2"/>
        <v>268801037</v>
      </c>
      <c r="I36" s="27">
        <f t="shared" si="2"/>
        <v>108799</v>
      </c>
      <c r="J36" s="27">
        <f t="shared" si="2"/>
        <v>-72444059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-72444059</v>
      </c>
      <c r="X36" s="27">
        <f t="shared" si="2"/>
        <v>0</v>
      </c>
      <c r="Y36" s="27">
        <f t="shared" si="2"/>
        <v>-72444059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30108713</v>
      </c>
      <c r="D38" s="31">
        <f>+D17+D27+D36</f>
        <v>0</v>
      </c>
      <c r="E38" s="32">
        <f t="shared" si="3"/>
        <v>61348875</v>
      </c>
      <c r="F38" s="33">
        <f t="shared" si="3"/>
        <v>61348875</v>
      </c>
      <c r="G38" s="33">
        <f t="shared" si="3"/>
        <v>61014275</v>
      </c>
      <c r="H38" s="33">
        <f t="shared" si="3"/>
        <v>-14929243</v>
      </c>
      <c r="I38" s="33">
        <f t="shared" si="3"/>
        <v>-22609337</v>
      </c>
      <c r="J38" s="33">
        <f t="shared" si="3"/>
        <v>23475695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23475695</v>
      </c>
      <c r="X38" s="33">
        <f t="shared" si="3"/>
        <v>30677202</v>
      </c>
      <c r="Y38" s="33">
        <f t="shared" si="3"/>
        <v>-7201507</v>
      </c>
      <c r="Z38" s="34">
        <f>+IF(X38&lt;&gt;0,+(Y38/X38)*100,0)</f>
        <v>-23.47511027896221</v>
      </c>
      <c r="AA38" s="35">
        <f>+AA17+AA27+AA36</f>
        <v>61348875</v>
      </c>
    </row>
    <row r="39" spans="1:27" ht="13.5">
      <c r="A39" s="22" t="s">
        <v>59</v>
      </c>
      <c r="B39" s="16"/>
      <c r="C39" s="31">
        <v>-19019112</v>
      </c>
      <c r="D39" s="31"/>
      <c r="E39" s="32">
        <v>-20043692</v>
      </c>
      <c r="F39" s="33">
        <v>-20043692</v>
      </c>
      <c r="G39" s="33">
        <v>-99205805</v>
      </c>
      <c r="H39" s="33">
        <v>-38191530</v>
      </c>
      <c r="I39" s="33">
        <v>-53120773</v>
      </c>
      <c r="J39" s="33">
        <v>-99205805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-99205805</v>
      </c>
      <c r="X39" s="33">
        <v>-20043692</v>
      </c>
      <c r="Y39" s="33">
        <v>-79162113</v>
      </c>
      <c r="Z39" s="34">
        <v>394.95</v>
      </c>
      <c r="AA39" s="35">
        <v>-20043692</v>
      </c>
    </row>
    <row r="40" spans="1:27" ht="13.5">
      <c r="A40" s="41" t="s">
        <v>60</v>
      </c>
      <c r="B40" s="42"/>
      <c r="C40" s="43">
        <v>11089601</v>
      </c>
      <c r="D40" s="43"/>
      <c r="E40" s="44">
        <v>41305179</v>
      </c>
      <c r="F40" s="45">
        <v>41305179</v>
      </c>
      <c r="G40" s="45">
        <v>-38191530</v>
      </c>
      <c r="H40" s="45">
        <v>-53120773</v>
      </c>
      <c r="I40" s="45">
        <v>-75730110</v>
      </c>
      <c r="J40" s="45">
        <v>-75730110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10633506</v>
      </c>
      <c r="Y40" s="45">
        <v>-10633506</v>
      </c>
      <c r="Z40" s="46">
        <v>-100</v>
      </c>
      <c r="AA40" s="47">
        <v>41305179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8712356</v>
      </c>
      <c r="D8" s="17"/>
      <c r="E8" s="18">
        <v>5099352</v>
      </c>
      <c r="F8" s="19">
        <v>5099352</v>
      </c>
      <c r="G8" s="19">
        <v>2456976</v>
      </c>
      <c r="H8" s="19">
        <v>88588</v>
      </c>
      <c r="I8" s="19">
        <v>223605</v>
      </c>
      <c r="J8" s="19">
        <v>2769169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2769169</v>
      </c>
      <c r="X8" s="19">
        <v>2461751</v>
      </c>
      <c r="Y8" s="19">
        <v>307418</v>
      </c>
      <c r="Z8" s="20">
        <v>12.49</v>
      </c>
      <c r="AA8" s="21">
        <v>5099352</v>
      </c>
    </row>
    <row r="9" spans="1:27" ht="13.5">
      <c r="A9" s="22" t="s">
        <v>36</v>
      </c>
      <c r="B9" s="16"/>
      <c r="C9" s="17">
        <v>77660671</v>
      </c>
      <c r="D9" s="17"/>
      <c r="E9" s="18">
        <v>74448000</v>
      </c>
      <c r="F9" s="19">
        <v>74448000</v>
      </c>
      <c r="G9" s="19">
        <v>27635000</v>
      </c>
      <c r="H9" s="19">
        <v>1500000</v>
      </c>
      <c r="I9" s="19">
        <v>2400000</v>
      </c>
      <c r="J9" s="19">
        <v>31535000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31535000</v>
      </c>
      <c r="X9" s="19">
        <v>37224000</v>
      </c>
      <c r="Y9" s="19">
        <v>-5689000</v>
      </c>
      <c r="Z9" s="20">
        <v>-15.28</v>
      </c>
      <c r="AA9" s="21">
        <v>74448000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2252027</v>
      </c>
      <c r="D11" s="17"/>
      <c r="E11" s="18">
        <v>1458504</v>
      </c>
      <c r="F11" s="19">
        <v>1458504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729252</v>
      </c>
      <c r="Y11" s="19">
        <v>-729252</v>
      </c>
      <c r="Z11" s="20">
        <v>-100</v>
      </c>
      <c r="AA11" s="21">
        <v>1458504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-77164322</v>
      </c>
      <c r="D14" s="17"/>
      <c r="E14" s="18">
        <v>-90780702</v>
      </c>
      <c r="F14" s="19">
        <v>-90780702</v>
      </c>
      <c r="G14" s="19">
        <v>-7457968</v>
      </c>
      <c r="H14" s="19">
        <v>-5771933</v>
      </c>
      <c r="I14" s="19">
        <v>-20176197</v>
      </c>
      <c r="J14" s="19">
        <v>-33406098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-33406098</v>
      </c>
      <c r="X14" s="19">
        <v>-50068824</v>
      </c>
      <c r="Y14" s="19">
        <v>16662726</v>
      </c>
      <c r="Z14" s="20">
        <v>-33.28</v>
      </c>
      <c r="AA14" s="21">
        <v>-90780702</v>
      </c>
    </row>
    <row r="15" spans="1:27" ht="13.5">
      <c r="A15" s="22" t="s">
        <v>42</v>
      </c>
      <c r="B15" s="16"/>
      <c r="C15" s="17">
        <v>-2369493</v>
      </c>
      <c r="D15" s="17"/>
      <c r="E15" s="18">
        <v>-306908</v>
      </c>
      <c r="F15" s="19">
        <v>-306908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-153450</v>
      </c>
      <c r="Y15" s="19">
        <v>153450</v>
      </c>
      <c r="Z15" s="20">
        <v>-100</v>
      </c>
      <c r="AA15" s="21">
        <v>-306908</v>
      </c>
    </row>
    <row r="16" spans="1:27" ht="13.5">
      <c r="A16" s="22" t="s">
        <v>43</v>
      </c>
      <c r="B16" s="16"/>
      <c r="C16" s="17"/>
      <c r="D16" s="17"/>
      <c r="E16" s="18">
        <v>-3083257</v>
      </c>
      <c r="F16" s="19">
        <v>-3083257</v>
      </c>
      <c r="G16" s="19">
        <v>-215538</v>
      </c>
      <c r="H16" s="19">
        <v>-567532</v>
      </c>
      <c r="I16" s="19">
        <v>-581983</v>
      </c>
      <c r="J16" s="19">
        <v>-1365053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-1365053</v>
      </c>
      <c r="X16" s="19">
        <v>-2082000</v>
      </c>
      <c r="Y16" s="19">
        <v>716947</v>
      </c>
      <c r="Z16" s="20">
        <v>-34.44</v>
      </c>
      <c r="AA16" s="21">
        <v>-3083257</v>
      </c>
    </row>
    <row r="17" spans="1:27" ht="13.5">
      <c r="A17" s="23" t="s">
        <v>44</v>
      </c>
      <c r="B17" s="24"/>
      <c r="C17" s="25">
        <f aca="true" t="shared" si="0" ref="C17:Y17">SUM(C6:C16)</f>
        <v>9091239</v>
      </c>
      <c r="D17" s="25">
        <f>SUM(D6:D16)</f>
        <v>0</v>
      </c>
      <c r="E17" s="26">
        <f t="shared" si="0"/>
        <v>-13165011</v>
      </c>
      <c r="F17" s="27">
        <f t="shared" si="0"/>
        <v>-13165011</v>
      </c>
      <c r="G17" s="27">
        <f t="shared" si="0"/>
        <v>22418470</v>
      </c>
      <c r="H17" s="27">
        <f t="shared" si="0"/>
        <v>-4750877</v>
      </c>
      <c r="I17" s="27">
        <f t="shared" si="0"/>
        <v>-18134575</v>
      </c>
      <c r="J17" s="27">
        <f t="shared" si="0"/>
        <v>-466982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-466982</v>
      </c>
      <c r="X17" s="27">
        <f t="shared" si="0"/>
        <v>-11889271</v>
      </c>
      <c r="Y17" s="27">
        <f t="shared" si="0"/>
        <v>11422289</v>
      </c>
      <c r="Z17" s="28">
        <f>+IF(X17&lt;&gt;0,+(Y17/X17)*100,0)</f>
        <v>-96.07224025762386</v>
      </c>
      <c r="AA17" s="29">
        <f>SUM(AA6:AA16)</f>
        <v>-13165011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-4100000</v>
      </c>
      <c r="F26" s="19">
        <v>-4100000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-2050000</v>
      </c>
      <c r="Y26" s="19">
        <v>2050000</v>
      </c>
      <c r="Z26" s="20">
        <v>-100</v>
      </c>
      <c r="AA26" s="21">
        <v>-4100000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-4100000</v>
      </c>
      <c r="F27" s="27">
        <f t="shared" si="1"/>
        <v>-4100000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-2050000</v>
      </c>
      <c r="Y27" s="27">
        <f t="shared" si="1"/>
        <v>2050000</v>
      </c>
      <c r="Z27" s="28">
        <f>+IF(X27&lt;&gt;0,+(Y27/X27)*100,0)</f>
        <v>-100</v>
      </c>
      <c r="AA27" s="29">
        <f>SUM(AA21:AA26)</f>
        <v>-4100000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-505133</v>
      </c>
      <c r="F35" s="19">
        <v>-505133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-203000</v>
      </c>
      <c r="Y35" s="19">
        <v>203000</v>
      </c>
      <c r="Z35" s="20">
        <v>-100</v>
      </c>
      <c r="AA35" s="21">
        <v>-505133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-505133</v>
      </c>
      <c r="F36" s="27">
        <f t="shared" si="2"/>
        <v>-505133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-203000</v>
      </c>
      <c r="Y36" s="27">
        <f t="shared" si="2"/>
        <v>203000</v>
      </c>
      <c r="Z36" s="28">
        <f>+IF(X36&lt;&gt;0,+(Y36/X36)*100,0)</f>
        <v>-100</v>
      </c>
      <c r="AA36" s="29">
        <f>SUM(AA31:AA35)</f>
        <v>-505133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9091239</v>
      </c>
      <c r="D38" s="31">
        <f>+D17+D27+D36</f>
        <v>0</v>
      </c>
      <c r="E38" s="32">
        <f t="shared" si="3"/>
        <v>-17770144</v>
      </c>
      <c r="F38" s="33">
        <f t="shared" si="3"/>
        <v>-17770144</v>
      </c>
      <c r="G38" s="33">
        <f t="shared" si="3"/>
        <v>22418470</v>
      </c>
      <c r="H38" s="33">
        <f t="shared" si="3"/>
        <v>-4750877</v>
      </c>
      <c r="I38" s="33">
        <f t="shared" si="3"/>
        <v>-18134575</v>
      </c>
      <c r="J38" s="33">
        <f t="shared" si="3"/>
        <v>-466982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-466982</v>
      </c>
      <c r="X38" s="33">
        <f t="shared" si="3"/>
        <v>-14142271</v>
      </c>
      <c r="Y38" s="33">
        <f t="shared" si="3"/>
        <v>13675289</v>
      </c>
      <c r="Z38" s="34">
        <f>+IF(X38&lt;&gt;0,+(Y38/X38)*100,0)</f>
        <v>-96.6979702199173</v>
      </c>
      <c r="AA38" s="35">
        <f>+AA17+AA27+AA36</f>
        <v>-17770144</v>
      </c>
    </row>
    <row r="39" spans="1:27" ht="13.5">
      <c r="A39" s="22" t="s">
        <v>59</v>
      </c>
      <c r="B39" s="16"/>
      <c r="C39" s="31"/>
      <c r="D39" s="31"/>
      <c r="E39" s="32">
        <v>2464248</v>
      </c>
      <c r="F39" s="33">
        <v>2464248</v>
      </c>
      <c r="G39" s="33">
        <v>613005</v>
      </c>
      <c r="H39" s="33">
        <v>23031475</v>
      </c>
      <c r="I39" s="33">
        <v>18280598</v>
      </c>
      <c r="J39" s="33">
        <v>613005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613005</v>
      </c>
      <c r="X39" s="33">
        <v>2464248</v>
      </c>
      <c r="Y39" s="33">
        <v>-1851243</v>
      </c>
      <c r="Z39" s="34">
        <v>-75.12</v>
      </c>
      <c r="AA39" s="35">
        <v>2464248</v>
      </c>
    </row>
    <row r="40" spans="1:27" ht="13.5">
      <c r="A40" s="41" t="s">
        <v>60</v>
      </c>
      <c r="B40" s="42"/>
      <c r="C40" s="43">
        <v>9091239</v>
      </c>
      <c r="D40" s="43"/>
      <c r="E40" s="44">
        <v>-15305898</v>
      </c>
      <c r="F40" s="45">
        <v>-15305898</v>
      </c>
      <c r="G40" s="45">
        <v>23031475</v>
      </c>
      <c r="H40" s="45">
        <v>18280598</v>
      </c>
      <c r="I40" s="45">
        <v>146023</v>
      </c>
      <c r="J40" s="45">
        <v>146023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-11678025</v>
      </c>
      <c r="Y40" s="45">
        <v>11678025</v>
      </c>
      <c r="Z40" s="46">
        <v>-100</v>
      </c>
      <c r="AA40" s="47">
        <v>-15305898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6566401</v>
      </c>
      <c r="D6" s="17"/>
      <c r="E6" s="18">
        <v>8134980</v>
      </c>
      <c r="F6" s="19">
        <v>8134980</v>
      </c>
      <c r="G6" s="19">
        <v>219090</v>
      </c>
      <c r="H6" s="19">
        <v>737556</v>
      </c>
      <c r="I6" s="19">
        <v>1190145</v>
      </c>
      <c r="J6" s="19">
        <v>2146791</v>
      </c>
      <c r="K6" s="19">
        <v>940197</v>
      </c>
      <c r="L6" s="19">
        <v>1732287</v>
      </c>
      <c r="M6" s="19">
        <v>689278</v>
      </c>
      <c r="N6" s="19">
        <v>3361762</v>
      </c>
      <c r="O6" s="19"/>
      <c r="P6" s="19"/>
      <c r="Q6" s="19"/>
      <c r="R6" s="19"/>
      <c r="S6" s="19"/>
      <c r="T6" s="19"/>
      <c r="U6" s="19"/>
      <c r="V6" s="19"/>
      <c r="W6" s="19">
        <v>5508553</v>
      </c>
      <c r="X6" s="19">
        <v>4067490</v>
      </c>
      <c r="Y6" s="19">
        <v>1441063</v>
      </c>
      <c r="Z6" s="20">
        <v>35.43</v>
      </c>
      <c r="AA6" s="21">
        <v>8134980</v>
      </c>
    </row>
    <row r="7" spans="1:27" ht="13.5">
      <c r="A7" s="22" t="s">
        <v>34</v>
      </c>
      <c r="B7" s="16"/>
      <c r="C7" s="17">
        <v>18942640</v>
      </c>
      <c r="D7" s="17"/>
      <c r="E7" s="18">
        <v>25225841</v>
      </c>
      <c r="F7" s="19">
        <v>25225841</v>
      </c>
      <c r="G7" s="19">
        <v>1296026</v>
      </c>
      <c r="H7" s="19">
        <v>1742342</v>
      </c>
      <c r="I7" s="19">
        <v>1822226</v>
      </c>
      <c r="J7" s="19">
        <v>4860594</v>
      </c>
      <c r="K7" s="19">
        <v>1638133</v>
      </c>
      <c r="L7" s="19">
        <v>1471243</v>
      </c>
      <c r="M7" s="19">
        <v>1818952</v>
      </c>
      <c r="N7" s="19">
        <v>4928328</v>
      </c>
      <c r="O7" s="19"/>
      <c r="P7" s="19"/>
      <c r="Q7" s="19"/>
      <c r="R7" s="19"/>
      <c r="S7" s="19"/>
      <c r="T7" s="19"/>
      <c r="U7" s="19"/>
      <c r="V7" s="19"/>
      <c r="W7" s="19">
        <v>9788922</v>
      </c>
      <c r="X7" s="19">
        <v>12689328</v>
      </c>
      <c r="Y7" s="19">
        <v>-2900406</v>
      </c>
      <c r="Z7" s="20">
        <v>-22.86</v>
      </c>
      <c r="AA7" s="21">
        <v>25225841</v>
      </c>
    </row>
    <row r="8" spans="1:27" ht="13.5">
      <c r="A8" s="22" t="s">
        <v>35</v>
      </c>
      <c r="B8" s="16"/>
      <c r="C8" s="17">
        <v>2890932</v>
      </c>
      <c r="D8" s="17"/>
      <c r="E8" s="18">
        <v>4967304</v>
      </c>
      <c r="F8" s="19">
        <v>4967304</v>
      </c>
      <c r="G8" s="19">
        <v>1603687</v>
      </c>
      <c r="H8" s="19">
        <v>886757</v>
      </c>
      <c r="I8" s="19">
        <v>760562</v>
      </c>
      <c r="J8" s="19">
        <v>3251006</v>
      </c>
      <c r="K8" s="19">
        <v>2647862</v>
      </c>
      <c r="L8" s="19">
        <v>775156</v>
      </c>
      <c r="M8" s="19">
        <v>865302</v>
      </c>
      <c r="N8" s="19">
        <v>4288320</v>
      </c>
      <c r="O8" s="19"/>
      <c r="P8" s="19"/>
      <c r="Q8" s="19"/>
      <c r="R8" s="19"/>
      <c r="S8" s="19"/>
      <c r="T8" s="19"/>
      <c r="U8" s="19"/>
      <c r="V8" s="19"/>
      <c r="W8" s="19">
        <v>7539326</v>
      </c>
      <c r="X8" s="19">
        <v>2483652</v>
      </c>
      <c r="Y8" s="19">
        <v>5055674</v>
      </c>
      <c r="Z8" s="20">
        <v>203.56</v>
      </c>
      <c r="AA8" s="21">
        <v>4967304</v>
      </c>
    </row>
    <row r="9" spans="1:27" ht="13.5">
      <c r="A9" s="22" t="s">
        <v>36</v>
      </c>
      <c r="B9" s="16"/>
      <c r="C9" s="17">
        <v>19027000</v>
      </c>
      <c r="D9" s="17"/>
      <c r="E9" s="18">
        <v>17550996</v>
      </c>
      <c r="F9" s="19">
        <v>17550996</v>
      </c>
      <c r="G9" s="19">
        <v>5624140</v>
      </c>
      <c r="H9" s="19">
        <v>250220</v>
      </c>
      <c r="I9" s="19">
        <v>140</v>
      </c>
      <c r="J9" s="19">
        <v>5874500</v>
      </c>
      <c r="K9" s="19">
        <v>465</v>
      </c>
      <c r="L9" s="19">
        <v>450000</v>
      </c>
      <c r="M9" s="19">
        <v>4502723</v>
      </c>
      <c r="N9" s="19">
        <v>4953188</v>
      </c>
      <c r="O9" s="19"/>
      <c r="P9" s="19"/>
      <c r="Q9" s="19"/>
      <c r="R9" s="19"/>
      <c r="S9" s="19"/>
      <c r="T9" s="19"/>
      <c r="U9" s="19"/>
      <c r="V9" s="19"/>
      <c r="W9" s="19">
        <v>10827688</v>
      </c>
      <c r="X9" s="19">
        <v>8775498</v>
      </c>
      <c r="Y9" s="19">
        <v>2052190</v>
      </c>
      <c r="Z9" s="20">
        <v>23.39</v>
      </c>
      <c r="AA9" s="21">
        <v>17550996</v>
      </c>
    </row>
    <row r="10" spans="1:27" ht="13.5">
      <c r="A10" s="22" t="s">
        <v>37</v>
      </c>
      <c r="B10" s="16"/>
      <c r="C10" s="17">
        <v>5202000</v>
      </c>
      <c r="D10" s="17"/>
      <c r="E10" s="18">
        <v>24357996</v>
      </c>
      <c r="F10" s="19">
        <v>24357996</v>
      </c>
      <c r="G10" s="19">
        <v>3500000</v>
      </c>
      <c r="H10" s="19"/>
      <c r="I10" s="19"/>
      <c r="J10" s="19">
        <v>3500000</v>
      </c>
      <c r="K10" s="19"/>
      <c r="L10" s="19"/>
      <c r="M10" s="19">
        <v>4500000</v>
      </c>
      <c r="N10" s="19">
        <v>4500000</v>
      </c>
      <c r="O10" s="19"/>
      <c r="P10" s="19"/>
      <c r="Q10" s="19"/>
      <c r="R10" s="19"/>
      <c r="S10" s="19"/>
      <c r="T10" s="19"/>
      <c r="U10" s="19"/>
      <c r="V10" s="19"/>
      <c r="W10" s="19">
        <v>8000000</v>
      </c>
      <c r="X10" s="19">
        <v>12178998</v>
      </c>
      <c r="Y10" s="19">
        <v>-4178998</v>
      </c>
      <c r="Z10" s="20">
        <v>-34.31</v>
      </c>
      <c r="AA10" s="21">
        <v>24357996</v>
      </c>
    </row>
    <row r="11" spans="1:27" ht="13.5">
      <c r="A11" s="22" t="s">
        <v>38</v>
      </c>
      <c r="B11" s="16"/>
      <c r="C11" s="17">
        <v>390007</v>
      </c>
      <c r="D11" s="17"/>
      <c r="E11" s="18">
        <v>2238565</v>
      </c>
      <c r="F11" s="19">
        <v>2238565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1124778</v>
      </c>
      <c r="Y11" s="19">
        <v>-1124778</v>
      </c>
      <c r="Z11" s="20">
        <v>-100</v>
      </c>
      <c r="AA11" s="21">
        <v>2238565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-46569441</v>
      </c>
      <c r="D14" s="17"/>
      <c r="E14" s="18">
        <v>-53847347</v>
      </c>
      <c r="F14" s="19">
        <v>-53847347</v>
      </c>
      <c r="G14" s="19">
        <v>-11833020</v>
      </c>
      <c r="H14" s="19">
        <v>-2716565</v>
      </c>
      <c r="I14" s="19">
        <v>-4419965</v>
      </c>
      <c r="J14" s="19">
        <v>-18969550</v>
      </c>
      <c r="K14" s="19">
        <v>-4104847</v>
      </c>
      <c r="L14" s="19">
        <v>-3228107</v>
      </c>
      <c r="M14" s="19">
        <v>-9756216</v>
      </c>
      <c r="N14" s="19">
        <v>-17089170</v>
      </c>
      <c r="O14" s="19"/>
      <c r="P14" s="19"/>
      <c r="Q14" s="19"/>
      <c r="R14" s="19"/>
      <c r="S14" s="19"/>
      <c r="T14" s="19"/>
      <c r="U14" s="19"/>
      <c r="V14" s="19"/>
      <c r="W14" s="19">
        <v>-36058720</v>
      </c>
      <c r="X14" s="19">
        <v>-24480144</v>
      </c>
      <c r="Y14" s="19">
        <v>-11578576</v>
      </c>
      <c r="Z14" s="20">
        <v>47.3</v>
      </c>
      <c r="AA14" s="21">
        <v>-53847347</v>
      </c>
    </row>
    <row r="15" spans="1:27" ht="13.5">
      <c r="A15" s="22" t="s">
        <v>42</v>
      </c>
      <c r="B15" s="16"/>
      <c r="C15" s="17">
        <v>-1164156</v>
      </c>
      <c r="D15" s="17"/>
      <c r="E15" s="18">
        <v>-1508292</v>
      </c>
      <c r="F15" s="19">
        <v>-1508292</v>
      </c>
      <c r="G15" s="19">
        <v>-6240</v>
      </c>
      <c r="H15" s="19">
        <v>-39</v>
      </c>
      <c r="I15" s="19">
        <v>-208</v>
      </c>
      <c r="J15" s="19">
        <v>-6487</v>
      </c>
      <c r="K15" s="19">
        <v>-864</v>
      </c>
      <c r="L15" s="19">
        <v>-400</v>
      </c>
      <c r="M15" s="19"/>
      <c r="N15" s="19">
        <v>-1264</v>
      </c>
      <c r="O15" s="19"/>
      <c r="P15" s="19"/>
      <c r="Q15" s="19"/>
      <c r="R15" s="19"/>
      <c r="S15" s="19"/>
      <c r="T15" s="19"/>
      <c r="U15" s="19"/>
      <c r="V15" s="19"/>
      <c r="W15" s="19">
        <v>-7751</v>
      </c>
      <c r="X15" s="19">
        <v>-754146</v>
      </c>
      <c r="Y15" s="19">
        <v>746395</v>
      </c>
      <c r="Z15" s="20">
        <v>-98.97</v>
      </c>
      <c r="AA15" s="21">
        <v>-1508292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5285383</v>
      </c>
      <c r="D17" s="25">
        <f>SUM(D6:D16)</f>
        <v>0</v>
      </c>
      <c r="E17" s="26">
        <f t="shared" si="0"/>
        <v>27120043</v>
      </c>
      <c r="F17" s="27">
        <f t="shared" si="0"/>
        <v>27120043</v>
      </c>
      <c r="G17" s="27">
        <f t="shared" si="0"/>
        <v>403683</v>
      </c>
      <c r="H17" s="27">
        <f t="shared" si="0"/>
        <v>900271</v>
      </c>
      <c r="I17" s="27">
        <f t="shared" si="0"/>
        <v>-647100</v>
      </c>
      <c r="J17" s="27">
        <f t="shared" si="0"/>
        <v>656854</v>
      </c>
      <c r="K17" s="27">
        <f t="shared" si="0"/>
        <v>1120946</v>
      </c>
      <c r="L17" s="27">
        <f t="shared" si="0"/>
        <v>1200179</v>
      </c>
      <c r="M17" s="27">
        <f t="shared" si="0"/>
        <v>2620039</v>
      </c>
      <c r="N17" s="27">
        <f t="shared" si="0"/>
        <v>4941164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5598018</v>
      </c>
      <c r="X17" s="27">
        <f t="shared" si="0"/>
        <v>16085454</v>
      </c>
      <c r="Y17" s="27">
        <f t="shared" si="0"/>
        <v>-10487436</v>
      </c>
      <c r="Z17" s="28">
        <f>+IF(X17&lt;&gt;0,+(Y17/X17)*100,0)</f>
        <v>-65.19825924714341</v>
      </c>
      <c r="AA17" s="29">
        <f>SUM(AA6:AA16)</f>
        <v>27120043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3176600</v>
      </c>
      <c r="F21" s="19">
        <v>3176600</v>
      </c>
      <c r="G21" s="36">
        <v>28862</v>
      </c>
      <c r="H21" s="36">
        <v>10500</v>
      </c>
      <c r="I21" s="36">
        <v>5400</v>
      </c>
      <c r="J21" s="19">
        <v>44762</v>
      </c>
      <c r="K21" s="36">
        <v>1129</v>
      </c>
      <c r="L21" s="36">
        <v>9379</v>
      </c>
      <c r="M21" s="19">
        <v>7013</v>
      </c>
      <c r="N21" s="36">
        <v>17521</v>
      </c>
      <c r="O21" s="36"/>
      <c r="P21" s="36"/>
      <c r="Q21" s="19"/>
      <c r="R21" s="36"/>
      <c r="S21" s="36"/>
      <c r="T21" s="19"/>
      <c r="U21" s="36"/>
      <c r="V21" s="36"/>
      <c r="W21" s="36">
        <v>62283</v>
      </c>
      <c r="X21" s="19"/>
      <c r="Y21" s="36">
        <v>62283</v>
      </c>
      <c r="Z21" s="37"/>
      <c r="AA21" s="38">
        <v>3176600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10814</v>
      </c>
      <c r="F23" s="19">
        <v>10814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10814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-5957396</v>
      </c>
      <c r="D26" s="17"/>
      <c r="E26" s="18">
        <v>-28279880</v>
      </c>
      <c r="F26" s="19">
        <v>-28279880</v>
      </c>
      <c r="G26" s="19">
        <v>-234215</v>
      </c>
      <c r="H26" s="19">
        <v>-42296</v>
      </c>
      <c r="I26" s="19">
        <v>-1814</v>
      </c>
      <c r="J26" s="19">
        <v>-278325</v>
      </c>
      <c r="K26" s="19">
        <v>-842718</v>
      </c>
      <c r="L26" s="19">
        <v>-1009970</v>
      </c>
      <c r="M26" s="19">
        <v>-2301220</v>
      </c>
      <c r="N26" s="19">
        <v>-4153908</v>
      </c>
      <c r="O26" s="19"/>
      <c r="P26" s="19"/>
      <c r="Q26" s="19"/>
      <c r="R26" s="19"/>
      <c r="S26" s="19"/>
      <c r="T26" s="19"/>
      <c r="U26" s="19"/>
      <c r="V26" s="19"/>
      <c r="W26" s="19">
        <v>-4432233</v>
      </c>
      <c r="X26" s="19">
        <v>-16050878</v>
      </c>
      <c r="Y26" s="19">
        <v>11618645</v>
      </c>
      <c r="Z26" s="20">
        <v>-72.39</v>
      </c>
      <c r="AA26" s="21">
        <v>-28279880</v>
      </c>
    </row>
    <row r="27" spans="1:27" ht="13.5">
      <c r="A27" s="23" t="s">
        <v>51</v>
      </c>
      <c r="B27" s="24"/>
      <c r="C27" s="25">
        <f aca="true" t="shared" si="1" ref="C27:Y27">SUM(C21:C26)</f>
        <v>-5957396</v>
      </c>
      <c r="D27" s="25">
        <f>SUM(D21:D26)</f>
        <v>0</v>
      </c>
      <c r="E27" s="26">
        <f t="shared" si="1"/>
        <v>-25092466</v>
      </c>
      <c r="F27" s="27">
        <f t="shared" si="1"/>
        <v>-25092466</v>
      </c>
      <c r="G27" s="27">
        <f t="shared" si="1"/>
        <v>-205353</v>
      </c>
      <c r="H27" s="27">
        <f t="shared" si="1"/>
        <v>-31796</v>
      </c>
      <c r="I27" s="27">
        <f t="shared" si="1"/>
        <v>3586</v>
      </c>
      <c r="J27" s="27">
        <f t="shared" si="1"/>
        <v>-233563</v>
      </c>
      <c r="K27" s="27">
        <f t="shared" si="1"/>
        <v>-841589</v>
      </c>
      <c r="L27" s="27">
        <f t="shared" si="1"/>
        <v>-1000591</v>
      </c>
      <c r="M27" s="27">
        <f t="shared" si="1"/>
        <v>-2294207</v>
      </c>
      <c r="N27" s="27">
        <f t="shared" si="1"/>
        <v>-4136387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-4369950</v>
      </c>
      <c r="X27" s="27">
        <f t="shared" si="1"/>
        <v>-16050878</v>
      </c>
      <c r="Y27" s="27">
        <f t="shared" si="1"/>
        <v>11680928</v>
      </c>
      <c r="Z27" s="28">
        <f>+IF(X27&lt;&gt;0,+(Y27/X27)*100,0)</f>
        <v>-72.77438654757702</v>
      </c>
      <c r="AA27" s="29">
        <f>SUM(AA21:AA26)</f>
        <v>-25092466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35531</v>
      </c>
      <c r="D33" s="17"/>
      <c r="E33" s="18">
        <v>59665</v>
      </c>
      <c r="F33" s="19">
        <v>59665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59665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-709956</v>
      </c>
      <c r="D35" s="17"/>
      <c r="E35" s="18">
        <v>-1444548</v>
      </c>
      <c r="F35" s="19">
        <v>-1444548</v>
      </c>
      <c r="G35" s="19">
        <v>-26919</v>
      </c>
      <c r="H35" s="19">
        <v>-127260</v>
      </c>
      <c r="I35" s="19">
        <v>-173275</v>
      </c>
      <c r="J35" s="19">
        <v>-327454</v>
      </c>
      <c r="K35" s="19">
        <v>-189036</v>
      </c>
      <c r="L35" s="19">
        <v>-173036</v>
      </c>
      <c r="M35" s="19">
        <v>-173036</v>
      </c>
      <c r="N35" s="19">
        <v>-535108</v>
      </c>
      <c r="O35" s="19"/>
      <c r="P35" s="19"/>
      <c r="Q35" s="19"/>
      <c r="R35" s="19"/>
      <c r="S35" s="19"/>
      <c r="T35" s="19"/>
      <c r="U35" s="19"/>
      <c r="V35" s="19"/>
      <c r="W35" s="19">
        <v>-862562</v>
      </c>
      <c r="X35" s="19">
        <v>-722274</v>
      </c>
      <c r="Y35" s="19">
        <v>-140288</v>
      </c>
      <c r="Z35" s="20">
        <v>19.42</v>
      </c>
      <c r="AA35" s="21">
        <v>-1444548</v>
      </c>
    </row>
    <row r="36" spans="1:27" ht="13.5">
      <c r="A36" s="23" t="s">
        <v>57</v>
      </c>
      <c r="B36" s="24"/>
      <c r="C36" s="25">
        <f aca="true" t="shared" si="2" ref="C36:Y36">SUM(C31:C35)</f>
        <v>-674425</v>
      </c>
      <c r="D36" s="25">
        <f>SUM(D31:D35)</f>
        <v>0</v>
      </c>
      <c r="E36" s="26">
        <f t="shared" si="2"/>
        <v>-1384883</v>
      </c>
      <c r="F36" s="27">
        <f t="shared" si="2"/>
        <v>-1384883</v>
      </c>
      <c r="G36" s="27">
        <f t="shared" si="2"/>
        <v>-26919</v>
      </c>
      <c r="H36" s="27">
        <f t="shared" si="2"/>
        <v>-127260</v>
      </c>
      <c r="I36" s="27">
        <f t="shared" si="2"/>
        <v>-173275</v>
      </c>
      <c r="J36" s="27">
        <f t="shared" si="2"/>
        <v>-327454</v>
      </c>
      <c r="K36" s="27">
        <f t="shared" si="2"/>
        <v>-189036</v>
      </c>
      <c r="L36" s="27">
        <f t="shared" si="2"/>
        <v>-173036</v>
      </c>
      <c r="M36" s="27">
        <f t="shared" si="2"/>
        <v>-173036</v>
      </c>
      <c r="N36" s="27">
        <f t="shared" si="2"/>
        <v>-535108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-862562</v>
      </c>
      <c r="X36" s="27">
        <f t="shared" si="2"/>
        <v>-722274</v>
      </c>
      <c r="Y36" s="27">
        <f t="shared" si="2"/>
        <v>-140288</v>
      </c>
      <c r="Z36" s="28">
        <f>+IF(X36&lt;&gt;0,+(Y36/X36)*100,0)</f>
        <v>19.423099820843614</v>
      </c>
      <c r="AA36" s="29">
        <f>SUM(AA31:AA35)</f>
        <v>-1384883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-1346438</v>
      </c>
      <c r="D38" s="31">
        <f>+D17+D27+D36</f>
        <v>0</v>
      </c>
      <c r="E38" s="32">
        <f t="shared" si="3"/>
        <v>642694</v>
      </c>
      <c r="F38" s="33">
        <f t="shared" si="3"/>
        <v>642694</v>
      </c>
      <c r="G38" s="33">
        <f t="shared" si="3"/>
        <v>171411</v>
      </c>
      <c r="H38" s="33">
        <f t="shared" si="3"/>
        <v>741215</v>
      </c>
      <c r="I38" s="33">
        <f t="shared" si="3"/>
        <v>-816789</v>
      </c>
      <c r="J38" s="33">
        <f t="shared" si="3"/>
        <v>95837</v>
      </c>
      <c r="K38" s="33">
        <f t="shared" si="3"/>
        <v>90321</v>
      </c>
      <c r="L38" s="33">
        <f t="shared" si="3"/>
        <v>26552</v>
      </c>
      <c r="M38" s="33">
        <f t="shared" si="3"/>
        <v>152796</v>
      </c>
      <c r="N38" s="33">
        <f t="shared" si="3"/>
        <v>269669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365506</v>
      </c>
      <c r="X38" s="33">
        <f t="shared" si="3"/>
        <v>-687698</v>
      </c>
      <c r="Y38" s="33">
        <f t="shared" si="3"/>
        <v>1053204</v>
      </c>
      <c r="Z38" s="34">
        <f>+IF(X38&lt;&gt;0,+(Y38/X38)*100,0)</f>
        <v>-153.14920212069833</v>
      </c>
      <c r="AA38" s="35">
        <f>+AA17+AA27+AA36</f>
        <v>642694</v>
      </c>
    </row>
    <row r="39" spans="1:27" ht="13.5">
      <c r="A39" s="22" t="s">
        <v>59</v>
      </c>
      <c r="B39" s="16"/>
      <c r="C39" s="31">
        <v>3641680</v>
      </c>
      <c r="D39" s="31"/>
      <c r="E39" s="32">
        <v>1294531</v>
      </c>
      <c r="F39" s="33">
        <v>1294531</v>
      </c>
      <c r="G39" s="33">
        <v>358998</v>
      </c>
      <c r="H39" s="33">
        <v>530409</v>
      </c>
      <c r="I39" s="33">
        <v>1271624</v>
      </c>
      <c r="J39" s="33">
        <v>358998</v>
      </c>
      <c r="K39" s="33">
        <v>454835</v>
      </c>
      <c r="L39" s="33">
        <v>545156</v>
      </c>
      <c r="M39" s="33">
        <v>571708</v>
      </c>
      <c r="N39" s="33">
        <v>454835</v>
      </c>
      <c r="O39" s="33"/>
      <c r="P39" s="33"/>
      <c r="Q39" s="33"/>
      <c r="R39" s="33"/>
      <c r="S39" s="33"/>
      <c r="T39" s="33"/>
      <c r="U39" s="33"/>
      <c r="V39" s="33"/>
      <c r="W39" s="33">
        <v>358998</v>
      </c>
      <c r="X39" s="33">
        <v>1294531</v>
      </c>
      <c r="Y39" s="33">
        <v>-935533</v>
      </c>
      <c r="Z39" s="34">
        <v>-72.27</v>
      </c>
      <c r="AA39" s="35">
        <v>1294531</v>
      </c>
    </row>
    <row r="40" spans="1:27" ht="13.5">
      <c r="A40" s="41" t="s">
        <v>60</v>
      </c>
      <c r="B40" s="42"/>
      <c r="C40" s="43">
        <v>2295244</v>
      </c>
      <c r="D40" s="43"/>
      <c r="E40" s="44">
        <v>1937226</v>
      </c>
      <c r="F40" s="45">
        <v>1937226</v>
      </c>
      <c r="G40" s="45">
        <v>530409</v>
      </c>
      <c r="H40" s="45">
        <v>1271624</v>
      </c>
      <c r="I40" s="45">
        <v>454835</v>
      </c>
      <c r="J40" s="45">
        <v>454835</v>
      </c>
      <c r="K40" s="45">
        <v>545156</v>
      </c>
      <c r="L40" s="45">
        <v>571708</v>
      </c>
      <c r="M40" s="45">
        <v>724504</v>
      </c>
      <c r="N40" s="45">
        <v>724504</v>
      </c>
      <c r="O40" s="45"/>
      <c r="P40" s="45"/>
      <c r="Q40" s="45"/>
      <c r="R40" s="45"/>
      <c r="S40" s="45"/>
      <c r="T40" s="45"/>
      <c r="U40" s="45"/>
      <c r="V40" s="45"/>
      <c r="W40" s="45">
        <v>724504</v>
      </c>
      <c r="X40" s="45">
        <v>606834</v>
      </c>
      <c r="Y40" s="45">
        <v>117670</v>
      </c>
      <c r="Z40" s="46">
        <v>19.39</v>
      </c>
      <c r="AA40" s="47">
        <v>1937226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33166747</v>
      </c>
      <c r="D6" s="17"/>
      <c r="E6" s="18">
        <v>36405408</v>
      </c>
      <c r="F6" s="19">
        <v>36405408</v>
      </c>
      <c r="G6" s="19">
        <v>2897096</v>
      </c>
      <c r="H6" s="19">
        <v>2782320</v>
      </c>
      <c r="I6" s="19">
        <v>9100977</v>
      </c>
      <c r="J6" s="19">
        <v>14780393</v>
      </c>
      <c r="K6" s="19">
        <v>3339231</v>
      </c>
      <c r="L6" s="19">
        <v>2974157</v>
      </c>
      <c r="M6" s="19">
        <v>2503810</v>
      </c>
      <c r="N6" s="19">
        <v>8817198</v>
      </c>
      <c r="O6" s="19"/>
      <c r="P6" s="19"/>
      <c r="Q6" s="19"/>
      <c r="R6" s="19"/>
      <c r="S6" s="19"/>
      <c r="T6" s="19"/>
      <c r="U6" s="19"/>
      <c r="V6" s="19"/>
      <c r="W6" s="19">
        <v>23597591</v>
      </c>
      <c r="X6" s="19">
        <v>18202704</v>
      </c>
      <c r="Y6" s="19">
        <v>5394887</v>
      </c>
      <c r="Z6" s="20">
        <v>29.64</v>
      </c>
      <c r="AA6" s="21">
        <v>36405408</v>
      </c>
    </row>
    <row r="7" spans="1:27" ht="13.5">
      <c r="A7" s="22" t="s">
        <v>34</v>
      </c>
      <c r="B7" s="16"/>
      <c r="C7" s="17">
        <v>108951807</v>
      </c>
      <c r="D7" s="17"/>
      <c r="E7" s="18">
        <v>126900756</v>
      </c>
      <c r="F7" s="19">
        <v>126900756</v>
      </c>
      <c r="G7" s="19">
        <v>9498826</v>
      </c>
      <c r="H7" s="19">
        <v>9914429</v>
      </c>
      <c r="I7" s="19">
        <v>10094274</v>
      </c>
      <c r="J7" s="19">
        <v>29507529</v>
      </c>
      <c r="K7" s="19">
        <v>10135318</v>
      </c>
      <c r="L7" s="19">
        <v>8850354</v>
      </c>
      <c r="M7" s="19">
        <v>9958476</v>
      </c>
      <c r="N7" s="19">
        <v>28944148</v>
      </c>
      <c r="O7" s="19"/>
      <c r="P7" s="19"/>
      <c r="Q7" s="19"/>
      <c r="R7" s="19"/>
      <c r="S7" s="19"/>
      <c r="T7" s="19"/>
      <c r="U7" s="19"/>
      <c r="V7" s="19"/>
      <c r="W7" s="19">
        <v>58451677</v>
      </c>
      <c r="X7" s="19">
        <v>63450378</v>
      </c>
      <c r="Y7" s="19">
        <v>-4998701</v>
      </c>
      <c r="Z7" s="20">
        <v>-7.88</v>
      </c>
      <c r="AA7" s="21">
        <v>126900756</v>
      </c>
    </row>
    <row r="8" spans="1:27" ht="13.5">
      <c r="A8" s="22" t="s">
        <v>35</v>
      </c>
      <c r="B8" s="16"/>
      <c r="C8" s="17">
        <v>7119361</v>
      </c>
      <c r="D8" s="17"/>
      <c r="E8" s="18">
        <v>12713760</v>
      </c>
      <c r="F8" s="19">
        <v>12713760</v>
      </c>
      <c r="G8" s="19">
        <v>1853259</v>
      </c>
      <c r="H8" s="19">
        <v>1583306</v>
      </c>
      <c r="I8" s="19">
        <v>897650</v>
      </c>
      <c r="J8" s="19">
        <v>4334215</v>
      </c>
      <c r="K8" s="19">
        <v>1028879</v>
      </c>
      <c r="L8" s="19">
        <v>1903072</v>
      </c>
      <c r="M8" s="19">
        <v>2578967</v>
      </c>
      <c r="N8" s="19">
        <v>5510918</v>
      </c>
      <c r="O8" s="19"/>
      <c r="P8" s="19"/>
      <c r="Q8" s="19"/>
      <c r="R8" s="19"/>
      <c r="S8" s="19"/>
      <c r="T8" s="19"/>
      <c r="U8" s="19"/>
      <c r="V8" s="19"/>
      <c r="W8" s="19">
        <v>9845133</v>
      </c>
      <c r="X8" s="19">
        <v>6356880</v>
      </c>
      <c r="Y8" s="19">
        <v>3488253</v>
      </c>
      <c r="Z8" s="20">
        <v>54.87</v>
      </c>
      <c r="AA8" s="21">
        <v>12713760</v>
      </c>
    </row>
    <row r="9" spans="1:27" ht="13.5">
      <c r="A9" s="22" t="s">
        <v>36</v>
      </c>
      <c r="B9" s="16"/>
      <c r="C9" s="17">
        <v>42478561</v>
      </c>
      <c r="D9" s="17"/>
      <c r="E9" s="18">
        <v>42827004</v>
      </c>
      <c r="F9" s="19">
        <v>42827004</v>
      </c>
      <c r="G9" s="19">
        <v>8775000</v>
      </c>
      <c r="H9" s="19">
        <v>2060000</v>
      </c>
      <c r="I9" s="19"/>
      <c r="J9" s="19">
        <v>10835000</v>
      </c>
      <c r="K9" s="19"/>
      <c r="L9" s="19">
        <v>450000</v>
      </c>
      <c r="M9" s="19">
        <v>12773000</v>
      </c>
      <c r="N9" s="19">
        <v>13223000</v>
      </c>
      <c r="O9" s="19"/>
      <c r="P9" s="19"/>
      <c r="Q9" s="19"/>
      <c r="R9" s="19"/>
      <c r="S9" s="19"/>
      <c r="T9" s="19"/>
      <c r="U9" s="19"/>
      <c r="V9" s="19"/>
      <c r="W9" s="19">
        <v>24058000</v>
      </c>
      <c r="X9" s="19">
        <v>21413502</v>
      </c>
      <c r="Y9" s="19">
        <v>2644498</v>
      </c>
      <c r="Z9" s="20">
        <v>12.35</v>
      </c>
      <c r="AA9" s="21">
        <v>42827004</v>
      </c>
    </row>
    <row r="10" spans="1:27" ht="13.5">
      <c r="A10" s="22" t="s">
        <v>37</v>
      </c>
      <c r="B10" s="16"/>
      <c r="C10" s="17"/>
      <c r="D10" s="17"/>
      <c r="E10" s="18">
        <v>14160000</v>
      </c>
      <c r="F10" s="19">
        <v>14160000</v>
      </c>
      <c r="G10" s="19">
        <v>4200000</v>
      </c>
      <c r="H10" s="19"/>
      <c r="I10" s="19"/>
      <c r="J10" s="19">
        <v>4200000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4200000</v>
      </c>
      <c r="X10" s="19">
        <v>7080000</v>
      </c>
      <c r="Y10" s="19">
        <v>-2880000</v>
      </c>
      <c r="Z10" s="20">
        <v>-40.68</v>
      </c>
      <c r="AA10" s="21">
        <v>14160000</v>
      </c>
    </row>
    <row r="11" spans="1:27" ht="13.5">
      <c r="A11" s="22" t="s">
        <v>38</v>
      </c>
      <c r="B11" s="16"/>
      <c r="C11" s="17">
        <v>1784635</v>
      </c>
      <c r="D11" s="17"/>
      <c r="E11" s="18">
        <v>7248576</v>
      </c>
      <c r="F11" s="19">
        <v>7248576</v>
      </c>
      <c r="G11" s="19">
        <v>534460</v>
      </c>
      <c r="H11" s="19">
        <v>562678</v>
      </c>
      <c r="I11" s="19">
        <v>534206</v>
      </c>
      <c r="J11" s="19">
        <v>1631344</v>
      </c>
      <c r="K11" s="19">
        <v>552122</v>
      </c>
      <c r="L11" s="19">
        <v>553748</v>
      </c>
      <c r="M11" s="19">
        <v>558549</v>
      </c>
      <c r="N11" s="19">
        <v>1664419</v>
      </c>
      <c r="O11" s="19"/>
      <c r="P11" s="19"/>
      <c r="Q11" s="19"/>
      <c r="R11" s="19"/>
      <c r="S11" s="19"/>
      <c r="T11" s="19"/>
      <c r="U11" s="19"/>
      <c r="V11" s="19"/>
      <c r="W11" s="19">
        <v>3295763</v>
      </c>
      <c r="X11" s="19">
        <v>3624288</v>
      </c>
      <c r="Y11" s="19">
        <v>-328525</v>
      </c>
      <c r="Z11" s="20">
        <v>-9.06</v>
      </c>
      <c r="AA11" s="21">
        <v>7248576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-180306520</v>
      </c>
      <c r="D14" s="17"/>
      <c r="E14" s="18">
        <v>-231946200</v>
      </c>
      <c r="F14" s="19">
        <v>-231946200</v>
      </c>
      <c r="G14" s="19">
        <v>-22918212</v>
      </c>
      <c r="H14" s="19">
        <v>-20644554</v>
      </c>
      <c r="I14" s="19">
        <v>-24275655</v>
      </c>
      <c r="J14" s="19">
        <v>-67838421</v>
      </c>
      <c r="K14" s="19">
        <v>-10877601</v>
      </c>
      <c r="L14" s="19">
        <v>-14335535</v>
      </c>
      <c r="M14" s="19">
        <v>-23961842</v>
      </c>
      <c r="N14" s="19">
        <v>-49174978</v>
      </c>
      <c r="O14" s="19"/>
      <c r="P14" s="19"/>
      <c r="Q14" s="19"/>
      <c r="R14" s="19"/>
      <c r="S14" s="19"/>
      <c r="T14" s="19"/>
      <c r="U14" s="19"/>
      <c r="V14" s="19"/>
      <c r="W14" s="19">
        <v>-117013399</v>
      </c>
      <c r="X14" s="19">
        <v>-115973100</v>
      </c>
      <c r="Y14" s="19">
        <v>-1040299</v>
      </c>
      <c r="Z14" s="20">
        <v>0.9</v>
      </c>
      <c r="AA14" s="21">
        <v>-231946200</v>
      </c>
    </row>
    <row r="15" spans="1:27" ht="13.5">
      <c r="A15" s="22" t="s">
        <v>42</v>
      </c>
      <c r="B15" s="16"/>
      <c r="C15" s="17">
        <v>-2946140</v>
      </c>
      <c r="D15" s="17"/>
      <c r="E15" s="18">
        <v>-9996</v>
      </c>
      <c r="F15" s="19">
        <v>-9996</v>
      </c>
      <c r="G15" s="19"/>
      <c r="H15" s="19">
        <v>-3263</v>
      </c>
      <c r="I15" s="19">
        <v>-1299</v>
      </c>
      <c r="J15" s="19">
        <v>-4562</v>
      </c>
      <c r="K15" s="19"/>
      <c r="L15" s="19">
        <v>-1524</v>
      </c>
      <c r="M15" s="19">
        <v>-1985</v>
      </c>
      <c r="N15" s="19">
        <v>-3509</v>
      </c>
      <c r="O15" s="19"/>
      <c r="P15" s="19"/>
      <c r="Q15" s="19"/>
      <c r="R15" s="19"/>
      <c r="S15" s="19"/>
      <c r="T15" s="19"/>
      <c r="U15" s="19"/>
      <c r="V15" s="19"/>
      <c r="W15" s="19">
        <v>-8071</v>
      </c>
      <c r="X15" s="19">
        <v>-4998</v>
      </c>
      <c r="Y15" s="19">
        <v>-3073</v>
      </c>
      <c r="Z15" s="20">
        <v>61.48</v>
      </c>
      <c r="AA15" s="21">
        <v>-9996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10248451</v>
      </c>
      <c r="D17" s="25">
        <f>SUM(D6:D16)</f>
        <v>0</v>
      </c>
      <c r="E17" s="26">
        <f t="shared" si="0"/>
        <v>8299308</v>
      </c>
      <c r="F17" s="27">
        <f t="shared" si="0"/>
        <v>8299308</v>
      </c>
      <c r="G17" s="27">
        <f t="shared" si="0"/>
        <v>4840429</v>
      </c>
      <c r="H17" s="27">
        <f t="shared" si="0"/>
        <v>-3745084</v>
      </c>
      <c r="I17" s="27">
        <f t="shared" si="0"/>
        <v>-3649847</v>
      </c>
      <c r="J17" s="27">
        <f t="shared" si="0"/>
        <v>-2554502</v>
      </c>
      <c r="K17" s="27">
        <f t="shared" si="0"/>
        <v>4177949</v>
      </c>
      <c r="L17" s="27">
        <f t="shared" si="0"/>
        <v>394272</v>
      </c>
      <c r="M17" s="27">
        <f t="shared" si="0"/>
        <v>4408975</v>
      </c>
      <c r="N17" s="27">
        <f t="shared" si="0"/>
        <v>8981196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6426694</v>
      </c>
      <c r="X17" s="27">
        <f t="shared" si="0"/>
        <v>4149654</v>
      </c>
      <c r="Y17" s="27">
        <f t="shared" si="0"/>
        <v>2277040</v>
      </c>
      <c r="Z17" s="28">
        <f>+IF(X17&lt;&gt;0,+(Y17/X17)*100,0)</f>
        <v>54.873008689399164</v>
      </c>
      <c r="AA17" s="29">
        <f>SUM(AA6:AA16)</f>
        <v>8299308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-21126802</v>
      </c>
      <c r="D26" s="17"/>
      <c r="E26" s="18">
        <v>-14160000</v>
      </c>
      <c r="F26" s="19">
        <v>-14160000</v>
      </c>
      <c r="G26" s="19">
        <v>-966105</v>
      </c>
      <c r="H26" s="19">
        <v>-919111</v>
      </c>
      <c r="I26" s="19">
        <v>-953552</v>
      </c>
      <c r="J26" s="19">
        <v>-2838768</v>
      </c>
      <c r="K26" s="19">
        <v>-1393569</v>
      </c>
      <c r="L26" s="19">
        <v>-79400</v>
      </c>
      <c r="M26" s="19">
        <v>-1521019</v>
      </c>
      <c r="N26" s="19">
        <v>-2993988</v>
      </c>
      <c r="O26" s="19"/>
      <c r="P26" s="19"/>
      <c r="Q26" s="19"/>
      <c r="R26" s="19"/>
      <c r="S26" s="19"/>
      <c r="T26" s="19"/>
      <c r="U26" s="19"/>
      <c r="V26" s="19"/>
      <c r="W26" s="19">
        <v>-5832756</v>
      </c>
      <c r="X26" s="19">
        <v>-7080000</v>
      </c>
      <c r="Y26" s="19">
        <v>1247244</v>
      </c>
      <c r="Z26" s="20">
        <v>-17.62</v>
      </c>
      <c r="AA26" s="21">
        <v>-14160000</v>
      </c>
    </row>
    <row r="27" spans="1:27" ht="13.5">
      <c r="A27" s="23" t="s">
        <v>51</v>
      </c>
      <c r="B27" s="24"/>
      <c r="C27" s="25">
        <f aca="true" t="shared" si="1" ref="C27:Y27">SUM(C21:C26)</f>
        <v>-21126802</v>
      </c>
      <c r="D27" s="25">
        <f>SUM(D21:D26)</f>
        <v>0</v>
      </c>
      <c r="E27" s="26">
        <f t="shared" si="1"/>
        <v>-14160000</v>
      </c>
      <c r="F27" s="27">
        <f t="shared" si="1"/>
        <v>-14160000</v>
      </c>
      <c r="G27" s="27">
        <f t="shared" si="1"/>
        <v>-966105</v>
      </c>
      <c r="H27" s="27">
        <f t="shared" si="1"/>
        <v>-919111</v>
      </c>
      <c r="I27" s="27">
        <f t="shared" si="1"/>
        <v>-953552</v>
      </c>
      <c r="J27" s="27">
        <f t="shared" si="1"/>
        <v>-2838768</v>
      </c>
      <c r="K27" s="27">
        <f t="shared" si="1"/>
        <v>-1393569</v>
      </c>
      <c r="L27" s="27">
        <f t="shared" si="1"/>
        <v>-79400</v>
      </c>
      <c r="M27" s="27">
        <f t="shared" si="1"/>
        <v>-1521019</v>
      </c>
      <c r="N27" s="27">
        <f t="shared" si="1"/>
        <v>-2993988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-5832756</v>
      </c>
      <c r="X27" s="27">
        <f t="shared" si="1"/>
        <v>-7080000</v>
      </c>
      <c r="Y27" s="27">
        <f t="shared" si="1"/>
        <v>1247244</v>
      </c>
      <c r="Z27" s="28">
        <f>+IF(X27&lt;&gt;0,+(Y27/X27)*100,0)</f>
        <v>-17.616440677966104</v>
      </c>
      <c r="AA27" s="29">
        <f>SUM(AA21:AA26)</f>
        <v>-14160000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590905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406743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-1144316</v>
      </c>
      <c r="D35" s="17"/>
      <c r="E35" s="18">
        <v>-404820</v>
      </c>
      <c r="F35" s="19">
        <v>-404820</v>
      </c>
      <c r="G35" s="19"/>
      <c r="H35" s="19">
        <v>-88539</v>
      </c>
      <c r="I35" s="19">
        <v>-44598</v>
      </c>
      <c r="J35" s="19">
        <v>-133137</v>
      </c>
      <c r="K35" s="19"/>
      <c r="L35" s="19">
        <v>-44744</v>
      </c>
      <c r="M35" s="19">
        <v>-90090</v>
      </c>
      <c r="N35" s="19">
        <v>-134834</v>
      </c>
      <c r="O35" s="19"/>
      <c r="P35" s="19"/>
      <c r="Q35" s="19"/>
      <c r="R35" s="19"/>
      <c r="S35" s="19"/>
      <c r="T35" s="19"/>
      <c r="U35" s="19"/>
      <c r="V35" s="19"/>
      <c r="W35" s="19">
        <v>-267971</v>
      </c>
      <c r="X35" s="19">
        <v>-202410</v>
      </c>
      <c r="Y35" s="19">
        <v>-65561</v>
      </c>
      <c r="Z35" s="20">
        <v>32.39</v>
      </c>
      <c r="AA35" s="21">
        <v>-404820</v>
      </c>
    </row>
    <row r="36" spans="1:27" ht="13.5">
      <c r="A36" s="23" t="s">
        <v>57</v>
      </c>
      <c r="B36" s="24"/>
      <c r="C36" s="25">
        <f aca="true" t="shared" si="2" ref="C36:Y36">SUM(C31:C35)</f>
        <v>-146668</v>
      </c>
      <c r="D36" s="25">
        <f>SUM(D31:D35)</f>
        <v>0</v>
      </c>
      <c r="E36" s="26">
        <f t="shared" si="2"/>
        <v>-404820</v>
      </c>
      <c r="F36" s="27">
        <f t="shared" si="2"/>
        <v>-404820</v>
      </c>
      <c r="G36" s="27">
        <f t="shared" si="2"/>
        <v>0</v>
      </c>
      <c r="H36" s="27">
        <f t="shared" si="2"/>
        <v>-88539</v>
      </c>
      <c r="I36" s="27">
        <f t="shared" si="2"/>
        <v>-44598</v>
      </c>
      <c r="J36" s="27">
        <f t="shared" si="2"/>
        <v>-133137</v>
      </c>
      <c r="K36" s="27">
        <f t="shared" si="2"/>
        <v>0</v>
      </c>
      <c r="L36" s="27">
        <f t="shared" si="2"/>
        <v>-44744</v>
      </c>
      <c r="M36" s="27">
        <f t="shared" si="2"/>
        <v>-90090</v>
      </c>
      <c r="N36" s="27">
        <f t="shared" si="2"/>
        <v>-134834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-267971</v>
      </c>
      <c r="X36" s="27">
        <f t="shared" si="2"/>
        <v>-202410</v>
      </c>
      <c r="Y36" s="27">
        <f t="shared" si="2"/>
        <v>-65561</v>
      </c>
      <c r="Z36" s="28">
        <f>+IF(X36&lt;&gt;0,+(Y36/X36)*100,0)</f>
        <v>32.390198112741466</v>
      </c>
      <c r="AA36" s="29">
        <f>SUM(AA31:AA35)</f>
        <v>-404820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-11025019</v>
      </c>
      <c r="D38" s="31">
        <f>+D17+D27+D36</f>
        <v>0</v>
      </c>
      <c r="E38" s="32">
        <f t="shared" si="3"/>
        <v>-6265512</v>
      </c>
      <c r="F38" s="33">
        <f t="shared" si="3"/>
        <v>-6265512</v>
      </c>
      <c r="G38" s="33">
        <f t="shared" si="3"/>
        <v>3874324</v>
      </c>
      <c r="H38" s="33">
        <f t="shared" si="3"/>
        <v>-4752734</v>
      </c>
      <c r="I38" s="33">
        <f t="shared" si="3"/>
        <v>-4647997</v>
      </c>
      <c r="J38" s="33">
        <f t="shared" si="3"/>
        <v>-5526407</v>
      </c>
      <c r="K38" s="33">
        <f t="shared" si="3"/>
        <v>2784380</v>
      </c>
      <c r="L38" s="33">
        <f t="shared" si="3"/>
        <v>270128</v>
      </c>
      <c r="M38" s="33">
        <f t="shared" si="3"/>
        <v>2797866</v>
      </c>
      <c r="N38" s="33">
        <f t="shared" si="3"/>
        <v>5852374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325967</v>
      </c>
      <c r="X38" s="33">
        <f t="shared" si="3"/>
        <v>-3132756</v>
      </c>
      <c r="Y38" s="33">
        <f t="shared" si="3"/>
        <v>3458723</v>
      </c>
      <c r="Z38" s="34">
        <f>+IF(X38&lt;&gt;0,+(Y38/X38)*100,0)</f>
        <v>-110.40511932624182</v>
      </c>
      <c r="AA38" s="35">
        <f>+AA17+AA27+AA36</f>
        <v>-6265512</v>
      </c>
    </row>
    <row r="39" spans="1:27" ht="13.5">
      <c r="A39" s="22" t="s">
        <v>59</v>
      </c>
      <c r="B39" s="16"/>
      <c r="C39" s="31">
        <v>30020459</v>
      </c>
      <c r="D39" s="31"/>
      <c r="E39" s="32">
        <v>9494287</v>
      </c>
      <c r="F39" s="33">
        <v>9494287</v>
      </c>
      <c r="G39" s="33">
        <v>8616100</v>
      </c>
      <c r="H39" s="33">
        <v>12490424</v>
      </c>
      <c r="I39" s="33">
        <v>7737690</v>
      </c>
      <c r="J39" s="33">
        <v>8616100</v>
      </c>
      <c r="K39" s="33">
        <v>3089693</v>
      </c>
      <c r="L39" s="33">
        <v>5874073</v>
      </c>
      <c r="M39" s="33">
        <v>6144201</v>
      </c>
      <c r="N39" s="33">
        <v>3089693</v>
      </c>
      <c r="O39" s="33"/>
      <c r="P39" s="33"/>
      <c r="Q39" s="33"/>
      <c r="R39" s="33"/>
      <c r="S39" s="33"/>
      <c r="T39" s="33"/>
      <c r="U39" s="33"/>
      <c r="V39" s="33"/>
      <c r="W39" s="33">
        <v>8616100</v>
      </c>
      <c r="X39" s="33">
        <v>9494287</v>
      </c>
      <c r="Y39" s="33">
        <v>-878187</v>
      </c>
      <c r="Z39" s="34">
        <v>-9.25</v>
      </c>
      <c r="AA39" s="35">
        <v>9494287</v>
      </c>
    </row>
    <row r="40" spans="1:27" ht="13.5">
      <c r="A40" s="41" t="s">
        <v>60</v>
      </c>
      <c r="B40" s="42"/>
      <c r="C40" s="43">
        <v>18995440</v>
      </c>
      <c r="D40" s="43"/>
      <c r="E40" s="44">
        <v>3228775</v>
      </c>
      <c r="F40" s="45">
        <v>3228775</v>
      </c>
      <c r="G40" s="45">
        <v>12490424</v>
      </c>
      <c r="H40" s="45">
        <v>7737690</v>
      </c>
      <c r="I40" s="45">
        <v>3089693</v>
      </c>
      <c r="J40" s="45">
        <v>3089693</v>
      </c>
      <c r="K40" s="45">
        <v>5874073</v>
      </c>
      <c r="L40" s="45">
        <v>6144201</v>
      </c>
      <c r="M40" s="45">
        <v>8942067</v>
      </c>
      <c r="N40" s="45">
        <v>8942067</v>
      </c>
      <c r="O40" s="45"/>
      <c r="P40" s="45"/>
      <c r="Q40" s="45"/>
      <c r="R40" s="45"/>
      <c r="S40" s="45"/>
      <c r="T40" s="45"/>
      <c r="U40" s="45"/>
      <c r="V40" s="45"/>
      <c r="W40" s="45">
        <v>8942067</v>
      </c>
      <c r="X40" s="45">
        <v>6361531</v>
      </c>
      <c r="Y40" s="45">
        <v>2580536</v>
      </c>
      <c r="Z40" s="46">
        <v>40.56</v>
      </c>
      <c r="AA40" s="47">
        <v>3228775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2007579</v>
      </c>
      <c r="D6" s="17"/>
      <c r="E6" s="18">
        <v>8811000</v>
      </c>
      <c r="F6" s="19">
        <v>8811000</v>
      </c>
      <c r="G6" s="19">
        <v>84994</v>
      </c>
      <c r="H6" s="19">
        <v>203649</v>
      </c>
      <c r="I6" s="19">
        <v>1719325</v>
      </c>
      <c r="J6" s="19">
        <v>2007968</v>
      </c>
      <c r="K6" s="19">
        <v>433112</v>
      </c>
      <c r="L6" s="19">
        <v>187528</v>
      </c>
      <c r="M6" s="19">
        <v>485931</v>
      </c>
      <c r="N6" s="19">
        <v>1106571</v>
      </c>
      <c r="O6" s="19"/>
      <c r="P6" s="19"/>
      <c r="Q6" s="19"/>
      <c r="R6" s="19"/>
      <c r="S6" s="19"/>
      <c r="T6" s="19"/>
      <c r="U6" s="19"/>
      <c r="V6" s="19"/>
      <c r="W6" s="19">
        <v>3114539</v>
      </c>
      <c r="X6" s="19">
        <v>4404000</v>
      </c>
      <c r="Y6" s="19">
        <v>-1289461</v>
      </c>
      <c r="Z6" s="20">
        <v>-29.28</v>
      </c>
      <c r="AA6" s="21">
        <v>8811000</v>
      </c>
    </row>
    <row r="7" spans="1:27" ht="13.5">
      <c r="A7" s="22" t="s">
        <v>34</v>
      </c>
      <c r="B7" s="16"/>
      <c r="C7" s="17">
        <v>10662461</v>
      </c>
      <c r="D7" s="17"/>
      <c r="E7" s="18">
        <v>14722000</v>
      </c>
      <c r="F7" s="19">
        <v>14722000</v>
      </c>
      <c r="G7" s="19">
        <v>524575</v>
      </c>
      <c r="H7" s="19">
        <v>646798</v>
      </c>
      <c r="I7" s="19">
        <v>1199318</v>
      </c>
      <c r="J7" s="19">
        <v>2370691</v>
      </c>
      <c r="K7" s="19">
        <v>846938</v>
      </c>
      <c r="L7" s="19">
        <v>938249</v>
      </c>
      <c r="M7" s="19">
        <v>1293982</v>
      </c>
      <c r="N7" s="19">
        <v>3079169</v>
      </c>
      <c r="O7" s="19"/>
      <c r="P7" s="19"/>
      <c r="Q7" s="19"/>
      <c r="R7" s="19"/>
      <c r="S7" s="19"/>
      <c r="T7" s="19"/>
      <c r="U7" s="19"/>
      <c r="V7" s="19"/>
      <c r="W7" s="19">
        <v>5449860</v>
      </c>
      <c r="X7" s="19">
        <v>7362000</v>
      </c>
      <c r="Y7" s="19">
        <v>-1912140</v>
      </c>
      <c r="Z7" s="20">
        <v>-25.97</v>
      </c>
      <c r="AA7" s="21">
        <v>14722000</v>
      </c>
    </row>
    <row r="8" spans="1:27" ht="13.5">
      <c r="A8" s="22" t="s">
        <v>35</v>
      </c>
      <c r="B8" s="16"/>
      <c r="C8" s="17">
        <v>1986981</v>
      </c>
      <c r="D8" s="17"/>
      <c r="E8" s="18">
        <v>1808000</v>
      </c>
      <c r="F8" s="19">
        <v>1808000</v>
      </c>
      <c r="G8" s="19">
        <v>204932</v>
      </c>
      <c r="H8" s="19">
        <v>20257466</v>
      </c>
      <c r="I8" s="19">
        <v>2607069</v>
      </c>
      <c r="J8" s="19">
        <v>23069467</v>
      </c>
      <c r="K8" s="19">
        <v>2015653</v>
      </c>
      <c r="L8" s="19">
        <v>1892262</v>
      </c>
      <c r="M8" s="19">
        <v>2180319</v>
      </c>
      <c r="N8" s="19">
        <v>6088234</v>
      </c>
      <c r="O8" s="19"/>
      <c r="P8" s="19"/>
      <c r="Q8" s="19"/>
      <c r="R8" s="19"/>
      <c r="S8" s="19"/>
      <c r="T8" s="19"/>
      <c r="U8" s="19"/>
      <c r="V8" s="19"/>
      <c r="W8" s="19">
        <v>29157701</v>
      </c>
      <c r="X8" s="19">
        <v>903000</v>
      </c>
      <c r="Y8" s="19">
        <v>28254701</v>
      </c>
      <c r="Z8" s="20">
        <v>3128.98</v>
      </c>
      <c r="AA8" s="21">
        <v>1808000</v>
      </c>
    </row>
    <row r="9" spans="1:27" ht="13.5">
      <c r="A9" s="22" t="s">
        <v>36</v>
      </c>
      <c r="B9" s="16"/>
      <c r="C9" s="17">
        <v>15057422</v>
      </c>
      <c r="D9" s="17"/>
      <c r="E9" s="18">
        <v>22166000</v>
      </c>
      <c r="F9" s="19">
        <v>22166000</v>
      </c>
      <c r="G9" s="19">
        <v>30243500</v>
      </c>
      <c r="H9" s="19">
        <v>2260000</v>
      </c>
      <c r="I9" s="19"/>
      <c r="J9" s="19">
        <v>32503500</v>
      </c>
      <c r="K9" s="19"/>
      <c r="L9" s="19">
        <v>531826</v>
      </c>
      <c r="M9" s="19">
        <v>5808020</v>
      </c>
      <c r="N9" s="19">
        <v>6339846</v>
      </c>
      <c r="O9" s="19"/>
      <c r="P9" s="19"/>
      <c r="Q9" s="19"/>
      <c r="R9" s="19"/>
      <c r="S9" s="19"/>
      <c r="T9" s="19"/>
      <c r="U9" s="19"/>
      <c r="V9" s="19"/>
      <c r="W9" s="19">
        <v>38843346</v>
      </c>
      <c r="X9" s="19">
        <v>15136000</v>
      </c>
      <c r="Y9" s="19">
        <v>23707346</v>
      </c>
      <c r="Z9" s="20">
        <v>156.63</v>
      </c>
      <c r="AA9" s="21">
        <v>22166000</v>
      </c>
    </row>
    <row r="10" spans="1:27" ht="13.5">
      <c r="A10" s="22" t="s">
        <v>37</v>
      </c>
      <c r="B10" s="16"/>
      <c r="C10" s="17">
        <v>7960000</v>
      </c>
      <c r="D10" s="17"/>
      <c r="E10" s="18">
        <v>9606000</v>
      </c>
      <c r="F10" s="19">
        <v>9606000</v>
      </c>
      <c r="G10" s="19">
        <v>4083000</v>
      </c>
      <c r="H10" s="19"/>
      <c r="I10" s="19"/>
      <c r="J10" s="19">
        <v>4083000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4083000</v>
      </c>
      <c r="X10" s="19">
        <v>8146000</v>
      </c>
      <c r="Y10" s="19">
        <v>-4063000</v>
      </c>
      <c r="Z10" s="20">
        <v>-49.88</v>
      </c>
      <c r="AA10" s="21">
        <v>9606000</v>
      </c>
    </row>
    <row r="11" spans="1:27" ht="13.5">
      <c r="A11" s="22" t="s">
        <v>38</v>
      </c>
      <c r="B11" s="16"/>
      <c r="C11" s="17">
        <v>141101</v>
      </c>
      <c r="D11" s="17"/>
      <c r="E11" s="18">
        <v>1461000</v>
      </c>
      <c r="F11" s="19">
        <v>1461000</v>
      </c>
      <c r="G11" s="19">
        <v>5091</v>
      </c>
      <c r="H11" s="19">
        <v>7196</v>
      </c>
      <c r="I11" s="19">
        <v>784</v>
      </c>
      <c r="J11" s="19">
        <v>13071</v>
      </c>
      <c r="K11" s="19">
        <v>937</v>
      </c>
      <c r="L11" s="19">
        <v>695</v>
      </c>
      <c r="M11" s="19">
        <v>150806</v>
      </c>
      <c r="N11" s="19">
        <v>152438</v>
      </c>
      <c r="O11" s="19"/>
      <c r="P11" s="19"/>
      <c r="Q11" s="19"/>
      <c r="R11" s="19"/>
      <c r="S11" s="19"/>
      <c r="T11" s="19"/>
      <c r="U11" s="19"/>
      <c r="V11" s="19"/>
      <c r="W11" s="19">
        <v>165509</v>
      </c>
      <c r="X11" s="19">
        <v>732000</v>
      </c>
      <c r="Y11" s="19">
        <v>-566491</v>
      </c>
      <c r="Z11" s="20">
        <v>-77.39</v>
      </c>
      <c r="AA11" s="21">
        <v>1461000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-25643365</v>
      </c>
      <c r="D14" s="17"/>
      <c r="E14" s="18">
        <v>-45694000</v>
      </c>
      <c r="F14" s="19">
        <v>-45694000</v>
      </c>
      <c r="G14" s="19">
        <v>-13438478</v>
      </c>
      <c r="H14" s="19">
        <v>-40978039</v>
      </c>
      <c r="I14" s="19">
        <v>-6959520</v>
      </c>
      <c r="J14" s="19">
        <v>-61376037</v>
      </c>
      <c r="K14" s="19">
        <v>-3429585</v>
      </c>
      <c r="L14" s="19">
        <v>-3528301</v>
      </c>
      <c r="M14" s="19">
        <v>-9908057</v>
      </c>
      <c r="N14" s="19">
        <v>-16865943</v>
      </c>
      <c r="O14" s="19"/>
      <c r="P14" s="19"/>
      <c r="Q14" s="19"/>
      <c r="R14" s="19"/>
      <c r="S14" s="19"/>
      <c r="T14" s="19"/>
      <c r="U14" s="19"/>
      <c r="V14" s="19"/>
      <c r="W14" s="19">
        <v>-78241980</v>
      </c>
      <c r="X14" s="19">
        <v>-22848000</v>
      </c>
      <c r="Y14" s="19">
        <v>-55393980</v>
      </c>
      <c r="Z14" s="20">
        <v>242.45</v>
      </c>
      <c r="AA14" s="21">
        <v>-45694000</v>
      </c>
    </row>
    <row r="15" spans="1:27" ht="13.5">
      <c r="A15" s="22" t="s">
        <v>42</v>
      </c>
      <c r="B15" s="16"/>
      <c r="C15" s="17">
        <v>-2336431</v>
      </c>
      <c r="D15" s="17"/>
      <c r="E15" s="18">
        <v>-78000</v>
      </c>
      <c r="F15" s="19">
        <v>-78000</v>
      </c>
      <c r="G15" s="19">
        <v>-5095</v>
      </c>
      <c r="H15" s="19">
        <v>-5938</v>
      </c>
      <c r="I15" s="19">
        <v>-7032</v>
      </c>
      <c r="J15" s="19">
        <v>-18065</v>
      </c>
      <c r="K15" s="19"/>
      <c r="L15" s="19">
        <v>-7390</v>
      </c>
      <c r="M15" s="19">
        <v>-9095</v>
      </c>
      <c r="N15" s="19">
        <v>-16485</v>
      </c>
      <c r="O15" s="19"/>
      <c r="P15" s="19"/>
      <c r="Q15" s="19"/>
      <c r="R15" s="19"/>
      <c r="S15" s="19"/>
      <c r="T15" s="19"/>
      <c r="U15" s="19"/>
      <c r="V15" s="19"/>
      <c r="W15" s="19">
        <v>-34550</v>
      </c>
      <c r="X15" s="19">
        <v>-42000</v>
      </c>
      <c r="Y15" s="19">
        <v>7450</v>
      </c>
      <c r="Z15" s="20">
        <v>-17.74</v>
      </c>
      <c r="AA15" s="21">
        <v>-78000</v>
      </c>
    </row>
    <row r="16" spans="1:27" ht="13.5">
      <c r="A16" s="22" t="s">
        <v>43</v>
      </c>
      <c r="B16" s="16"/>
      <c r="C16" s="17">
        <v>-1623400</v>
      </c>
      <c r="D16" s="17"/>
      <c r="E16" s="18">
        <v>-11616000</v>
      </c>
      <c r="F16" s="19">
        <v>-11616000</v>
      </c>
      <c r="G16" s="19">
        <v>-584691</v>
      </c>
      <c r="H16" s="19">
        <v>-1256139</v>
      </c>
      <c r="I16" s="19">
        <v>-523790</v>
      </c>
      <c r="J16" s="19">
        <v>-2364620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-2364620</v>
      </c>
      <c r="X16" s="19">
        <v>-5808000</v>
      </c>
      <c r="Y16" s="19">
        <v>3443380</v>
      </c>
      <c r="Z16" s="20">
        <v>-59.29</v>
      </c>
      <c r="AA16" s="21">
        <v>-11616000</v>
      </c>
    </row>
    <row r="17" spans="1:27" ht="13.5">
      <c r="A17" s="23" t="s">
        <v>44</v>
      </c>
      <c r="B17" s="24"/>
      <c r="C17" s="25">
        <f aca="true" t="shared" si="0" ref="C17:Y17">SUM(C6:C16)</f>
        <v>8212348</v>
      </c>
      <c r="D17" s="25">
        <f>SUM(D6:D16)</f>
        <v>0</v>
      </c>
      <c r="E17" s="26">
        <f t="shared" si="0"/>
        <v>1186000</v>
      </c>
      <c r="F17" s="27">
        <f t="shared" si="0"/>
        <v>1186000</v>
      </c>
      <c r="G17" s="27">
        <f t="shared" si="0"/>
        <v>21117828</v>
      </c>
      <c r="H17" s="27">
        <f t="shared" si="0"/>
        <v>-18865007</v>
      </c>
      <c r="I17" s="27">
        <f t="shared" si="0"/>
        <v>-1963846</v>
      </c>
      <c r="J17" s="27">
        <f t="shared" si="0"/>
        <v>288975</v>
      </c>
      <c r="K17" s="27">
        <f t="shared" si="0"/>
        <v>-132945</v>
      </c>
      <c r="L17" s="27">
        <f t="shared" si="0"/>
        <v>14869</v>
      </c>
      <c r="M17" s="27">
        <f t="shared" si="0"/>
        <v>1906</v>
      </c>
      <c r="N17" s="27">
        <f t="shared" si="0"/>
        <v>-116170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172805</v>
      </c>
      <c r="X17" s="27">
        <f t="shared" si="0"/>
        <v>7985000</v>
      </c>
      <c r="Y17" s="27">
        <f t="shared" si="0"/>
        <v>-7812195</v>
      </c>
      <c r="Z17" s="28">
        <f>+IF(X17&lt;&gt;0,+(Y17/X17)*100,0)</f>
        <v>-97.83587977457732</v>
      </c>
      <c r="AA17" s="29">
        <f>SUM(AA6:AA16)</f>
        <v>1186000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1483597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-9863184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-8379587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541013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-5235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-436684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99094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-68145</v>
      </c>
      <c r="D38" s="31">
        <f>+D17+D27+D36</f>
        <v>0</v>
      </c>
      <c r="E38" s="32">
        <f t="shared" si="3"/>
        <v>1186000</v>
      </c>
      <c r="F38" s="33">
        <f t="shared" si="3"/>
        <v>1186000</v>
      </c>
      <c r="G38" s="33">
        <f t="shared" si="3"/>
        <v>21117828</v>
      </c>
      <c r="H38" s="33">
        <f t="shared" si="3"/>
        <v>-18865007</v>
      </c>
      <c r="I38" s="33">
        <f t="shared" si="3"/>
        <v>-1963846</v>
      </c>
      <c r="J38" s="33">
        <f t="shared" si="3"/>
        <v>288975</v>
      </c>
      <c r="K38" s="33">
        <f t="shared" si="3"/>
        <v>-132945</v>
      </c>
      <c r="L38" s="33">
        <f t="shared" si="3"/>
        <v>14869</v>
      </c>
      <c r="M38" s="33">
        <f t="shared" si="3"/>
        <v>1906</v>
      </c>
      <c r="N38" s="33">
        <f t="shared" si="3"/>
        <v>-116170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172805</v>
      </c>
      <c r="X38" s="33">
        <f t="shared" si="3"/>
        <v>7985000</v>
      </c>
      <c r="Y38" s="33">
        <f t="shared" si="3"/>
        <v>-7812195</v>
      </c>
      <c r="Z38" s="34">
        <f>+IF(X38&lt;&gt;0,+(Y38/X38)*100,0)</f>
        <v>-97.83587977457732</v>
      </c>
      <c r="AA38" s="35">
        <f>+AA17+AA27+AA36</f>
        <v>1186000</v>
      </c>
    </row>
    <row r="39" spans="1:27" ht="13.5">
      <c r="A39" s="22" t="s">
        <v>59</v>
      </c>
      <c r="B39" s="16"/>
      <c r="C39" s="31">
        <v>864775</v>
      </c>
      <c r="D39" s="31"/>
      <c r="E39" s="32">
        <v>1592000</v>
      </c>
      <c r="F39" s="33">
        <v>1592000</v>
      </c>
      <c r="G39" s="33">
        <v>54927</v>
      </c>
      <c r="H39" s="33">
        <v>21172755</v>
      </c>
      <c r="I39" s="33">
        <v>2307748</v>
      </c>
      <c r="J39" s="33">
        <v>54927</v>
      </c>
      <c r="K39" s="33">
        <v>343902</v>
      </c>
      <c r="L39" s="33">
        <v>210957</v>
      </c>
      <c r="M39" s="33">
        <v>225826</v>
      </c>
      <c r="N39" s="33">
        <v>343902</v>
      </c>
      <c r="O39" s="33"/>
      <c r="P39" s="33"/>
      <c r="Q39" s="33"/>
      <c r="R39" s="33"/>
      <c r="S39" s="33"/>
      <c r="T39" s="33"/>
      <c r="U39" s="33"/>
      <c r="V39" s="33"/>
      <c r="W39" s="33">
        <v>54927</v>
      </c>
      <c r="X39" s="33">
        <v>1592000</v>
      </c>
      <c r="Y39" s="33">
        <v>-1537073</v>
      </c>
      <c r="Z39" s="34">
        <v>-96.55</v>
      </c>
      <c r="AA39" s="35">
        <v>1592000</v>
      </c>
    </row>
    <row r="40" spans="1:27" ht="13.5">
      <c r="A40" s="41" t="s">
        <v>60</v>
      </c>
      <c r="B40" s="42"/>
      <c r="C40" s="43">
        <v>796630</v>
      </c>
      <c r="D40" s="43"/>
      <c r="E40" s="44">
        <v>2778000</v>
      </c>
      <c r="F40" s="45">
        <v>2778000</v>
      </c>
      <c r="G40" s="45">
        <v>21172755</v>
      </c>
      <c r="H40" s="45">
        <v>2307748</v>
      </c>
      <c r="I40" s="45">
        <v>343902</v>
      </c>
      <c r="J40" s="45">
        <v>343902</v>
      </c>
      <c r="K40" s="45">
        <v>210957</v>
      </c>
      <c r="L40" s="45">
        <v>225826</v>
      </c>
      <c r="M40" s="45">
        <v>227732</v>
      </c>
      <c r="N40" s="45">
        <v>227732</v>
      </c>
      <c r="O40" s="45"/>
      <c r="P40" s="45"/>
      <c r="Q40" s="45"/>
      <c r="R40" s="45"/>
      <c r="S40" s="45"/>
      <c r="T40" s="45"/>
      <c r="U40" s="45"/>
      <c r="V40" s="45"/>
      <c r="W40" s="45">
        <v>227732</v>
      </c>
      <c r="X40" s="45">
        <v>9577000</v>
      </c>
      <c r="Y40" s="45">
        <v>-9349268</v>
      </c>
      <c r="Z40" s="46">
        <v>-97.62</v>
      </c>
      <c r="AA40" s="47">
        <v>2778000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5265034</v>
      </c>
      <c r="D6" s="17"/>
      <c r="E6" s="18">
        <v>6449712</v>
      </c>
      <c r="F6" s="19">
        <v>6449712</v>
      </c>
      <c r="G6" s="19">
        <v>335569</v>
      </c>
      <c r="H6" s="19">
        <v>580545</v>
      </c>
      <c r="I6" s="19">
        <v>915528</v>
      </c>
      <c r="J6" s="19">
        <v>1831642</v>
      </c>
      <c r="K6" s="19">
        <v>606700</v>
      </c>
      <c r="L6" s="19">
        <v>496476</v>
      </c>
      <c r="M6" s="19">
        <v>361043</v>
      </c>
      <c r="N6" s="19">
        <v>1464219</v>
      </c>
      <c r="O6" s="19"/>
      <c r="P6" s="19"/>
      <c r="Q6" s="19"/>
      <c r="R6" s="19"/>
      <c r="S6" s="19"/>
      <c r="T6" s="19"/>
      <c r="U6" s="19"/>
      <c r="V6" s="19"/>
      <c r="W6" s="19">
        <v>3295861</v>
      </c>
      <c r="X6" s="19">
        <v>3224856</v>
      </c>
      <c r="Y6" s="19">
        <v>71005</v>
      </c>
      <c r="Z6" s="20">
        <v>2.2</v>
      </c>
      <c r="AA6" s="21">
        <v>6449712</v>
      </c>
    </row>
    <row r="7" spans="1:27" ht="13.5">
      <c r="A7" s="22" t="s">
        <v>34</v>
      </c>
      <c r="B7" s="16"/>
      <c r="C7" s="17">
        <v>32268406</v>
      </c>
      <c r="D7" s="17"/>
      <c r="E7" s="18">
        <v>40901052</v>
      </c>
      <c r="F7" s="19">
        <v>40901052</v>
      </c>
      <c r="G7" s="19">
        <v>2578645</v>
      </c>
      <c r="H7" s="19">
        <v>2891190</v>
      </c>
      <c r="I7" s="19">
        <v>2753399</v>
      </c>
      <c r="J7" s="19">
        <v>8223234</v>
      </c>
      <c r="K7" s="19">
        <v>2929153</v>
      </c>
      <c r="L7" s="19">
        <v>2840746</v>
      </c>
      <c r="M7" s="19">
        <v>2661489</v>
      </c>
      <c r="N7" s="19">
        <v>8431388</v>
      </c>
      <c r="O7" s="19"/>
      <c r="P7" s="19"/>
      <c r="Q7" s="19"/>
      <c r="R7" s="19"/>
      <c r="S7" s="19"/>
      <c r="T7" s="19"/>
      <c r="U7" s="19"/>
      <c r="V7" s="19"/>
      <c r="W7" s="19">
        <v>16654622</v>
      </c>
      <c r="X7" s="19">
        <v>20450526</v>
      </c>
      <c r="Y7" s="19">
        <v>-3795904</v>
      </c>
      <c r="Z7" s="20">
        <v>-18.56</v>
      </c>
      <c r="AA7" s="21">
        <v>40901052</v>
      </c>
    </row>
    <row r="8" spans="1:27" ht="13.5">
      <c r="A8" s="22" t="s">
        <v>35</v>
      </c>
      <c r="B8" s="16"/>
      <c r="C8" s="17">
        <v>11603077</v>
      </c>
      <c r="D8" s="17"/>
      <c r="E8" s="18">
        <v>1773792</v>
      </c>
      <c r="F8" s="19">
        <v>1773792</v>
      </c>
      <c r="G8" s="19">
        <v>47854</v>
      </c>
      <c r="H8" s="19">
        <v>37993</v>
      </c>
      <c r="I8" s="19">
        <v>51284</v>
      </c>
      <c r="J8" s="19">
        <v>137131</v>
      </c>
      <c r="K8" s="19">
        <v>82234</v>
      </c>
      <c r="L8" s="19">
        <v>41952</v>
      </c>
      <c r="M8" s="19">
        <v>457441</v>
      </c>
      <c r="N8" s="19">
        <v>581627</v>
      </c>
      <c r="O8" s="19"/>
      <c r="P8" s="19"/>
      <c r="Q8" s="19"/>
      <c r="R8" s="19"/>
      <c r="S8" s="19"/>
      <c r="T8" s="19"/>
      <c r="U8" s="19"/>
      <c r="V8" s="19"/>
      <c r="W8" s="19">
        <v>718758</v>
      </c>
      <c r="X8" s="19">
        <v>886896</v>
      </c>
      <c r="Y8" s="19">
        <v>-168138</v>
      </c>
      <c r="Z8" s="20">
        <v>-18.96</v>
      </c>
      <c r="AA8" s="21">
        <v>1773792</v>
      </c>
    </row>
    <row r="9" spans="1:27" ht="13.5">
      <c r="A9" s="22" t="s">
        <v>36</v>
      </c>
      <c r="B9" s="16"/>
      <c r="C9" s="17">
        <v>25948000</v>
      </c>
      <c r="D9" s="17"/>
      <c r="E9" s="18">
        <v>25428000</v>
      </c>
      <c r="F9" s="19">
        <v>25428000</v>
      </c>
      <c r="G9" s="19">
        <v>8656000</v>
      </c>
      <c r="H9" s="19">
        <v>2107000</v>
      </c>
      <c r="I9" s="19"/>
      <c r="J9" s="19">
        <v>10763000</v>
      </c>
      <c r="K9" s="19"/>
      <c r="L9" s="19">
        <v>772000</v>
      </c>
      <c r="M9" s="19">
        <v>5964000</v>
      </c>
      <c r="N9" s="19">
        <v>6736000</v>
      </c>
      <c r="O9" s="19"/>
      <c r="P9" s="19"/>
      <c r="Q9" s="19"/>
      <c r="R9" s="19"/>
      <c r="S9" s="19"/>
      <c r="T9" s="19"/>
      <c r="U9" s="19"/>
      <c r="V9" s="19"/>
      <c r="W9" s="19">
        <v>17499000</v>
      </c>
      <c r="X9" s="19">
        <v>18912906</v>
      </c>
      <c r="Y9" s="19">
        <v>-1413906</v>
      </c>
      <c r="Z9" s="20">
        <v>-7.48</v>
      </c>
      <c r="AA9" s="21">
        <v>25428000</v>
      </c>
    </row>
    <row r="10" spans="1:27" ht="13.5">
      <c r="A10" s="22" t="s">
        <v>37</v>
      </c>
      <c r="B10" s="16"/>
      <c r="C10" s="17">
        <v>9542000</v>
      </c>
      <c r="D10" s="17"/>
      <c r="E10" s="18">
        <v>31192000</v>
      </c>
      <c r="F10" s="19">
        <v>31192000</v>
      </c>
      <c r="G10" s="19">
        <v>4359000</v>
      </c>
      <c r="H10" s="19"/>
      <c r="I10" s="19"/>
      <c r="J10" s="19">
        <v>4359000</v>
      </c>
      <c r="K10" s="19">
        <v>965427</v>
      </c>
      <c r="L10" s="19"/>
      <c r="M10" s="19">
        <v>13584000</v>
      </c>
      <c r="N10" s="19">
        <v>14549427</v>
      </c>
      <c r="O10" s="19"/>
      <c r="P10" s="19"/>
      <c r="Q10" s="19"/>
      <c r="R10" s="19"/>
      <c r="S10" s="19"/>
      <c r="T10" s="19"/>
      <c r="U10" s="19"/>
      <c r="V10" s="19"/>
      <c r="W10" s="19">
        <v>18908427</v>
      </c>
      <c r="X10" s="19">
        <v>17942315</v>
      </c>
      <c r="Y10" s="19">
        <v>966112</v>
      </c>
      <c r="Z10" s="20">
        <v>5.38</v>
      </c>
      <c r="AA10" s="21">
        <v>31192000</v>
      </c>
    </row>
    <row r="11" spans="1:27" ht="13.5">
      <c r="A11" s="22" t="s">
        <v>38</v>
      </c>
      <c r="B11" s="16"/>
      <c r="C11" s="17">
        <v>504827</v>
      </c>
      <c r="D11" s="17"/>
      <c r="E11" s="18">
        <v>1042812</v>
      </c>
      <c r="F11" s="19">
        <v>1042812</v>
      </c>
      <c r="G11" s="19">
        <v>13351</v>
      </c>
      <c r="H11" s="19">
        <v>141243</v>
      </c>
      <c r="I11" s="19">
        <v>47605</v>
      </c>
      <c r="J11" s="19">
        <v>202199</v>
      </c>
      <c r="K11" s="19">
        <v>121478</v>
      </c>
      <c r="L11" s="19">
        <v>69576</v>
      </c>
      <c r="M11" s="19">
        <v>144972</v>
      </c>
      <c r="N11" s="19">
        <v>336026</v>
      </c>
      <c r="O11" s="19"/>
      <c r="P11" s="19"/>
      <c r="Q11" s="19"/>
      <c r="R11" s="19"/>
      <c r="S11" s="19"/>
      <c r="T11" s="19"/>
      <c r="U11" s="19"/>
      <c r="V11" s="19"/>
      <c r="W11" s="19">
        <v>538225</v>
      </c>
      <c r="X11" s="19">
        <v>521406</v>
      </c>
      <c r="Y11" s="19">
        <v>16819</v>
      </c>
      <c r="Z11" s="20">
        <v>3.23</v>
      </c>
      <c r="AA11" s="21">
        <v>1042812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-68537089</v>
      </c>
      <c r="D14" s="17"/>
      <c r="E14" s="18">
        <v>-78405876</v>
      </c>
      <c r="F14" s="19">
        <v>-78405876</v>
      </c>
      <c r="G14" s="19">
        <v>-8950183</v>
      </c>
      <c r="H14" s="19">
        <v>-13584475</v>
      </c>
      <c r="I14" s="19">
        <v>-3784932</v>
      </c>
      <c r="J14" s="19">
        <v>-26319590</v>
      </c>
      <c r="K14" s="19">
        <v>213570</v>
      </c>
      <c r="L14" s="19">
        <v>-4143632</v>
      </c>
      <c r="M14" s="19">
        <v>-19526137</v>
      </c>
      <c r="N14" s="19">
        <v>-23456199</v>
      </c>
      <c r="O14" s="19"/>
      <c r="P14" s="19"/>
      <c r="Q14" s="19"/>
      <c r="R14" s="19"/>
      <c r="S14" s="19"/>
      <c r="T14" s="19"/>
      <c r="U14" s="19"/>
      <c r="V14" s="19"/>
      <c r="W14" s="19">
        <v>-49775789</v>
      </c>
      <c r="X14" s="19">
        <v>-39202938</v>
      </c>
      <c r="Y14" s="19">
        <v>-10572851</v>
      </c>
      <c r="Z14" s="20">
        <v>26.97</v>
      </c>
      <c r="AA14" s="21">
        <v>-78405876</v>
      </c>
    </row>
    <row r="15" spans="1:27" ht="13.5">
      <c r="A15" s="22" t="s">
        <v>42</v>
      </c>
      <c r="B15" s="16"/>
      <c r="C15" s="17">
        <v>-2734782</v>
      </c>
      <c r="D15" s="17"/>
      <c r="E15" s="18">
        <v>-193740</v>
      </c>
      <c r="F15" s="19">
        <v>-193740</v>
      </c>
      <c r="G15" s="19"/>
      <c r="H15" s="19">
        <v>-844</v>
      </c>
      <c r="I15" s="19">
        <v>-640</v>
      </c>
      <c r="J15" s="19">
        <v>-1484</v>
      </c>
      <c r="K15" s="19">
        <v>-431</v>
      </c>
      <c r="L15" s="19">
        <v>-218</v>
      </c>
      <c r="M15" s="19"/>
      <c r="N15" s="19">
        <v>-649</v>
      </c>
      <c r="O15" s="19"/>
      <c r="P15" s="19"/>
      <c r="Q15" s="19"/>
      <c r="R15" s="19"/>
      <c r="S15" s="19"/>
      <c r="T15" s="19"/>
      <c r="U15" s="19"/>
      <c r="V15" s="19"/>
      <c r="W15" s="19">
        <v>-2133</v>
      </c>
      <c r="X15" s="19">
        <v>-96870</v>
      </c>
      <c r="Y15" s="19">
        <v>94737</v>
      </c>
      <c r="Z15" s="20">
        <v>-97.8</v>
      </c>
      <c r="AA15" s="21">
        <v>-193740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13859473</v>
      </c>
      <c r="D17" s="25">
        <f>SUM(D6:D16)</f>
        <v>0</v>
      </c>
      <c r="E17" s="26">
        <f t="shared" si="0"/>
        <v>28187752</v>
      </c>
      <c r="F17" s="27">
        <f t="shared" si="0"/>
        <v>28187752</v>
      </c>
      <c r="G17" s="27">
        <f t="shared" si="0"/>
        <v>7040236</v>
      </c>
      <c r="H17" s="27">
        <f t="shared" si="0"/>
        <v>-7827348</v>
      </c>
      <c r="I17" s="27">
        <f t="shared" si="0"/>
        <v>-17756</v>
      </c>
      <c r="J17" s="27">
        <f t="shared" si="0"/>
        <v>-804868</v>
      </c>
      <c r="K17" s="27">
        <f t="shared" si="0"/>
        <v>4918131</v>
      </c>
      <c r="L17" s="27">
        <f t="shared" si="0"/>
        <v>76900</v>
      </c>
      <c r="M17" s="27">
        <f t="shared" si="0"/>
        <v>3646808</v>
      </c>
      <c r="N17" s="27">
        <f t="shared" si="0"/>
        <v>8641839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7836971</v>
      </c>
      <c r="X17" s="27">
        <f t="shared" si="0"/>
        <v>22639097</v>
      </c>
      <c r="Y17" s="27">
        <f t="shared" si="0"/>
        <v>-14802126</v>
      </c>
      <c r="Z17" s="28">
        <f>+IF(X17&lt;&gt;0,+(Y17/X17)*100,0)</f>
        <v>-65.3830230066155</v>
      </c>
      <c r="AA17" s="29">
        <f>SUM(AA6:AA16)</f>
        <v>28187752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-15891596</v>
      </c>
      <c r="D26" s="17"/>
      <c r="E26" s="18">
        <v>-30236844</v>
      </c>
      <c r="F26" s="19">
        <v>-30236844</v>
      </c>
      <c r="G26" s="19"/>
      <c r="H26" s="19">
        <v>-1020919</v>
      </c>
      <c r="I26" s="19">
        <v>-2961689</v>
      </c>
      <c r="J26" s="19">
        <v>-3982608</v>
      </c>
      <c r="K26" s="19">
        <v>-249156</v>
      </c>
      <c r="L26" s="19"/>
      <c r="M26" s="19">
        <v>-2537290</v>
      </c>
      <c r="N26" s="19">
        <v>-2786446</v>
      </c>
      <c r="O26" s="19"/>
      <c r="P26" s="19"/>
      <c r="Q26" s="19"/>
      <c r="R26" s="19"/>
      <c r="S26" s="19"/>
      <c r="T26" s="19"/>
      <c r="U26" s="19"/>
      <c r="V26" s="19"/>
      <c r="W26" s="19">
        <v>-6769054</v>
      </c>
      <c r="X26" s="19">
        <v>-15118422</v>
      </c>
      <c r="Y26" s="19">
        <v>8349368</v>
      </c>
      <c r="Z26" s="20">
        <v>-55.23</v>
      </c>
      <c r="AA26" s="21">
        <v>-30236844</v>
      </c>
    </row>
    <row r="27" spans="1:27" ht="13.5">
      <c r="A27" s="23" t="s">
        <v>51</v>
      </c>
      <c r="B27" s="24"/>
      <c r="C27" s="25">
        <f aca="true" t="shared" si="1" ref="C27:Y27">SUM(C21:C26)</f>
        <v>-15891596</v>
      </c>
      <c r="D27" s="25">
        <f>SUM(D21:D26)</f>
        <v>0</v>
      </c>
      <c r="E27" s="26">
        <f t="shared" si="1"/>
        <v>-30236844</v>
      </c>
      <c r="F27" s="27">
        <f t="shared" si="1"/>
        <v>-30236844</v>
      </c>
      <c r="G27" s="27">
        <f t="shared" si="1"/>
        <v>0</v>
      </c>
      <c r="H27" s="27">
        <f t="shared" si="1"/>
        <v>-1020919</v>
      </c>
      <c r="I27" s="27">
        <f t="shared" si="1"/>
        <v>-2961689</v>
      </c>
      <c r="J27" s="27">
        <f t="shared" si="1"/>
        <v>-3982608</v>
      </c>
      <c r="K27" s="27">
        <f t="shared" si="1"/>
        <v>-249156</v>
      </c>
      <c r="L27" s="27">
        <f t="shared" si="1"/>
        <v>0</v>
      </c>
      <c r="M27" s="27">
        <f t="shared" si="1"/>
        <v>-2537290</v>
      </c>
      <c r="N27" s="27">
        <f t="shared" si="1"/>
        <v>-2786446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-6769054</v>
      </c>
      <c r="X27" s="27">
        <f t="shared" si="1"/>
        <v>-15118422</v>
      </c>
      <c r="Y27" s="27">
        <f t="shared" si="1"/>
        <v>8349368</v>
      </c>
      <c r="Z27" s="28">
        <f>+IF(X27&lt;&gt;0,+(Y27/X27)*100,0)</f>
        <v>-55.22645154368624</v>
      </c>
      <c r="AA27" s="29">
        <f>SUM(AA21:AA26)</f>
        <v>-30236844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2500000</v>
      </c>
      <c r="F32" s="19">
        <v>2500000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2500000</v>
      </c>
      <c r="Y32" s="19">
        <v>-2500000</v>
      </c>
      <c r="Z32" s="20">
        <v>-100</v>
      </c>
      <c r="AA32" s="21">
        <v>2500000</v>
      </c>
    </row>
    <row r="33" spans="1:27" ht="13.5">
      <c r="A33" s="22" t="s">
        <v>55</v>
      </c>
      <c r="B33" s="16"/>
      <c r="C33" s="17">
        <v>73274</v>
      </c>
      <c r="D33" s="17"/>
      <c r="E33" s="18">
        <v>60000</v>
      </c>
      <c r="F33" s="19">
        <v>60000</v>
      </c>
      <c r="G33" s="19">
        <v>7394</v>
      </c>
      <c r="H33" s="36">
        <v>2950</v>
      </c>
      <c r="I33" s="36">
        <v>820</v>
      </c>
      <c r="J33" s="36">
        <v>11164</v>
      </c>
      <c r="K33" s="19">
        <v>7368</v>
      </c>
      <c r="L33" s="19">
        <v>5979</v>
      </c>
      <c r="M33" s="19">
        <v>3527</v>
      </c>
      <c r="N33" s="19">
        <v>16874</v>
      </c>
      <c r="O33" s="36"/>
      <c r="P33" s="36"/>
      <c r="Q33" s="36"/>
      <c r="R33" s="19"/>
      <c r="S33" s="19"/>
      <c r="T33" s="19"/>
      <c r="U33" s="19"/>
      <c r="V33" s="36"/>
      <c r="W33" s="36">
        <v>28038</v>
      </c>
      <c r="X33" s="36">
        <v>30000</v>
      </c>
      <c r="Y33" s="19">
        <v>-1962</v>
      </c>
      <c r="Z33" s="20">
        <v>-6.54</v>
      </c>
      <c r="AA33" s="21">
        <v>60000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-505716</v>
      </c>
      <c r="D35" s="17"/>
      <c r="E35" s="18">
        <v>-499728</v>
      </c>
      <c r="F35" s="19">
        <v>-499728</v>
      </c>
      <c r="G35" s="19"/>
      <c r="H35" s="19">
        <v>-15469</v>
      </c>
      <c r="I35" s="19">
        <v>-15673</v>
      </c>
      <c r="J35" s="19">
        <v>-31142</v>
      </c>
      <c r="K35" s="19">
        <v>-15882</v>
      </c>
      <c r="L35" s="19">
        <v>-16095</v>
      </c>
      <c r="M35" s="19"/>
      <c r="N35" s="19">
        <v>-31977</v>
      </c>
      <c r="O35" s="19"/>
      <c r="P35" s="19"/>
      <c r="Q35" s="19"/>
      <c r="R35" s="19"/>
      <c r="S35" s="19"/>
      <c r="T35" s="19"/>
      <c r="U35" s="19"/>
      <c r="V35" s="19"/>
      <c r="W35" s="19">
        <v>-63119</v>
      </c>
      <c r="X35" s="19">
        <v>-249864</v>
      </c>
      <c r="Y35" s="19">
        <v>186745</v>
      </c>
      <c r="Z35" s="20">
        <v>-74.74</v>
      </c>
      <c r="AA35" s="21">
        <v>-499728</v>
      </c>
    </row>
    <row r="36" spans="1:27" ht="13.5">
      <c r="A36" s="23" t="s">
        <v>57</v>
      </c>
      <c r="B36" s="24"/>
      <c r="C36" s="25">
        <f aca="true" t="shared" si="2" ref="C36:Y36">SUM(C31:C35)</f>
        <v>-432442</v>
      </c>
      <c r="D36" s="25">
        <f>SUM(D31:D35)</f>
        <v>0</v>
      </c>
      <c r="E36" s="26">
        <f t="shared" si="2"/>
        <v>2060272</v>
      </c>
      <c r="F36" s="27">
        <f t="shared" si="2"/>
        <v>2060272</v>
      </c>
      <c r="G36" s="27">
        <f t="shared" si="2"/>
        <v>7394</v>
      </c>
      <c r="H36" s="27">
        <f t="shared" si="2"/>
        <v>-12519</v>
      </c>
      <c r="I36" s="27">
        <f t="shared" si="2"/>
        <v>-14853</v>
      </c>
      <c r="J36" s="27">
        <f t="shared" si="2"/>
        <v>-19978</v>
      </c>
      <c r="K36" s="27">
        <f t="shared" si="2"/>
        <v>-8514</v>
      </c>
      <c r="L36" s="27">
        <f t="shared" si="2"/>
        <v>-10116</v>
      </c>
      <c r="M36" s="27">
        <f t="shared" si="2"/>
        <v>3527</v>
      </c>
      <c r="N36" s="27">
        <f t="shared" si="2"/>
        <v>-15103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-35081</v>
      </c>
      <c r="X36" s="27">
        <f t="shared" si="2"/>
        <v>2280136</v>
      </c>
      <c r="Y36" s="27">
        <f t="shared" si="2"/>
        <v>-2315217</v>
      </c>
      <c r="Z36" s="28">
        <f>+IF(X36&lt;&gt;0,+(Y36/X36)*100,0)</f>
        <v>-101.53854857780414</v>
      </c>
      <c r="AA36" s="29">
        <f>SUM(AA31:AA35)</f>
        <v>2060272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-2464565</v>
      </c>
      <c r="D38" s="31">
        <f>+D17+D27+D36</f>
        <v>0</v>
      </c>
      <c r="E38" s="32">
        <f t="shared" si="3"/>
        <v>11180</v>
      </c>
      <c r="F38" s="33">
        <f t="shared" si="3"/>
        <v>11180</v>
      </c>
      <c r="G38" s="33">
        <f t="shared" si="3"/>
        <v>7047630</v>
      </c>
      <c r="H38" s="33">
        <f t="shared" si="3"/>
        <v>-8860786</v>
      </c>
      <c r="I38" s="33">
        <f t="shared" si="3"/>
        <v>-2994298</v>
      </c>
      <c r="J38" s="33">
        <f t="shared" si="3"/>
        <v>-4807454</v>
      </c>
      <c r="K38" s="33">
        <f t="shared" si="3"/>
        <v>4660461</v>
      </c>
      <c r="L38" s="33">
        <f t="shared" si="3"/>
        <v>66784</v>
      </c>
      <c r="M38" s="33">
        <f t="shared" si="3"/>
        <v>1113045</v>
      </c>
      <c r="N38" s="33">
        <f t="shared" si="3"/>
        <v>5840290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1032836</v>
      </c>
      <c r="X38" s="33">
        <f t="shared" si="3"/>
        <v>9800811</v>
      </c>
      <c r="Y38" s="33">
        <f t="shared" si="3"/>
        <v>-8767975</v>
      </c>
      <c r="Z38" s="34">
        <f>+IF(X38&lt;&gt;0,+(Y38/X38)*100,0)</f>
        <v>-89.46172923852934</v>
      </c>
      <c r="AA38" s="35">
        <f>+AA17+AA27+AA36</f>
        <v>11180</v>
      </c>
    </row>
    <row r="39" spans="1:27" ht="13.5">
      <c r="A39" s="22" t="s">
        <v>59</v>
      </c>
      <c r="B39" s="16"/>
      <c r="C39" s="31">
        <v>3333691</v>
      </c>
      <c r="D39" s="31"/>
      <c r="E39" s="32">
        <v>1175327</v>
      </c>
      <c r="F39" s="33">
        <v>1175327</v>
      </c>
      <c r="G39" s="33">
        <v>815360</v>
      </c>
      <c r="H39" s="33">
        <v>7862990</v>
      </c>
      <c r="I39" s="33">
        <v>-997796</v>
      </c>
      <c r="J39" s="33">
        <v>815360</v>
      </c>
      <c r="K39" s="33">
        <v>-3992094</v>
      </c>
      <c r="L39" s="33">
        <v>668367</v>
      </c>
      <c r="M39" s="33">
        <v>735151</v>
      </c>
      <c r="N39" s="33">
        <v>-3992094</v>
      </c>
      <c r="O39" s="33"/>
      <c r="P39" s="33"/>
      <c r="Q39" s="33"/>
      <c r="R39" s="33"/>
      <c r="S39" s="33"/>
      <c r="T39" s="33"/>
      <c r="U39" s="33"/>
      <c r="V39" s="33"/>
      <c r="W39" s="33">
        <v>815360</v>
      </c>
      <c r="X39" s="33">
        <v>1175327</v>
      </c>
      <c r="Y39" s="33">
        <v>-359967</v>
      </c>
      <c r="Z39" s="34">
        <v>-30.63</v>
      </c>
      <c r="AA39" s="35">
        <v>1175327</v>
      </c>
    </row>
    <row r="40" spans="1:27" ht="13.5">
      <c r="A40" s="41" t="s">
        <v>60</v>
      </c>
      <c r="B40" s="42"/>
      <c r="C40" s="43">
        <v>869126</v>
      </c>
      <c r="D40" s="43"/>
      <c r="E40" s="44">
        <v>1186509</v>
      </c>
      <c r="F40" s="45">
        <v>1186509</v>
      </c>
      <c r="G40" s="45">
        <v>7862990</v>
      </c>
      <c r="H40" s="45">
        <v>-997796</v>
      </c>
      <c r="I40" s="45">
        <v>-3992094</v>
      </c>
      <c r="J40" s="45">
        <v>-3992094</v>
      </c>
      <c r="K40" s="45">
        <v>668367</v>
      </c>
      <c r="L40" s="45">
        <v>735151</v>
      </c>
      <c r="M40" s="45">
        <v>1848196</v>
      </c>
      <c r="N40" s="45">
        <v>1848196</v>
      </c>
      <c r="O40" s="45"/>
      <c r="P40" s="45"/>
      <c r="Q40" s="45"/>
      <c r="R40" s="45"/>
      <c r="S40" s="45"/>
      <c r="T40" s="45"/>
      <c r="U40" s="45"/>
      <c r="V40" s="45"/>
      <c r="W40" s="45">
        <v>1848196</v>
      </c>
      <c r="X40" s="45">
        <v>10976140</v>
      </c>
      <c r="Y40" s="45">
        <v>-9127944</v>
      </c>
      <c r="Z40" s="46">
        <v>-83.16</v>
      </c>
      <c r="AA40" s="47">
        <v>1186509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2017-01-31T14:46:38Z</dcterms:created>
  <dcterms:modified xsi:type="dcterms:W3CDTF">2017-01-31T14:47:21Z</dcterms:modified>
  <cp:category/>
  <cp:version/>
  <cp:contentType/>
  <cp:contentStatus/>
</cp:coreProperties>
</file>