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'DC37'!$A$1:$AA$43</definedName>
    <definedName name="_xlnm.Print_Area" localSheetId="12">'DC38'!$A$1:$AA$43</definedName>
    <definedName name="_xlnm.Print_Area" localSheetId="18">'DC39'!$A$1:$AA$43</definedName>
    <definedName name="_xlnm.Print_Area" localSheetId="22">'DC40'!$A$1:$AA$43</definedName>
    <definedName name="_xlnm.Print_Area" localSheetId="1">'NW371'!$A$1:$AA$43</definedName>
    <definedName name="_xlnm.Print_Area" localSheetId="2">'NW372'!$A$1:$AA$43</definedName>
    <definedName name="_xlnm.Print_Area" localSheetId="3">'NW373'!$A$1:$AA$43</definedName>
    <definedName name="_xlnm.Print_Area" localSheetId="4">'NW374'!$A$1:$AA$43</definedName>
    <definedName name="_xlnm.Print_Area" localSheetId="5">'NW375'!$A$1:$AA$43</definedName>
    <definedName name="_xlnm.Print_Area" localSheetId="7">'NW381'!$A$1:$AA$43</definedName>
    <definedName name="_xlnm.Print_Area" localSheetId="8">'NW382'!$A$1:$AA$43</definedName>
    <definedName name="_xlnm.Print_Area" localSheetId="9">'NW383'!$A$1:$AA$43</definedName>
    <definedName name="_xlnm.Print_Area" localSheetId="10">'NW384'!$A$1:$AA$43</definedName>
    <definedName name="_xlnm.Print_Area" localSheetId="11">'NW385'!$A$1:$AA$43</definedName>
    <definedName name="_xlnm.Print_Area" localSheetId="13">'NW392'!$A$1:$AA$43</definedName>
    <definedName name="_xlnm.Print_Area" localSheetId="14">'NW393'!$A$1:$AA$43</definedName>
    <definedName name="_xlnm.Print_Area" localSheetId="15">'NW394'!$A$1:$AA$43</definedName>
    <definedName name="_xlnm.Print_Area" localSheetId="16">'NW396'!$A$1:$AA$43</definedName>
    <definedName name="_xlnm.Print_Area" localSheetId="17">'NW397'!$A$1:$AA$43</definedName>
    <definedName name="_xlnm.Print_Area" localSheetId="19">'NW403'!$A$1:$AA$43</definedName>
    <definedName name="_xlnm.Print_Area" localSheetId="20">'NW404'!$A$1:$AA$43</definedName>
    <definedName name="_xlnm.Print_Area" localSheetId="21">'NW405'!$A$1:$AA$43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<sst xmlns="http://schemas.openxmlformats.org/spreadsheetml/2006/main" count="1587" uniqueCount="86">
  <si>
    <t>North West: Moretele(NW371) - Table C7 Quarterly Budget Statement - Cash Flows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</si>
  <si>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</si>
  <si>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</si>
  <si>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</si>
  <si>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</si>
  <si>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</si>
  <si>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</si>
  <si>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</si>
  <si>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</si>
  <si>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</si>
  <si>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</si>
  <si>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</si>
  <si>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</si>
  <si>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</si>
  <si>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</si>
  <si>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</si>
  <si>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</si>
  <si>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</si>
  <si>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</si>
  <si>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</si>
  <si>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</si>
  <si>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</si>
  <si>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</si>
  <si>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</si>
  <si>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</si>
  <si>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</si>
  <si>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</si>
  <si>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</si>
  <si>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</si>
  <si>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</si>
  <si>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</si>
  <si>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</si>
  <si>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</si>
  <si>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</si>
  <si>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</si>
  <si>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</si>
  <si>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</si>
  <si>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</si>
  <si>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</si>
  <si>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</si>
  <si>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</si>
  <si>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</si>
  <si>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</si>
  <si>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</si>
  <si>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</si>
  <si>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</si>
  <si>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</si>
  <si>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</si>
  <si>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</si>
  <si>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</si>
  <si>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</si>
  <si>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</si>
  <si>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</si>
  <si>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</si>
  <si>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</si>
  <si>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</si>
  <si>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</si>
  <si>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</si>
  <si>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</si>
  <si>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</si>
  <si>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</si>
  <si>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Madibeng(NW372) - Table C7 Quarterly Budget Statement - Cash Flows for 2nd Quarter ended 31 December 2016 (Figures Finalised as at 2017/01/30)</t>
  </si>
  <si>
    <t>North West: Rustenburg(NW373) - Table C7 Quarterly Budget Statement - Cash Flows for 2nd Quarter ended 31 December 2016 (Figures Finalised as at 2017/01/30)</t>
  </si>
  <si>
    <t>North West: Kgetlengrivier(NW374) - Table C7 Quarterly Budget Statement - Cash Flows for 2nd Quarter ended 31 December 2016 (Figures Finalised as at 2017/01/30)</t>
  </si>
  <si>
    <t>North West: Moses Kotane(NW375) - Table C7 Quarterly Budget Statement - Cash Flows for 2nd Quarter ended 31 December 2016 (Figures Finalised as at 2017/01/30)</t>
  </si>
  <si>
    <t>North West: Bojanala Platinum(DC37) - Table C7 Quarterly Budget Statement - Cash Flows for 2nd Quarter ended 31 December 2016 (Figures Finalised as at 2017/01/30)</t>
  </si>
  <si>
    <t>North West: Ratlou(NW381) - Table C7 Quarterly Budget Statement - Cash Flows for 2nd Quarter ended 31 December 2016 (Figures Finalised as at 2017/01/30)</t>
  </si>
  <si>
    <t>North West: Tswaing(NW382) - Table C7 Quarterly Budget Statement - Cash Flows for 2nd Quarter ended 31 December 2016 (Figures Finalised as at 2017/01/30)</t>
  </si>
  <si>
    <t>North West: Mafikeng(NW383) - Table C7 Quarterly Budget Statement - Cash Flows for 2nd Quarter ended 31 December 2016 (Figures Finalised as at 2017/01/30)</t>
  </si>
  <si>
    <t>North West: Ditsobotla(NW384) - Table C7 Quarterly Budget Statement - Cash Flows for 2nd Quarter ended 31 December 2016 (Figures Finalised as at 2017/01/30)</t>
  </si>
  <si>
    <t>North West: Ramotshere Moiloa(NW385) - Table C7 Quarterly Budget Statement - Cash Flows for 2nd Quarter ended 31 December 2016 (Figures Finalised as at 2017/01/30)</t>
  </si>
  <si>
    <t>North West: Ngaka Modiri Molema(DC38) - Table C7 Quarterly Budget Statement - Cash Flows for 2nd Quarter ended 31 December 2016 (Figures Finalised as at 2017/01/30)</t>
  </si>
  <si>
    <t>North West: Naledi (Nw)(NW392) - Table C7 Quarterly Budget Statement - Cash Flows for 2nd Quarter ended 31 December 2016 (Figures Finalised as at 2017/01/30)</t>
  </si>
  <si>
    <t>North West: Mamusa(NW393) - Table C7 Quarterly Budget Statement - Cash Flows for 2nd Quarter ended 31 December 2016 (Figures Finalised as at 2017/01/30)</t>
  </si>
  <si>
    <t>North West: Greater Taung(NW394) - Table C7 Quarterly Budget Statement - Cash Flows for 2nd Quarter ended 31 December 2016 (Figures Finalised as at 2017/01/30)</t>
  </si>
  <si>
    <t>North West: Lekwa-Teemane(NW396) - Table C7 Quarterly Budget Statement - Cash Flows for 2nd Quarter ended 31 December 2016 (Figures Finalised as at 2017/01/30)</t>
  </si>
  <si>
    <t>North West: Kagisano-Molopo(NW397) - Table C7 Quarterly Budget Statement - Cash Flows for 2nd Quarter ended 31 December 2016 (Figures Finalised as at 2017/01/30)</t>
  </si>
  <si>
    <t>North West: Dr Ruth Segomotsi Mompati(DC39) - Table C7 Quarterly Budget Statement - Cash Flows for 2nd Quarter ended 31 December 2016 (Figures Finalised as at 2017/01/30)</t>
  </si>
  <si>
    <t>North West: City Of Matlosana(NW403) - Table C7 Quarterly Budget Statement - Cash Flows for 2nd Quarter ended 31 December 2016 (Figures Finalised as at 2017/01/30)</t>
  </si>
  <si>
    <t>North West: Maquassi Hills(NW404) - Table C7 Quarterly Budget Statement - Cash Flows for 2nd Quarter ended 31 December 2016 (Figures Finalised as at 2017/01/30)</t>
  </si>
  <si>
    <t>North West: Tlokwe-Ventersdorp(NW405) - Table C7 Quarterly Budget Statement - Cash Flows for 2nd Quarter ended 31 December 2016 (Figures Finalised as at 2017/01/30)</t>
  </si>
  <si>
    <t>North West: Dr Kenneth Kaunda(DC40) - Table C7 Quarterly Budget Statement - Cash Flows for 2nd Quarter ended 31 December 2016 (Figures Finalised as at 2017/01/30)</t>
  </si>
  <si>
    <t>Summary - Table C7 Quarterly Budget Statement - Cash Flows for 2nd Quarter ended 31 December 2016 (Figures Finalised as at 2017/01/30)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</si>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</sst>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499624201</v>
      </c>
      <c r="D6" s="17"/>
      <c r="E6" s="18">
        <v>1215639258</v>
      </c>
      <c r="F6" s="19">
        <v>1215639258</v>
      </c>
      <c r="G6" s="19">
        <v>83470133</v>
      </c>
      <c r="H6" s="19">
        <v>88101863</v>
      </c>
      <c r="I6" s="19">
        <v>74648645</v>
      </c>
      <c r="J6" s="19">
        <v>246220641</v>
      </c>
      <c r="K6" s="19">
        <v>82362661</v>
      </c>
      <c r="L6" s="19">
        <v>88125650</v>
      </c>
      <c r="M6" s="19">
        <v>87731312</v>
      </c>
      <c r="N6" s="19">
        <v>258219623</v>
      </c>
      <c r="O6" s="19"/>
      <c r="P6" s="19"/>
      <c r="Q6" s="19"/>
      <c r="R6" s="19"/>
      <c r="S6" s="19"/>
      <c r="T6" s="19"/>
      <c r="U6" s="19"/>
      <c r="V6" s="19"/>
      <c r="W6" s="19">
        <v>504440264</v>
      </c>
      <c r="X6" s="19">
        <v>630664324</v>
      </c>
      <c r="Y6" s="19">
        <v>-126224060</v>
      </c>
      <c r="Z6" s="20">
        <v>-20.01</v>
      </c>
      <c r="AA6" s="21">
        <v>1215639258</v>
      </c>
    </row>
    <row r="7" spans="1:27" ht="13.5">
      <c r="A7" s="22" t="s">
        <v>34</v>
      </c>
      <c r="B7" s="16"/>
      <c r="C7" s="17">
        <v>1573098260</v>
      </c>
      <c r="D7" s="17"/>
      <c r="E7" s="18">
        <v>5656653111</v>
      </c>
      <c r="F7" s="19">
        <v>5656653111</v>
      </c>
      <c r="G7" s="19">
        <v>402709384</v>
      </c>
      <c r="H7" s="19">
        <v>382559851</v>
      </c>
      <c r="I7" s="19">
        <v>432385130</v>
      </c>
      <c r="J7" s="19">
        <v>1217654365</v>
      </c>
      <c r="K7" s="19">
        <v>401818841</v>
      </c>
      <c r="L7" s="19">
        <v>445873676</v>
      </c>
      <c r="M7" s="19">
        <v>587703863</v>
      </c>
      <c r="N7" s="19">
        <v>1435396380</v>
      </c>
      <c r="O7" s="19"/>
      <c r="P7" s="19"/>
      <c r="Q7" s="19"/>
      <c r="R7" s="19"/>
      <c r="S7" s="19"/>
      <c r="T7" s="19"/>
      <c r="U7" s="19"/>
      <c r="V7" s="19"/>
      <c r="W7" s="19">
        <v>2653050745</v>
      </c>
      <c r="X7" s="19">
        <v>2741933451</v>
      </c>
      <c r="Y7" s="19">
        <v>-88882706</v>
      </c>
      <c r="Z7" s="20">
        <v>-3.24</v>
      </c>
      <c r="AA7" s="21">
        <v>5656653111</v>
      </c>
    </row>
    <row r="8" spans="1:27" ht="13.5">
      <c r="A8" s="22" t="s">
        <v>35</v>
      </c>
      <c r="B8" s="16"/>
      <c r="C8" s="17">
        <v>130380003</v>
      </c>
      <c r="D8" s="17"/>
      <c r="E8" s="18">
        <v>489617229</v>
      </c>
      <c r="F8" s="19">
        <v>489617229</v>
      </c>
      <c r="G8" s="19">
        <v>126491204</v>
      </c>
      <c r="H8" s="19">
        <v>69795027</v>
      </c>
      <c r="I8" s="19">
        <v>133752329</v>
      </c>
      <c r="J8" s="19">
        <v>330038560</v>
      </c>
      <c r="K8" s="19">
        <v>62316262</v>
      </c>
      <c r="L8" s="19">
        <v>50855106</v>
      </c>
      <c r="M8" s="19">
        <v>92048684</v>
      </c>
      <c r="N8" s="19">
        <v>205220052</v>
      </c>
      <c r="O8" s="19"/>
      <c r="P8" s="19"/>
      <c r="Q8" s="19"/>
      <c r="R8" s="19"/>
      <c r="S8" s="19"/>
      <c r="T8" s="19"/>
      <c r="U8" s="19"/>
      <c r="V8" s="19"/>
      <c r="W8" s="19">
        <v>535258612</v>
      </c>
      <c r="X8" s="19">
        <v>268631470</v>
      </c>
      <c r="Y8" s="19">
        <v>266627142</v>
      </c>
      <c r="Z8" s="20">
        <v>99.25</v>
      </c>
      <c r="AA8" s="21">
        <v>489617229</v>
      </c>
    </row>
    <row r="9" spans="1:27" ht="13.5">
      <c r="A9" s="22" t="s">
        <v>36</v>
      </c>
      <c r="B9" s="16"/>
      <c r="C9" s="17">
        <v>1479418750</v>
      </c>
      <c r="D9" s="17"/>
      <c r="E9" s="18">
        <v>4661154597</v>
      </c>
      <c r="F9" s="19">
        <v>4661154597</v>
      </c>
      <c r="G9" s="19">
        <v>1690956872</v>
      </c>
      <c r="H9" s="19">
        <v>39571966</v>
      </c>
      <c r="I9" s="19">
        <v>18515901</v>
      </c>
      <c r="J9" s="19">
        <v>1749044739</v>
      </c>
      <c r="K9" s="19">
        <v>35302612</v>
      </c>
      <c r="L9" s="19">
        <v>16537726</v>
      </c>
      <c r="M9" s="19">
        <v>1184166486</v>
      </c>
      <c r="N9" s="19">
        <v>1236006824</v>
      </c>
      <c r="O9" s="19"/>
      <c r="P9" s="19"/>
      <c r="Q9" s="19"/>
      <c r="R9" s="19"/>
      <c r="S9" s="19"/>
      <c r="T9" s="19"/>
      <c r="U9" s="19"/>
      <c r="V9" s="19"/>
      <c r="W9" s="19">
        <v>2985051563</v>
      </c>
      <c r="X9" s="19">
        <v>3301821623</v>
      </c>
      <c r="Y9" s="19">
        <v>-316770060</v>
      </c>
      <c r="Z9" s="20">
        <v>-9.59</v>
      </c>
      <c r="AA9" s="21">
        <v>4661154597</v>
      </c>
    </row>
    <row r="10" spans="1:27" ht="13.5">
      <c r="A10" s="22" t="s">
        <v>37</v>
      </c>
      <c r="B10" s="16"/>
      <c r="C10" s="17">
        <v>1004682141</v>
      </c>
      <c r="D10" s="17"/>
      <c r="E10" s="18">
        <v>2177447243</v>
      </c>
      <c r="F10" s="19">
        <v>2177447243</v>
      </c>
      <c r="G10" s="19">
        <v>610466000</v>
      </c>
      <c r="H10" s="19">
        <v>33811000</v>
      </c>
      <c r="I10" s="19">
        <v>55987000</v>
      </c>
      <c r="J10" s="19">
        <v>700264000</v>
      </c>
      <c r="K10" s="19">
        <v>144538765</v>
      </c>
      <c r="L10" s="19">
        <v>80669000</v>
      </c>
      <c r="M10" s="19">
        <v>454642000</v>
      </c>
      <c r="N10" s="19">
        <v>679849765</v>
      </c>
      <c r="O10" s="19"/>
      <c r="P10" s="19"/>
      <c r="Q10" s="19"/>
      <c r="R10" s="19"/>
      <c r="S10" s="19"/>
      <c r="T10" s="19"/>
      <c r="U10" s="19"/>
      <c r="V10" s="19"/>
      <c r="W10" s="19">
        <v>1380113765</v>
      </c>
      <c r="X10" s="19">
        <v>1524295696</v>
      </c>
      <c r="Y10" s="19">
        <v>-144181931</v>
      </c>
      <c r="Z10" s="20">
        <v>-9.46</v>
      </c>
      <c r="AA10" s="21">
        <v>2177447243</v>
      </c>
    </row>
    <row r="11" spans="1:27" ht="13.5">
      <c r="A11" s="22" t="s">
        <v>38</v>
      </c>
      <c r="B11" s="16"/>
      <c r="C11" s="17">
        <v>183874314</v>
      </c>
      <c r="D11" s="17"/>
      <c r="E11" s="18">
        <v>230363094</v>
      </c>
      <c r="F11" s="19">
        <v>230363094</v>
      </c>
      <c r="G11" s="19">
        <v>21910978</v>
      </c>
      <c r="H11" s="19">
        <v>24371643</v>
      </c>
      <c r="I11" s="19">
        <v>26983583</v>
      </c>
      <c r="J11" s="19">
        <v>73266204</v>
      </c>
      <c r="K11" s="19">
        <v>27338378</v>
      </c>
      <c r="L11" s="19">
        <v>25665404</v>
      </c>
      <c r="M11" s="19">
        <v>22866841</v>
      </c>
      <c r="N11" s="19">
        <v>75870623</v>
      </c>
      <c r="O11" s="19"/>
      <c r="P11" s="19"/>
      <c r="Q11" s="19"/>
      <c r="R11" s="19"/>
      <c r="S11" s="19"/>
      <c r="T11" s="19"/>
      <c r="U11" s="19"/>
      <c r="V11" s="19"/>
      <c r="W11" s="19">
        <v>149136827</v>
      </c>
      <c r="X11" s="19">
        <v>169382113</v>
      </c>
      <c r="Y11" s="19">
        <v>-20245286</v>
      </c>
      <c r="Z11" s="20">
        <v>-11.95</v>
      </c>
      <c r="AA11" s="21">
        <v>230363094</v>
      </c>
    </row>
    <row r="12" spans="1:27" ht="13.5">
      <c r="A12" s="22" t="s">
        <v>39</v>
      </c>
      <c r="B12" s="16"/>
      <c r="C12" s="17"/>
      <c r="D12" s="17"/>
      <c r="E12" s="18">
        <v>2019</v>
      </c>
      <c r="F12" s="19">
        <v>2019</v>
      </c>
      <c r="G12" s="19"/>
      <c r="H12" s="19"/>
      <c r="I12" s="19">
        <v>15169</v>
      </c>
      <c r="J12" s="19">
        <v>15169</v>
      </c>
      <c r="K12" s="19">
        <v>2330</v>
      </c>
      <c r="L12" s="19">
        <v>2044</v>
      </c>
      <c r="M12" s="19"/>
      <c r="N12" s="19">
        <v>4374</v>
      </c>
      <c r="O12" s="19"/>
      <c r="P12" s="19"/>
      <c r="Q12" s="19"/>
      <c r="R12" s="19"/>
      <c r="S12" s="19"/>
      <c r="T12" s="19"/>
      <c r="U12" s="19"/>
      <c r="V12" s="19"/>
      <c r="W12" s="19">
        <v>19543</v>
      </c>
      <c r="X12" s="19">
        <v>1200</v>
      </c>
      <c r="Y12" s="19">
        <v>18343</v>
      </c>
      <c r="Z12" s="20">
        <v>1528.58</v>
      </c>
      <c r="AA12" s="21">
        <v>2019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-3948163212</v>
      </c>
      <c r="D14" s="17"/>
      <c r="E14" s="18">
        <v>-11244011567</v>
      </c>
      <c r="F14" s="19">
        <v>-11244011567</v>
      </c>
      <c r="G14" s="19">
        <v>-1273175796</v>
      </c>
      <c r="H14" s="19">
        <v>-1013161014</v>
      </c>
      <c r="I14" s="19">
        <v>-991842475</v>
      </c>
      <c r="J14" s="19">
        <v>-3278179285</v>
      </c>
      <c r="K14" s="19">
        <v>-799700666</v>
      </c>
      <c r="L14" s="19">
        <v>-751328525</v>
      </c>
      <c r="M14" s="19">
        <v>-1093804555</v>
      </c>
      <c r="N14" s="19">
        <v>-2644833746</v>
      </c>
      <c r="O14" s="19"/>
      <c r="P14" s="19"/>
      <c r="Q14" s="19"/>
      <c r="R14" s="19"/>
      <c r="S14" s="19"/>
      <c r="T14" s="19"/>
      <c r="U14" s="19"/>
      <c r="V14" s="19"/>
      <c r="W14" s="19">
        <v>-5923013031</v>
      </c>
      <c r="X14" s="19">
        <v>-5650428018</v>
      </c>
      <c r="Y14" s="19">
        <v>-272585013</v>
      </c>
      <c r="Z14" s="20">
        <v>4.82</v>
      </c>
      <c r="AA14" s="21">
        <v>-11244011567</v>
      </c>
    </row>
    <row r="15" spans="1:27" ht="13.5">
      <c r="A15" s="22" t="s">
        <v>42</v>
      </c>
      <c r="B15" s="16"/>
      <c r="C15" s="17">
        <v>-83351626</v>
      </c>
      <c r="D15" s="17"/>
      <c r="E15" s="18">
        <v>-108477977</v>
      </c>
      <c r="F15" s="19">
        <v>-108477977</v>
      </c>
      <c r="G15" s="19">
        <v>-11884933</v>
      </c>
      <c r="H15" s="19">
        <v>-6233751</v>
      </c>
      <c r="I15" s="19">
        <v>-22899878</v>
      </c>
      <c r="J15" s="19">
        <v>-41018562</v>
      </c>
      <c r="K15" s="19">
        <v>-4831749</v>
      </c>
      <c r="L15" s="19">
        <v>-315945</v>
      </c>
      <c r="M15" s="19">
        <v>-32077873</v>
      </c>
      <c r="N15" s="19">
        <v>-37225567</v>
      </c>
      <c r="O15" s="19"/>
      <c r="P15" s="19"/>
      <c r="Q15" s="19"/>
      <c r="R15" s="19"/>
      <c r="S15" s="19"/>
      <c r="T15" s="19"/>
      <c r="U15" s="19"/>
      <c r="V15" s="19"/>
      <c r="W15" s="19">
        <v>-78244129</v>
      </c>
      <c r="X15" s="19">
        <v>-50741664</v>
      </c>
      <c r="Y15" s="19">
        <v>-27502465</v>
      </c>
      <c r="Z15" s="20">
        <v>54.2</v>
      </c>
      <c r="AA15" s="21">
        <v>-108477977</v>
      </c>
    </row>
    <row r="16" spans="1:27" ht="13.5">
      <c r="A16" s="22" t="s">
        <v>43</v>
      </c>
      <c r="B16" s="16"/>
      <c r="C16" s="17">
        <v>-94506037</v>
      </c>
      <c r="D16" s="17"/>
      <c r="E16" s="18">
        <v>-158630195</v>
      </c>
      <c r="F16" s="19">
        <v>-158630195</v>
      </c>
      <c r="G16" s="19">
        <v>-3144464</v>
      </c>
      <c r="H16" s="19">
        <v>-8979923</v>
      </c>
      <c r="I16" s="19">
        <v>-7102420</v>
      </c>
      <c r="J16" s="19">
        <v>-19226807</v>
      </c>
      <c r="K16" s="19">
        <v>-11629302</v>
      </c>
      <c r="L16" s="19">
        <v>-11119112</v>
      </c>
      <c r="M16" s="19">
        <v>-6784915</v>
      </c>
      <c r="N16" s="19">
        <v>-29533329</v>
      </c>
      <c r="O16" s="19"/>
      <c r="P16" s="19"/>
      <c r="Q16" s="19"/>
      <c r="R16" s="19"/>
      <c r="S16" s="19"/>
      <c r="T16" s="19"/>
      <c r="U16" s="19"/>
      <c r="V16" s="19"/>
      <c r="W16" s="19">
        <v>-48760136</v>
      </c>
      <c r="X16" s="19">
        <v>-77643470</v>
      </c>
      <c r="Y16" s="19">
        <v>28883334</v>
      </c>
      <c r="Z16" s="20">
        <v>-37.2</v>
      </c>
      <c r="AA16" s="21">
        <v>-158630195</v>
      </c>
    </row>
    <row r="17" spans="1:27" ht="13.5">
      <c r="A17" s="23" t="s">
        <v>44</v>
      </c>
      <c r="B17" s="24"/>
      <c r="C17" s="25">
        <f aca="true" t="shared" si="0" ref="C17:Y17">SUM(C6:C16)</f>
        <v>745056794</v>
      </c>
      <c r="D17" s="25">
        <f>SUM(D6:D16)</f>
        <v>0</v>
      </c>
      <c r="E17" s="26">
        <f t="shared" si="0"/>
        <v>2919756812</v>
      </c>
      <c r="F17" s="27">
        <f t="shared" si="0"/>
        <v>2919756812</v>
      </c>
      <c r="G17" s="27">
        <f t="shared" si="0"/>
        <v>1647799378</v>
      </c>
      <c r="H17" s="27">
        <f t="shared" si="0"/>
        <v>-390163338</v>
      </c>
      <c r="I17" s="27">
        <f t="shared" si="0"/>
        <v>-279557016</v>
      </c>
      <c r="J17" s="27">
        <f t="shared" si="0"/>
        <v>978079024</v>
      </c>
      <c r="K17" s="27">
        <f t="shared" si="0"/>
        <v>-62481868</v>
      </c>
      <c r="L17" s="27">
        <f t="shared" si="0"/>
        <v>-55034976</v>
      </c>
      <c r="M17" s="27">
        <f t="shared" si="0"/>
        <v>1296491843</v>
      </c>
      <c r="N17" s="27">
        <f t="shared" si="0"/>
        <v>1178974999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2157054023</v>
      </c>
      <c r="X17" s="27">
        <f t="shared" si="0"/>
        <v>2857916725</v>
      </c>
      <c r="Y17" s="27">
        <f t="shared" si="0"/>
        <v>-700862702</v>
      </c>
      <c r="Z17" s="28">
        <f>+IF(X17&lt;&gt;0,+(Y17/X17)*100,0)</f>
        <v>-24.52355227390329</v>
      </c>
      <c r="AA17" s="29">
        <f>SUM(AA6:AA16)</f>
        <v>2919756812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18959878</v>
      </c>
      <c r="D21" s="17"/>
      <c r="E21" s="18">
        <v>141892000</v>
      </c>
      <c r="F21" s="19">
        <v>141892000</v>
      </c>
      <c r="G21" s="36"/>
      <c r="H21" s="36">
        <v>85965</v>
      </c>
      <c r="I21" s="36">
        <v>46491</v>
      </c>
      <c r="J21" s="19">
        <v>132456</v>
      </c>
      <c r="K21" s="36">
        <v>286587</v>
      </c>
      <c r="L21" s="36">
        <v>659649</v>
      </c>
      <c r="M21" s="19"/>
      <c r="N21" s="36">
        <v>946236</v>
      </c>
      <c r="O21" s="36"/>
      <c r="P21" s="36"/>
      <c r="Q21" s="19"/>
      <c r="R21" s="36"/>
      <c r="S21" s="36"/>
      <c r="T21" s="19"/>
      <c r="U21" s="36"/>
      <c r="V21" s="36"/>
      <c r="W21" s="36">
        <v>1078692</v>
      </c>
      <c r="X21" s="19">
        <v>77653767</v>
      </c>
      <c r="Y21" s="36">
        <v>-76575075</v>
      </c>
      <c r="Z21" s="37">
        <v>-98.61</v>
      </c>
      <c r="AA21" s="38">
        <v>141892000</v>
      </c>
    </row>
    <row r="22" spans="1:27" ht="13.5">
      <c r="A22" s="22" t="s">
        <v>47</v>
      </c>
      <c r="B22" s="16"/>
      <c r="C22" s="17">
        <v>-16822926</v>
      </c>
      <c r="D22" s="17"/>
      <c r="E22" s="39">
        <v>65077996</v>
      </c>
      <c r="F22" s="36">
        <v>65077996</v>
      </c>
      <c r="G22" s="19">
        <v>-32446222</v>
      </c>
      <c r="H22" s="19">
        <v>21011505</v>
      </c>
      <c r="I22" s="19">
        <v>21985335</v>
      </c>
      <c r="J22" s="19">
        <v>10550618</v>
      </c>
      <c r="K22" s="19">
        <v>13599634</v>
      </c>
      <c r="L22" s="19"/>
      <c r="M22" s="36"/>
      <c r="N22" s="19">
        <v>13599634</v>
      </c>
      <c r="O22" s="19"/>
      <c r="P22" s="19"/>
      <c r="Q22" s="19"/>
      <c r="R22" s="19"/>
      <c r="S22" s="19"/>
      <c r="T22" s="36"/>
      <c r="U22" s="19"/>
      <c r="V22" s="19"/>
      <c r="W22" s="19">
        <v>24150252</v>
      </c>
      <c r="X22" s="19">
        <v>34148088</v>
      </c>
      <c r="Y22" s="19">
        <v>-9997836</v>
      </c>
      <c r="Z22" s="20">
        <v>-29.28</v>
      </c>
      <c r="AA22" s="21">
        <v>65077996</v>
      </c>
    </row>
    <row r="23" spans="1:27" ht="13.5">
      <c r="A23" s="22" t="s">
        <v>48</v>
      </c>
      <c r="B23" s="16"/>
      <c r="C23" s="40"/>
      <c r="D23" s="40"/>
      <c r="E23" s="18">
        <v>-500004</v>
      </c>
      <c r="F23" s="19">
        <v>-500004</v>
      </c>
      <c r="G23" s="36">
        <v>-1382276</v>
      </c>
      <c r="H23" s="36"/>
      <c r="I23" s="36"/>
      <c r="J23" s="19">
        <v>-1382276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-1382276</v>
      </c>
      <c r="X23" s="19">
        <v>-250002</v>
      </c>
      <c r="Y23" s="36">
        <v>-1132274</v>
      </c>
      <c r="Z23" s="37">
        <v>452.91</v>
      </c>
      <c r="AA23" s="38">
        <v>-500004</v>
      </c>
    </row>
    <row r="24" spans="1:27" ht="13.5">
      <c r="A24" s="22" t="s">
        <v>49</v>
      </c>
      <c r="B24" s="16"/>
      <c r="C24" s="17"/>
      <c r="D24" s="17"/>
      <c r="E24" s="18">
        <v>49499996</v>
      </c>
      <c r="F24" s="19">
        <v>49499996</v>
      </c>
      <c r="G24" s="19">
        <v>-74997956</v>
      </c>
      <c r="H24" s="19">
        <v>40902056</v>
      </c>
      <c r="I24" s="19">
        <v>852063</v>
      </c>
      <c r="J24" s="19">
        <v>-33243837</v>
      </c>
      <c r="K24" s="19">
        <v>22002069</v>
      </c>
      <c r="L24" s="19">
        <v>44000000</v>
      </c>
      <c r="M24" s="19">
        <v>-4997917</v>
      </c>
      <c r="N24" s="19">
        <v>61004152</v>
      </c>
      <c r="O24" s="19"/>
      <c r="P24" s="19"/>
      <c r="Q24" s="19"/>
      <c r="R24" s="19"/>
      <c r="S24" s="19"/>
      <c r="T24" s="19"/>
      <c r="U24" s="19"/>
      <c r="V24" s="19"/>
      <c r="W24" s="19">
        <v>27760315</v>
      </c>
      <c r="X24" s="19">
        <v>49749998</v>
      </c>
      <c r="Y24" s="19">
        <v>-21989683</v>
      </c>
      <c r="Z24" s="20">
        <v>-44.2</v>
      </c>
      <c r="AA24" s="21">
        <v>49499996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-812524006</v>
      </c>
      <c r="D26" s="17"/>
      <c r="E26" s="18">
        <v>-2396510201</v>
      </c>
      <c r="F26" s="19">
        <v>-2396510201</v>
      </c>
      <c r="G26" s="19">
        <v>-154979648</v>
      </c>
      <c r="H26" s="19">
        <v>-97233377</v>
      </c>
      <c r="I26" s="19">
        <v>-125529700</v>
      </c>
      <c r="J26" s="19">
        <v>-377742725</v>
      </c>
      <c r="K26" s="19">
        <v>-98657126</v>
      </c>
      <c r="L26" s="19">
        <v>-218125408</v>
      </c>
      <c r="M26" s="19">
        <v>-234128418</v>
      </c>
      <c r="N26" s="19">
        <v>-550910952</v>
      </c>
      <c r="O26" s="19"/>
      <c r="P26" s="19"/>
      <c r="Q26" s="19"/>
      <c r="R26" s="19"/>
      <c r="S26" s="19"/>
      <c r="T26" s="19"/>
      <c r="U26" s="19"/>
      <c r="V26" s="19"/>
      <c r="W26" s="19">
        <v>-928653677</v>
      </c>
      <c r="X26" s="19">
        <v>-1329130548</v>
      </c>
      <c r="Y26" s="19">
        <v>400476871</v>
      </c>
      <c r="Z26" s="20">
        <v>-30.13</v>
      </c>
      <c r="AA26" s="21">
        <v>-2396510201</v>
      </c>
    </row>
    <row r="27" spans="1:27" ht="13.5">
      <c r="A27" s="23" t="s">
        <v>51</v>
      </c>
      <c r="B27" s="24"/>
      <c r="C27" s="25">
        <f aca="true" t="shared" si="1" ref="C27:Y27">SUM(C21:C26)</f>
        <v>-810387054</v>
      </c>
      <c r="D27" s="25">
        <f>SUM(D21:D26)</f>
        <v>0</v>
      </c>
      <c r="E27" s="26">
        <f t="shared" si="1"/>
        <v>-2140540213</v>
      </c>
      <c r="F27" s="27">
        <f t="shared" si="1"/>
        <v>-2140540213</v>
      </c>
      <c r="G27" s="27">
        <f t="shared" si="1"/>
        <v>-263806102</v>
      </c>
      <c r="H27" s="27">
        <f t="shared" si="1"/>
        <v>-35233851</v>
      </c>
      <c r="I27" s="27">
        <f t="shared" si="1"/>
        <v>-102645811</v>
      </c>
      <c r="J27" s="27">
        <f t="shared" si="1"/>
        <v>-401685764</v>
      </c>
      <c r="K27" s="27">
        <f t="shared" si="1"/>
        <v>-62768836</v>
      </c>
      <c r="L27" s="27">
        <f t="shared" si="1"/>
        <v>-173465759</v>
      </c>
      <c r="M27" s="27">
        <f t="shared" si="1"/>
        <v>-239126335</v>
      </c>
      <c r="N27" s="27">
        <f t="shared" si="1"/>
        <v>-475360930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-877046694</v>
      </c>
      <c r="X27" s="27">
        <f t="shared" si="1"/>
        <v>-1167828697</v>
      </c>
      <c r="Y27" s="27">
        <f t="shared" si="1"/>
        <v>290782003</v>
      </c>
      <c r="Z27" s="28">
        <f>+IF(X27&lt;&gt;0,+(Y27/X27)*100,0)</f>
        <v>-24.89937126455114</v>
      </c>
      <c r="AA27" s="29">
        <f>SUM(AA21:AA26)</f>
        <v>-2140540213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>
        <v>2096138</v>
      </c>
      <c r="H31" s="19"/>
      <c r="I31" s="19"/>
      <c r="J31" s="19">
        <v>2096138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>
        <v>2096138</v>
      </c>
      <c r="X31" s="19"/>
      <c r="Y31" s="19">
        <v>2096138</v>
      </c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>
        <v>-143465</v>
      </c>
      <c r="H32" s="19">
        <v>-144638</v>
      </c>
      <c r="I32" s="19">
        <v>-2859760</v>
      </c>
      <c r="J32" s="19">
        <v>-3147863</v>
      </c>
      <c r="K32" s="19">
        <v>-147430</v>
      </c>
      <c r="L32" s="19"/>
      <c r="M32" s="19">
        <v>-3591209</v>
      </c>
      <c r="N32" s="19">
        <v>-3738639</v>
      </c>
      <c r="O32" s="19"/>
      <c r="P32" s="19"/>
      <c r="Q32" s="19"/>
      <c r="R32" s="19"/>
      <c r="S32" s="19"/>
      <c r="T32" s="19"/>
      <c r="U32" s="19"/>
      <c r="V32" s="19"/>
      <c r="W32" s="19">
        <v>-6886502</v>
      </c>
      <c r="X32" s="19"/>
      <c r="Y32" s="19">
        <v>-6886502</v>
      </c>
      <c r="Z32" s="20"/>
      <c r="AA32" s="21"/>
    </row>
    <row r="33" spans="1:27" ht="13.5">
      <c r="A33" s="22" t="s">
        <v>55</v>
      </c>
      <c r="B33" s="16"/>
      <c r="C33" s="17">
        <v>6269012</v>
      </c>
      <c r="D33" s="17"/>
      <c r="E33" s="18">
        <v>8041483</v>
      </c>
      <c r="F33" s="19">
        <v>8041483</v>
      </c>
      <c r="G33" s="19">
        <v>288414</v>
      </c>
      <c r="H33" s="36">
        <v>1530980</v>
      </c>
      <c r="I33" s="36">
        <v>158166</v>
      </c>
      <c r="J33" s="36">
        <v>1977560</v>
      </c>
      <c r="K33" s="19">
        <v>157956</v>
      </c>
      <c r="L33" s="19">
        <v>73920</v>
      </c>
      <c r="M33" s="19">
        <v>98237</v>
      </c>
      <c r="N33" s="19">
        <v>330113</v>
      </c>
      <c r="O33" s="36"/>
      <c r="P33" s="36"/>
      <c r="Q33" s="36"/>
      <c r="R33" s="19"/>
      <c r="S33" s="19"/>
      <c r="T33" s="19"/>
      <c r="U33" s="19"/>
      <c r="V33" s="36"/>
      <c r="W33" s="36">
        <v>2307673</v>
      </c>
      <c r="X33" s="36">
        <v>2079252</v>
      </c>
      <c r="Y33" s="19">
        <v>228421</v>
      </c>
      <c r="Z33" s="20">
        <v>10.99</v>
      </c>
      <c r="AA33" s="21">
        <v>8041483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-7426138</v>
      </c>
      <c r="D35" s="17"/>
      <c r="E35" s="18">
        <v>-199104133</v>
      </c>
      <c r="F35" s="19">
        <v>-199104133</v>
      </c>
      <c r="G35" s="19">
        <v>-33069387</v>
      </c>
      <c r="H35" s="19">
        <v>-13134755</v>
      </c>
      <c r="I35" s="19">
        <v>-5624828</v>
      </c>
      <c r="J35" s="19">
        <v>-51828970</v>
      </c>
      <c r="K35" s="19">
        <v>-1425078</v>
      </c>
      <c r="L35" s="19">
        <v>-5793059</v>
      </c>
      <c r="M35" s="19">
        <v>-72473620</v>
      </c>
      <c r="N35" s="19">
        <v>-79691757</v>
      </c>
      <c r="O35" s="19"/>
      <c r="P35" s="19"/>
      <c r="Q35" s="19"/>
      <c r="R35" s="19"/>
      <c r="S35" s="19"/>
      <c r="T35" s="19"/>
      <c r="U35" s="19"/>
      <c r="V35" s="19"/>
      <c r="W35" s="19">
        <v>-131520727</v>
      </c>
      <c r="X35" s="19">
        <v>-118535792</v>
      </c>
      <c r="Y35" s="19">
        <v>-12984935</v>
      </c>
      <c r="Z35" s="20">
        <v>10.95</v>
      </c>
      <c r="AA35" s="21">
        <v>-199104133</v>
      </c>
    </row>
    <row r="36" spans="1:27" ht="13.5">
      <c r="A36" s="23" t="s">
        <v>57</v>
      </c>
      <c r="B36" s="24"/>
      <c r="C36" s="25">
        <f aca="true" t="shared" si="2" ref="C36:Y36">SUM(C31:C35)</f>
        <v>-1157126</v>
      </c>
      <c r="D36" s="25">
        <f>SUM(D31:D35)</f>
        <v>0</v>
      </c>
      <c r="E36" s="26">
        <f t="shared" si="2"/>
        <v>-191062650</v>
      </c>
      <c r="F36" s="27">
        <f t="shared" si="2"/>
        <v>-191062650</v>
      </c>
      <c r="G36" s="27">
        <f t="shared" si="2"/>
        <v>-30828300</v>
      </c>
      <c r="H36" s="27">
        <f t="shared" si="2"/>
        <v>-11748413</v>
      </c>
      <c r="I36" s="27">
        <f t="shared" si="2"/>
        <v>-8326422</v>
      </c>
      <c r="J36" s="27">
        <f t="shared" si="2"/>
        <v>-50903135</v>
      </c>
      <c r="K36" s="27">
        <f t="shared" si="2"/>
        <v>-1414552</v>
      </c>
      <c r="L36" s="27">
        <f t="shared" si="2"/>
        <v>-5719139</v>
      </c>
      <c r="M36" s="27">
        <f t="shared" si="2"/>
        <v>-75966592</v>
      </c>
      <c r="N36" s="27">
        <f t="shared" si="2"/>
        <v>-83100283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-134003418</v>
      </c>
      <c r="X36" s="27">
        <f t="shared" si="2"/>
        <v>-116456540</v>
      </c>
      <c r="Y36" s="27">
        <f t="shared" si="2"/>
        <v>-17546878</v>
      </c>
      <c r="Z36" s="28">
        <f>+IF(X36&lt;&gt;0,+(Y36/X36)*100,0)</f>
        <v>15.067318675275773</v>
      </c>
      <c r="AA36" s="29">
        <f>SUM(AA31:AA35)</f>
        <v>-191062650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-66487386</v>
      </c>
      <c r="D38" s="31">
        <f>+D17+D27+D36</f>
        <v>0</v>
      </c>
      <c r="E38" s="32">
        <f t="shared" si="3"/>
        <v>588153949</v>
      </c>
      <c r="F38" s="33">
        <f t="shared" si="3"/>
        <v>588153949</v>
      </c>
      <c r="G38" s="33">
        <f t="shared" si="3"/>
        <v>1353164976</v>
      </c>
      <c r="H38" s="33">
        <f t="shared" si="3"/>
        <v>-437145602</v>
      </c>
      <c r="I38" s="33">
        <f t="shared" si="3"/>
        <v>-390529249</v>
      </c>
      <c r="J38" s="33">
        <f t="shared" si="3"/>
        <v>525490125</v>
      </c>
      <c r="K38" s="33">
        <f t="shared" si="3"/>
        <v>-126665256</v>
      </c>
      <c r="L38" s="33">
        <f t="shared" si="3"/>
        <v>-234219874</v>
      </c>
      <c r="M38" s="33">
        <f t="shared" si="3"/>
        <v>981398916</v>
      </c>
      <c r="N38" s="33">
        <f t="shared" si="3"/>
        <v>620513786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1146003911</v>
      </c>
      <c r="X38" s="33">
        <f t="shared" si="3"/>
        <v>1573631488</v>
      </c>
      <c r="Y38" s="33">
        <f t="shared" si="3"/>
        <v>-427627577</v>
      </c>
      <c r="Z38" s="34">
        <f>+IF(X38&lt;&gt;0,+(Y38/X38)*100,0)</f>
        <v>-27.174569158087415</v>
      </c>
      <c r="AA38" s="35">
        <f>+AA17+AA27+AA36</f>
        <v>588153949</v>
      </c>
    </row>
    <row r="39" spans="1:27" ht="13.5">
      <c r="A39" s="22" t="s">
        <v>59</v>
      </c>
      <c r="B39" s="16"/>
      <c r="C39" s="31">
        <v>248903764</v>
      </c>
      <c r="D39" s="31"/>
      <c r="E39" s="32">
        <v>883345888</v>
      </c>
      <c r="F39" s="33">
        <v>883345888</v>
      </c>
      <c r="G39" s="33">
        <v>1015735889</v>
      </c>
      <c r="H39" s="33">
        <v>2368900865</v>
      </c>
      <c r="I39" s="33">
        <v>1931755263</v>
      </c>
      <c r="J39" s="33">
        <v>1015735889</v>
      </c>
      <c r="K39" s="33">
        <v>1541226014</v>
      </c>
      <c r="L39" s="33">
        <v>1414560758</v>
      </c>
      <c r="M39" s="33">
        <v>1208274886</v>
      </c>
      <c r="N39" s="33">
        <v>1541226014</v>
      </c>
      <c r="O39" s="33"/>
      <c r="P39" s="33"/>
      <c r="Q39" s="33"/>
      <c r="R39" s="33"/>
      <c r="S39" s="33"/>
      <c r="T39" s="33"/>
      <c r="U39" s="33"/>
      <c r="V39" s="33"/>
      <c r="W39" s="33">
        <v>1015735889</v>
      </c>
      <c r="X39" s="33">
        <v>883345888</v>
      </c>
      <c r="Y39" s="33">
        <v>132390001</v>
      </c>
      <c r="Z39" s="34">
        <v>14.99</v>
      </c>
      <c r="AA39" s="35">
        <v>883345888</v>
      </c>
    </row>
    <row r="40" spans="1:27" ht="13.5">
      <c r="A40" s="41" t="s">
        <v>60</v>
      </c>
      <c r="B40" s="42"/>
      <c r="C40" s="43">
        <v>182416378</v>
      </c>
      <c r="D40" s="43"/>
      <c r="E40" s="44">
        <v>1471499842</v>
      </c>
      <c r="F40" s="45">
        <v>1471499842</v>
      </c>
      <c r="G40" s="45">
        <v>2368900865</v>
      </c>
      <c r="H40" s="45">
        <v>1931755263</v>
      </c>
      <c r="I40" s="45">
        <v>1541226014</v>
      </c>
      <c r="J40" s="45">
        <v>1541226014</v>
      </c>
      <c r="K40" s="45">
        <v>1414560758</v>
      </c>
      <c r="L40" s="45">
        <v>1180340884</v>
      </c>
      <c r="M40" s="45">
        <v>2189673802</v>
      </c>
      <c r="N40" s="45">
        <v>2161739800</v>
      </c>
      <c r="O40" s="45"/>
      <c r="P40" s="45"/>
      <c r="Q40" s="45"/>
      <c r="R40" s="45"/>
      <c r="S40" s="45"/>
      <c r="T40" s="45"/>
      <c r="U40" s="45"/>
      <c r="V40" s="45"/>
      <c r="W40" s="45">
        <v>2161739800</v>
      </c>
      <c r="X40" s="45">
        <v>2456977381</v>
      </c>
      <c r="Y40" s="45">
        <v>-295237581</v>
      </c>
      <c r="Z40" s="46">
        <v>-12.02</v>
      </c>
      <c r="AA40" s="47">
        <v>1471499842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150692424</v>
      </c>
      <c r="F6" s="19">
        <v>150692424</v>
      </c>
      <c r="G6" s="19">
        <v>6436837</v>
      </c>
      <c r="H6" s="19">
        <v>6554315</v>
      </c>
      <c r="I6" s="19">
        <v>10670882</v>
      </c>
      <c r="J6" s="19">
        <v>23662034</v>
      </c>
      <c r="K6" s="19">
        <v>16711271</v>
      </c>
      <c r="L6" s="19">
        <v>21698292</v>
      </c>
      <c r="M6" s="19">
        <v>9305637</v>
      </c>
      <c r="N6" s="19">
        <v>47715200</v>
      </c>
      <c r="O6" s="19"/>
      <c r="P6" s="19"/>
      <c r="Q6" s="19"/>
      <c r="R6" s="19"/>
      <c r="S6" s="19"/>
      <c r="T6" s="19"/>
      <c r="U6" s="19"/>
      <c r="V6" s="19"/>
      <c r="W6" s="19">
        <v>71377234</v>
      </c>
      <c r="X6" s="19">
        <v>76227492</v>
      </c>
      <c r="Y6" s="19">
        <v>-4850258</v>
      </c>
      <c r="Z6" s="20">
        <v>-6.36</v>
      </c>
      <c r="AA6" s="21">
        <v>150692424</v>
      </c>
    </row>
    <row r="7" spans="1:27" ht="13.5">
      <c r="A7" s="22" t="s">
        <v>34</v>
      </c>
      <c r="B7" s="16"/>
      <c r="C7" s="17"/>
      <c r="D7" s="17"/>
      <c r="E7" s="18">
        <v>139693705</v>
      </c>
      <c r="F7" s="19">
        <v>139693705</v>
      </c>
      <c r="G7" s="19">
        <v>17015103</v>
      </c>
      <c r="H7" s="19">
        <v>11790250</v>
      </c>
      <c r="I7" s="19">
        <v>16273654</v>
      </c>
      <c r="J7" s="19">
        <v>45079007</v>
      </c>
      <c r="K7" s="19">
        <v>16807836</v>
      </c>
      <c r="L7" s="19">
        <v>31284770</v>
      </c>
      <c r="M7" s="19">
        <v>10216030</v>
      </c>
      <c r="N7" s="19">
        <v>58308636</v>
      </c>
      <c r="O7" s="19"/>
      <c r="P7" s="19"/>
      <c r="Q7" s="19"/>
      <c r="R7" s="19"/>
      <c r="S7" s="19"/>
      <c r="T7" s="19"/>
      <c r="U7" s="19"/>
      <c r="V7" s="19"/>
      <c r="W7" s="19">
        <v>103387643</v>
      </c>
      <c r="X7" s="19">
        <v>61876572</v>
      </c>
      <c r="Y7" s="19">
        <v>41511071</v>
      </c>
      <c r="Z7" s="20">
        <v>67.09</v>
      </c>
      <c r="AA7" s="21">
        <v>139693705</v>
      </c>
    </row>
    <row r="8" spans="1:27" ht="13.5">
      <c r="A8" s="22" t="s">
        <v>35</v>
      </c>
      <c r="B8" s="16"/>
      <c r="C8" s="17"/>
      <c r="D8" s="17"/>
      <c r="E8" s="18">
        <v>37722939</v>
      </c>
      <c r="F8" s="19">
        <v>37722939</v>
      </c>
      <c r="G8" s="19">
        <v>813801</v>
      </c>
      <c r="H8" s="19">
        <v>1552176</v>
      </c>
      <c r="I8" s="19">
        <v>1091954</v>
      </c>
      <c r="J8" s="19">
        <v>3457931</v>
      </c>
      <c r="K8" s="19">
        <v>1006161</v>
      </c>
      <c r="L8" s="19">
        <v>563431</v>
      </c>
      <c r="M8" s="19">
        <v>-655992</v>
      </c>
      <c r="N8" s="19">
        <v>913600</v>
      </c>
      <c r="O8" s="19"/>
      <c r="P8" s="19"/>
      <c r="Q8" s="19"/>
      <c r="R8" s="19"/>
      <c r="S8" s="19"/>
      <c r="T8" s="19"/>
      <c r="U8" s="19"/>
      <c r="V8" s="19"/>
      <c r="W8" s="19">
        <v>4371531</v>
      </c>
      <c r="X8" s="19">
        <v>5605704</v>
      </c>
      <c r="Y8" s="19">
        <v>-1234173</v>
      </c>
      <c r="Z8" s="20">
        <v>-22.02</v>
      </c>
      <c r="AA8" s="21">
        <v>37722939</v>
      </c>
    </row>
    <row r="9" spans="1:27" ht="13.5">
      <c r="A9" s="22" t="s">
        <v>36</v>
      </c>
      <c r="B9" s="16"/>
      <c r="C9" s="17"/>
      <c r="D9" s="17"/>
      <c r="E9" s="18">
        <v>205672000</v>
      </c>
      <c r="F9" s="19">
        <v>205672000</v>
      </c>
      <c r="G9" s="19">
        <v>79953872</v>
      </c>
      <c r="H9" s="19"/>
      <c r="I9" s="19">
        <v>3145370</v>
      </c>
      <c r="J9" s="19">
        <v>83099242</v>
      </c>
      <c r="K9" s="19"/>
      <c r="L9" s="19">
        <v>1652000</v>
      </c>
      <c r="M9" s="19">
        <v>59463000</v>
      </c>
      <c r="N9" s="19">
        <v>61115000</v>
      </c>
      <c r="O9" s="19"/>
      <c r="P9" s="19"/>
      <c r="Q9" s="19"/>
      <c r="R9" s="19"/>
      <c r="S9" s="19"/>
      <c r="T9" s="19"/>
      <c r="U9" s="19"/>
      <c r="V9" s="19"/>
      <c r="W9" s="19">
        <v>144214242</v>
      </c>
      <c r="X9" s="19">
        <v>124648000</v>
      </c>
      <c r="Y9" s="19">
        <v>19566242</v>
      </c>
      <c r="Z9" s="20">
        <v>15.7</v>
      </c>
      <c r="AA9" s="21">
        <v>205672000</v>
      </c>
    </row>
    <row r="10" spans="1:27" ht="13.5">
      <c r="A10" s="22" t="s">
        <v>37</v>
      </c>
      <c r="B10" s="16"/>
      <c r="C10" s="17"/>
      <c r="D10" s="17"/>
      <c r="E10" s="18">
        <v>70417000</v>
      </c>
      <c r="F10" s="19">
        <v>70417000</v>
      </c>
      <c r="G10" s="19">
        <v>31200000</v>
      </c>
      <c r="H10" s="19"/>
      <c r="I10" s="19"/>
      <c r="J10" s="19">
        <v>31200000</v>
      </c>
      <c r="K10" s="19"/>
      <c r="L10" s="19"/>
      <c r="M10" s="19">
        <v>39217000</v>
      </c>
      <c r="N10" s="19">
        <v>39217000</v>
      </c>
      <c r="O10" s="19"/>
      <c r="P10" s="19"/>
      <c r="Q10" s="19"/>
      <c r="R10" s="19"/>
      <c r="S10" s="19"/>
      <c r="T10" s="19"/>
      <c r="U10" s="19"/>
      <c r="V10" s="19"/>
      <c r="W10" s="19">
        <v>70417000</v>
      </c>
      <c r="X10" s="19">
        <v>50417000</v>
      </c>
      <c r="Y10" s="19">
        <v>20000000</v>
      </c>
      <c r="Z10" s="20">
        <v>39.67</v>
      </c>
      <c r="AA10" s="21">
        <v>70417000</v>
      </c>
    </row>
    <row r="11" spans="1:27" ht="13.5">
      <c r="A11" s="22" t="s">
        <v>38</v>
      </c>
      <c r="B11" s="16"/>
      <c r="C11" s="17"/>
      <c r="D11" s="17"/>
      <c r="E11" s="18">
        <v>2625000</v>
      </c>
      <c r="F11" s="19">
        <v>2625000</v>
      </c>
      <c r="G11" s="19">
        <v>103536</v>
      </c>
      <c r="H11" s="19">
        <v>48023</v>
      </c>
      <c r="I11" s="19">
        <v>2814033</v>
      </c>
      <c r="J11" s="19">
        <v>2965592</v>
      </c>
      <c r="K11" s="19">
        <v>2853563</v>
      </c>
      <c r="L11" s="19">
        <v>2852625</v>
      </c>
      <c r="M11" s="19">
        <v>2890490</v>
      </c>
      <c r="N11" s="19">
        <v>8596678</v>
      </c>
      <c r="O11" s="19"/>
      <c r="P11" s="19"/>
      <c r="Q11" s="19"/>
      <c r="R11" s="19"/>
      <c r="S11" s="19"/>
      <c r="T11" s="19"/>
      <c r="U11" s="19"/>
      <c r="V11" s="19"/>
      <c r="W11" s="19">
        <v>11562270</v>
      </c>
      <c r="X11" s="19">
        <v>1312500</v>
      </c>
      <c r="Y11" s="19">
        <v>10249770</v>
      </c>
      <c r="Z11" s="20">
        <v>780.93</v>
      </c>
      <c r="AA11" s="21">
        <v>2625000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-469210919</v>
      </c>
      <c r="F14" s="19">
        <v>-469210919</v>
      </c>
      <c r="G14" s="19">
        <v>-1180940</v>
      </c>
      <c r="H14" s="19">
        <v>-32123493</v>
      </c>
      <c r="I14" s="19">
        <v>-31354643</v>
      </c>
      <c r="J14" s="19">
        <v>-64659076</v>
      </c>
      <c r="K14" s="19">
        <v>-54915000</v>
      </c>
      <c r="L14" s="19">
        <v>-24811781</v>
      </c>
      <c r="M14" s="19">
        <v>-96567292</v>
      </c>
      <c r="N14" s="19">
        <v>-176294073</v>
      </c>
      <c r="O14" s="19"/>
      <c r="P14" s="19"/>
      <c r="Q14" s="19"/>
      <c r="R14" s="19"/>
      <c r="S14" s="19"/>
      <c r="T14" s="19"/>
      <c r="U14" s="19"/>
      <c r="V14" s="19"/>
      <c r="W14" s="19">
        <v>-240953149</v>
      </c>
      <c r="X14" s="19">
        <v>-262489452</v>
      </c>
      <c r="Y14" s="19">
        <v>21536303</v>
      </c>
      <c r="Z14" s="20">
        <v>-8.2</v>
      </c>
      <c r="AA14" s="21">
        <v>-469210919</v>
      </c>
    </row>
    <row r="15" spans="1:27" ht="13.5">
      <c r="A15" s="22" t="s">
        <v>42</v>
      </c>
      <c r="B15" s="16"/>
      <c r="C15" s="17"/>
      <c r="D15" s="17"/>
      <c r="E15" s="18">
        <v>-3306948</v>
      </c>
      <c r="F15" s="19">
        <v>-3306948</v>
      </c>
      <c r="G15" s="19"/>
      <c r="H15" s="19"/>
      <c r="I15" s="19"/>
      <c r="J15" s="19"/>
      <c r="K15" s="19">
        <v>-793598</v>
      </c>
      <c r="L15" s="19"/>
      <c r="M15" s="19"/>
      <c r="N15" s="19">
        <v>-793598</v>
      </c>
      <c r="O15" s="19"/>
      <c r="P15" s="19"/>
      <c r="Q15" s="19"/>
      <c r="R15" s="19"/>
      <c r="S15" s="19"/>
      <c r="T15" s="19"/>
      <c r="U15" s="19"/>
      <c r="V15" s="19"/>
      <c r="W15" s="19">
        <v>-793598</v>
      </c>
      <c r="X15" s="19">
        <v>-1653474</v>
      </c>
      <c r="Y15" s="19">
        <v>859876</v>
      </c>
      <c r="Z15" s="20">
        <v>-52</v>
      </c>
      <c r="AA15" s="21">
        <v>-3306948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>
        <v>-19990</v>
      </c>
      <c r="I16" s="19"/>
      <c r="J16" s="19">
        <v>-19990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-19990</v>
      </c>
      <c r="X16" s="19"/>
      <c r="Y16" s="19">
        <v>-19990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134305201</v>
      </c>
      <c r="F17" s="27">
        <f t="shared" si="0"/>
        <v>134305201</v>
      </c>
      <c r="G17" s="27">
        <f t="shared" si="0"/>
        <v>134342209</v>
      </c>
      <c r="H17" s="27">
        <f t="shared" si="0"/>
        <v>-12198719</v>
      </c>
      <c r="I17" s="27">
        <f t="shared" si="0"/>
        <v>2641250</v>
      </c>
      <c r="J17" s="27">
        <f t="shared" si="0"/>
        <v>124784740</v>
      </c>
      <c r="K17" s="27">
        <f t="shared" si="0"/>
        <v>-18329767</v>
      </c>
      <c r="L17" s="27">
        <f t="shared" si="0"/>
        <v>33239337</v>
      </c>
      <c r="M17" s="27">
        <f t="shared" si="0"/>
        <v>23868873</v>
      </c>
      <c r="N17" s="27">
        <f t="shared" si="0"/>
        <v>38778443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163563183</v>
      </c>
      <c r="X17" s="27">
        <f t="shared" si="0"/>
        <v>55944342</v>
      </c>
      <c r="Y17" s="27">
        <f t="shared" si="0"/>
        <v>107618841</v>
      </c>
      <c r="Z17" s="28">
        <f>+IF(X17&lt;&gt;0,+(Y17/X17)*100,0)</f>
        <v>192.36769466338527</v>
      </c>
      <c r="AA17" s="29">
        <f>SUM(AA6:AA16)</f>
        <v>134305201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2500000</v>
      </c>
      <c r="F21" s="19">
        <v>2500000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2500000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-127056996</v>
      </c>
      <c r="F26" s="19">
        <v>-127056996</v>
      </c>
      <c r="G26" s="19"/>
      <c r="H26" s="19">
        <v>-2691777</v>
      </c>
      <c r="I26" s="19"/>
      <c r="J26" s="19">
        <v>-2691777</v>
      </c>
      <c r="K26" s="19"/>
      <c r="L26" s="19">
        <v>-27130375</v>
      </c>
      <c r="M26" s="19">
        <v>-9343866</v>
      </c>
      <c r="N26" s="19">
        <v>-36474241</v>
      </c>
      <c r="O26" s="19"/>
      <c r="P26" s="19"/>
      <c r="Q26" s="19"/>
      <c r="R26" s="19"/>
      <c r="S26" s="19"/>
      <c r="T26" s="19"/>
      <c r="U26" s="19"/>
      <c r="V26" s="19"/>
      <c r="W26" s="19">
        <v>-39166018</v>
      </c>
      <c r="X26" s="19">
        <v>-35208498</v>
      </c>
      <c r="Y26" s="19">
        <v>-3957520</v>
      </c>
      <c r="Z26" s="20">
        <v>11.24</v>
      </c>
      <c r="AA26" s="21">
        <v>-127056996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-124556996</v>
      </c>
      <c r="F27" s="27">
        <f t="shared" si="1"/>
        <v>-124556996</v>
      </c>
      <c r="G27" s="27">
        <f t="shared" si="1"/>
        <v>0</v>
      </c>
      <c r="H27" s="27">
        <f t="shared" si="1"/>
        <v>-2691777</v>
      </c>
      <c r="I27" s="27">
        <f t="shared" si="1"/>
        <v>0</v>
      </c>
      <c r="J27" s="27">
        <f t="shared" si="1"/>
        <v>-2691777</v>
      </c>
      <c r="K27" s="27">
        <f t="shared" si="1"/>
        <v>0</v>
      </c>
      <c r="L27" s="27">
        <f t="shared" si="1"/>
        <v>-27130375</v>
      </c>
      <c r="M27" s="27">
        <f t="shared" si="1"/>
        <v>-9343866</v>
      </c>
      <c r="N27" s="27">
        <f t="shared" si="1"/>
        <v>-36474241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-39166018</v>
      </c>
      <c r="X27" s="27">
        <f t="shared" si="1"/>
        <v>-35208498</v>
      </c>
      <c r="Y27" s="27">
        <f t="shared" si="1"/>
        <v>-3957520</v>
      </c>
      <c r="Z27" s="28">
        <f>+IF(X27&lt;&gt;0,+(Y27/X27)*100,0)</f>
        <v>11.240240921382105</v>
      </c>
      <c r="AA27" s="29">
        <f>SUM(AA21:AA26)</f>
        <v>-124556996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>
        <v>2096138</v>
      </c>
      <c r="H31" s="19"/>
      <c r="I31" s="19"/>
      <c r="J31" s="19">
        <v>2096138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>
        <v>2096138</v>
      </c>
      <c r="X31" s="19"/>
      <c r="Y31" s="19">
        <v>2096138</v>
      </c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973879</v>
      </c>
      <c r="F33" s="19">
        <v>973879</v>
      </c>
      <c r="G33" s="19">
        <v>161437</v>
      </c>
      <c r="H33" s="36">
        <v>1495652</v>
      </c>
      <c r="I33" s="36">
        <v>103979</v>
      </c>
      <c r="J33" s="36">
        <v>1761068</v>
      </c>
      <c r="K33" s="19">
        <v>103832</v>
      </c>
      <c r="L33" s="19">
        <v>71973</v>
      </c>
      <c r="M33" s="19">
        <v>62439</v>
      </c>
      <c r="N33" s="19">
        <v>238244</v>
      </c>
      <c r="O33" s="36"/>
      <c r="P33" s="36"/>
      <c r="Q33" s="36"/>
      <c r="R33" s="19"/>
      <c r="S33" s="19"/>
      <c r="T33" s="19"/>
      <c r="U33" s="19"/>
      <c r="V33" s="36"/>
      <c r="W33" s="36">
        <v>1999312</v>
      </c>
      <c r="X33" s="36"/>
      <c r="Y33" s="19">
        <v>1999312</v>
      </c>
      <c r="Z33" s="20"/>
      <c r="AA33" s="21">
        <v>973879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-10700004</v>
      </c>
      <c r="F35" s="19">
        <v>-10700004</v>
      </c>
      <c r="G35" s="19">
        <v>-473235</v>
      </c>
      <c r="H35" s="19"/>
      <c r="I35" s="19"/>
      <c r="J35" s="19">
        <v>-473235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-473235</v>
      </c>
      <c r="X35" s="19">
        <v>-5350002</v>
      </c>
      <c r="Y35" s="19">
        <v>4876767</v>
      </c>
      <c r="Z35" s="20">
        <v>-91.15</v>
      </c>
      <c r="AA35" s="21">
        <v>-10700004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-9726125</v>
      </c>
      <c r="F36" s="27">
        <f t="shared" si="2"/>
        <v>-9726125</v>
      </c>
      <c r="G36" s="27">
        <f t="shared" si="2"/>
        <v>1784340</v>
      </c>
      <c r="H36" s="27">
        <f t="shared" si="2"/>
        <v>1495652</v>
      </c>
      <c r="I36" s="27">
        <f t="shared" si="2"/>
        <v>103979</v>
      </c>
      <c r="J36" s="27">
        <f t="shared" si="2"/>
        <v>3383971</v>
      </c>
      <c r="K36" s="27">
        <f t="shared" si="2"/>
        <v>103832</v>
      </c>
      <c r="L36" s="27">
        <f t="shared" si="2"/>
        <v>71973</v>
      </c>
      <c r="M36" s="27">
        <f t="shared" si="2"/>
        <v>62439</v>
      </c>
      <c r="N36" s="27">
        <f t="shared" si="2"/>
        <v>238244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3622215</v>
      </c>
      <c r="X36" s="27">
        <f t="shared" si="2"/>
        <v>-5350002</v>
      </c>
      <c r="Y36" s="27">
        <f t="shared" si="2"/>
        <v>8972217</v>
      </c>
      <c r="Z36" s="28">
        <f>+IF(X36&lt;&gt;0,+(Y36/X36)*100,0)</f>
        <v>-167.7049279607746</v>
      </c>
      <c r="AA36" s="29">
        <f>SUM(AA31:AA35)</f>
        <v>-9726125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22080</v>
      </c>
      <c r="F38" s="33">
        <f t="shared" si="3"/>
        <v>22080</v>
      </c>
      <c r="G38" s="33">
        <f t="shared" si="3"/>
        <v>136126549</v>
      </c>
      <c r="H38" s="33">
        <f t="shared" si="3"/>
        <v>-13394844</v>
      </c>
      <c r="I38" s="33">
        <f t="shared" si="3"/>
        <v>2745229</v>
      </c>
      <c r="J38" s="33">
        <f t="shared" si="3"/>
        <v>125476934</v>
      </c>
      <c r="K38" s="33">
        <f t="shared" si="3"/>
        <v>-18225935</v>
      </c>
      <c r="L38" s="33">
        <f t="shared" si="3"/>
        <v>6180935</v>
      </c>
      <c r="M38" s="33">
        <f t="shared" si="3"/>
        <v>14587446</v>
      </c>
      <c r="N38" s="33">
        <f t="shared" si="3"/>
        <v>2542446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128019380</v>
      </c>
      <c r="X38" s="33">
        <f t="shared" si="3"/>
        <v>15385842</v>
      </c>
      <c r="Y38" s="33">
        <f t="shared" si="3"/>
        <v>112633538</v>
      </c>
      <c r="Z38" s="34">
        <f>+IF(X38&lt;&gt;0,+(Y38/X38)*100,0)</f>
        <v>732.0596298857092</v>
      </c>
      <c r="AA38" s="35">
        <f>+AA17+AA27+AA36</f>
        <v>22080</v>
      </c>
    </row>
    <row r="39" spans="1:27" ht="13.5">
      <c r="A39" s="22" t="s">
        <v>59</v>
      </c>
      <c r="B39" s="16"/>
      <c r="C39" s="31"/>
      <c r="D39" s="31"/>
      <c r="E39" s="32">
        <v>-81586564</v>
      </c>
      <c r="F39" s="33">
        <v>-81586564</v>
      </c>
      <c r="G39" s="33">
        <v>1923066</v>
      </c>
      <c r="H39" s="33">
        <v>138049615</v>
      </c>
      <c r="I39" s="33">
        <v>124654771</v>
      </c>
      <c r="J39" s="33">
        <v>1923066</v>
      </c>
      <c r="K39" s="33">
        <v>127400000</v>
      </c>
      <c r="L39" s="33">
        <v>109174065</v>
      </c>
      <c r="M39" s="33">
        <v>115355000</v>
      </c>
      <c r="N39" s="33">
        <v>127400000</v>
      </c>
      <c r="O39" s="33"/>
      <c r="P39" s="33"/>
      <c r="Q39" s="33"/>
      <c r="R39" s="33"/>
      <c r="S39" s="33"/>
      <c r="T39" s="33"/>
      <c r="U39" s="33"/>
      <c r="V39" s="33"/>
      <c r="W39" s="33">
        <v>1923066</v>
      </c>
      <c r="X39" s="33">
        <v>-81586564</v>
      </c>
      <c r="Y39" s="33">
        <v>83509630</v>
      </c>
      <c r="Z39" s="34">
        <v>-102.36</v>
      </c>
      <c r="AA39" s="35">
        <v>-81586564</v>
      </c>
    </row>
    <row r="40" spans="1:27" ht="13.5">
      <c r="A40" s="41" t="s">
        <v>60</v>
      </c>
      <c r="B40" s="42"/>
      <c r="C40" s="43"/>
      <c r="D40" s="43"/>
      <c r="E40" s="44">
        <v>-81564484</v>
      </c>
      <c r="F40" s="45">
        <v>-81564484</v>
      </c>
      <c r="G40" s="45">
        <v>138049615</v>
      </c>
      <c r="H40" s="45">
        <v>124654771</v>
      </c>
      <c r="I40" s="45">
        <v>127400000</v>
      </c>
      <c r="J40" s="45">
        <v>127400000</v>
      </c>
      <c r="K40" s="45">
        <v>109174065</v>
      </c>
      <c r="L40" s="45">
        <v>115355000</v>
      </c>
      <c r="M40" s="45">
        <v>129942446</v>
      </c>
      <c r="N40" s="45">
        <v>129942446</v>
      </c>
      <c r="O40" s="45"/>
      <c r="P40" s="45"/>
      <c r="Q40" s="45"/>
      <c r="R40" s="45"/>
      <c r="S40" s="45"/>
      <c r="T40" s="45"/>
      <c r="U40" s="45"/>
      <c r="V40" s="45"/>
      <c r="W40" s="45">
        <v>129942446</v>
      </c>
      <c r="X40" s="45">
        <v>-66200722</v>
      </c>
      <c r="Y40" s="45">
        <v>196143168</v>
      </c>
      <c r="Z40" s="46">
        <v>-296.29</v>
      </c>
      <c r="AA40" s="47">
        <v>-81564484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33800000</v>
      </c>
      <c r="F6" s="19">
        <v>33800000</v>
      </c>
      <c r="G6" s="19">
        <v>1856770</v>
      </c>
      <c r="H6" s="19">
        <v>2883149</v>
      </c>
      <c r="I6" s="19">
        <v>2815604</v>
      </c>
      <c r="J6" s="19">
        <v>7555523</v>
      </c>
      <c r="K6" s="19">
        <v>2280811</v>
      </c>
      <c r="L6" s="19">
        <v>2108394</v>
      </c>
      <c r="M6" s="19"/>
      <c r="N6" s="19">
        <v>4389205</v>
      </c>
      <c r="O6" s="19"/>
      <c r="P6" s="19"/>
      <c r="Q6" s="19"/>
      <c r="R6" s="19"/>
      <c r="S6" s="19"/>
      <c r="T6" s="19"/>
      <c r="U6" s="19"/>
      <c r="V6" s="19"/>
      <c r="W6" s="19">
        <v>11944728</v>
      </c>
      <c r="X6" s="19">
        <v>16559000</v>
      </c>
      <c r="Y6" s="19">
        <v>-4614272</v>
      </c>
      <c r="Z6" s="20">
        <v>-27.87</v>
      </c>
      <c r="AA6" s="21">
        <v>33800000</v>
      </c>
    </row>
    <row r="7" spans="1:27" ht="13.5">
      <c r="A7" s="22" t="s">
        <v>34</v>
      </c>
      <c r="B7" s="16"/>
      <c r="C7" s="17"/>
      <c r="D7" s="17"/>
      <c r="E7" s="18">
        <v>188203000</v>
      </c>
      <c r="F7" s="19">
        <v>188203000</v>
      </c>
      <c r="G7" s="19">
        <v>12353129</v>
      </c>
      <c r="H7" s="19">
        <v>14214919</v>
      </c>
      <c r="I7" s="19">
        <v>13480316</v>
      </c>
      <c r="J7" s="19">
        <v>40048364</v>
      </c>
      <c r="K7" s="19">
        <v>14855337</v>
      </c>
      <c r="L7" s="19">
        <v>13320680</v>
      </c>
      <c r="M7" s="19"/>
      <c r="N7" s="19">
        <v>28176017</v>
      </c>
      <c r="O7" s="19"/>
      <c r="P7" s="19"/>
      <c r="Q7" s="19"/>
      <c r="R7" s="19"/>
      <c r="S7" s="19"/>
      <c r="T7" s="19"/>
      <c r="U7" s="19"/>
      <c r="V7" s="19"/>
      <c r="W7" s="19">
        <v>68224381</v>
      </c>
      <c r="X7" s="19">
        <v>94469000</v>
      </c>
      <c r="Y7" s="19">
        <v>-26244619</v>
      </c>
      <c r="Z7" s="20">
        <v>-27.78</v>
      </c>
      <c r="AA7" s="21">
        <v>188203000</v>
      </c>
    </row>
    <row r="8" spans="1:27" ht="13.5">
      <c r="A8" s="22" t="s">
        <v>35</v>
      </c>
      <c r="B8" s="16"/>
      <c r="C8" s="17"/>
      <c r="D8" s="17"/>
      <c r="E8" s="18">
        <v>36872000</v>
      </c>
      <c r="F8" s="19">
        <v>36872000</v>
      </c>
      <c r="G8" s="19">
        <v>3375851</v>
      </c>
      <c r="H8" s="19">
        <v>469988</v>
      </c>
      <c r="I8" s="19">
        <v>540508</v>
      </c>
      <c r="J8" s="19">
        <v>4386347</v>
      </c>
      <c r="K8" s="19">
        <v>462602</v>
      </c>
      <c r="L8" s="19">
        <v>311537</v>
      </c>
      <c r="M8" s="19"/>
      <c r="N8" s="19">
        <v>774139</v>
      </c>
      <c r="O8" s="19"/>
      <c r="P8" s="19"/>
      <c r="Q8" s="19"/>
      <c r="R8" s="19"/>
      <c r="S8" s="19"/>
      <c r="T8" s="19"/>
      <c r="U8" s="19"/>
      <c r="V8" s="19"/>
      <c r="W8" s="19">
        <v>5160486</v>
      </c>
      <c r="X8" s="19">
        <v>30843000</v>
      </c>
      <c r="Y8" s="19">
        <v>-25682514</v>
      </c>
      <c r="Z8" s="20">
        <v>-83.27</v>
      </c>
      <c r="AA8" s="21">
        <v>36872000</v>
      </c>
    </row>
    <row r="9" spans="1:27" ht="13.5">
      <c r="A9" s="22" t="s">
        <v>36</v>
      </c>
      <c r="B9" s="16"/>
      <c r="C9" s="17"/>
      <c r="D9" s="17"/>
      <c r="E9" s="18">
        <v>96792000</v>
      </c>
      <c r="F9" s="19">
        <v>96792000</v>
      </c>
      <c r="G9" s="19">
        <v>37475000</v>
      </c>
      <c r="H9" s="19">
        <v>2070000</v>
      </c>
      <c r="I9" s="19"/>
      <c r="J9" s="19">
        <v>39545000</v>
      </c>
      <c r="K9" s="19">
        <v>350000</v>
      </c>
      <c r="L9" s="19"/>
      <c r="M9" s="19"/>
      <c r="N9" s="19">
        <v>350000</v>
      </c>
      <c r="O9" s="19"/>
      <c r="P9" s="19"/>
      <c r="Q9" s="19"/>
      <c r="R9" s="19"/>
      <c r="S9" s="19"/>
      <c r="T9" s="19"/>
      <c r="U9" s="19"/>
      <c r="V9" s="19"/>
      <c r="W9" s="19">
        <v>39895000</v>
      </c>
      <c r="X9" s="19">
        <v>48712000</v>
      </c>
      <c r="Y9" s="19">
        <v>-8817000</v>
      </c>
      <c r="Z9" s="20">
        <v>-18.1</v>
      </c>
      <c r="AA9" s="21">
        <v>96792000</v>
      </c>
    </row>
    <row r="10" spans="1:27" ht="13.5">
      <c r="A10" s="22" t="s">
        <v>37</v>
      </c>
      <c r="B10" s="16"/>
      <c r="C10" s="17"/>
      <c r="D10" s="17"/>
      <c r="E10" s="18">
        <v>34875000</v>
      </c>
      <c r="F10" s="19">
        <v>34875000</v>
      </c>
      <c r="G10" s="19">
        <v>26855000</v>
      </c>
      <c r="H10" s="19">
        <v>2000000</v>
      </c>
      <c r="I10" s="19">
        <v>1000000</v>
      </c>
      <c r="J10" s="19">
        <v>29855000</v>
      </c>
      <c r="K10" s="19">
        <v>1000000</v>
      </c>
      <c r="L10" s="19"/>
      <c r="M10" s="19"/>
      <c r="N10" s="19">
        <v>1000000</v>
      </c>
      <c r="O10" s="19"/>
      <c r="P10" s="19"/>
      <c r="Q10" s="19"/>
      <c r="R10" s="19"/>
      <c r="S10" s="19"/>
      <c r="T10" s="19"/>
      <c r="U10" s="19"/>
      <c r="V10" s="19"/>
      <c r="W10" s="19">
        <v>30855000</v>
      </c>
      <c r="X10" s="19">
        <v>23250000</v>
      </c>
      <c r="Y10" s="19">
        <v>7605000</v>
      </c>
      <c r="Z10" s="20">
        <v>32.71</v>
      </c>
      <c r="AA10" s="21">
        <v>34875000</v>
      </c>
    </row>
    <row r="11" spans="1:27" ht="13.5">
      <c r="A11" s="22" t="s">
        <v>38</v>
      </c>
      <c r="B11" s="16"/>
      <c r="C11" s="17"/>
      <c r="D11" s="17"/>
      <c r="E11" s="18">
        <v>5600000</v>
      </c>
      <c r="F11" s="19">
        <v>5600000</v>
      </c>
      <c r="G11" s="19">
        <v>2150261</v>
      </c>
      <c r="H11" s="19">
        <v>2173152</v>
      </c>
      <c r="I11" s="19">
        <v>2182394</v>
      </c>
      <c r="J11" s="19">
        <v>6505807</v>
      </c>
      <c r="K11" s="19">
        <v>1000000</v>
      </c>
      <c r="L11" s="19">
        <v>1409967</v>
      </c>
      <c r="M11" s="19"/>
      <c r="N11" s="19">
        <v>2409967</v>
      </c>
      <c r="O11" s="19"/>
      <c r="P11" s="19"/>
      <c r="Q11" s="19"/>
      <c r="R11" s="19"/>
      <c r="S11" s="19"/>
      <c r="T11" s="19"/>
      <c r="U11" s="19"/>
      <c r="V11" s="19"/>
      <c r="W11" s="19">
        <v>8915774</v>
      </c>
      <c r="X11" s="19">
        <v>2302000</v>
      </c>
      <c r="Y11" s="19">
        <v>6613774</v>
      </c>
      <c r="Z11" s="20">
        <v>287.31</v>
      </c>
      <c r="AA11" s="21">
        <v>5600000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-388292000</v>
      </c>
      <c r="F14" s="19">
        <v>-388292000</v>
      </c>
      <c r="G14" s="19">
        <v>-80061998</v>
      </c>
      <c r="H14" s="19">
        <v>-29216990</v>
      </c>
      <c r="I14" s="19">
        <v>-23544946</v>
      </c>
      <c r="J14" s="19">
        <v>-132823934</v>
      </c>
      <c r="K14" s="19">
        <v>-20432198</v>
      </c>
      <c r="L14" s="19">
        <v>-19855254</v>
      </c>
      <c r="M14" s="19"/>
      <c r="N14" s="19">
        <v>-40287452</v>
      </c>
      <c r="O14" s="19"/>
      <c r="P14" s="19"/>
      <c r="Q14" s="19"/>
      <c r="R14" s="19"/>
      <c r="S14" s="19"/>
      <c r="T14" s="19"/>
      <c r="U14" s="19"/>
      <c r="V14" s="19"/>
      <c r="W14" s="19">
        <v>-173111386</v>
      </c>
      <c r="X14" s="19">
        <v>-202644000</v>
      </c>
      <c r="Y14" s="19">
        <v>29532614</v>
      </c>
      <c r="Z14" s="20">
        <v>-14.57</v>
      </c>
      <c r="AA14" s="21">
        <v>-388292000</v>
      </c>
    </row>
    <row r="15" spans="1:27" ht="13.5">
      <c r="A15" s="22" t="s">
        <v>42</v>
      </c>
      <c r="B15" s="16"/>
      <c r="C15" s="17"/>
      <c r="D15" s="17"/>
      <c r="E15" s="18">
        <v>-870000</v>
      </c>
      <c r="F15" s="19">
        <v>-870000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-438000</v>
      </c>
      <c r="Y15" s="19">
        <v>438000</v>
      </c>
      <c r="Z15" s="20">
        <v>-100</v>
      </c>
      <c r="AA15" s="21">
        <v>-870000</v>
      </c>
    </row>
    <row r="16" spans="1:27" ht="13.5">
      <c r="A16" s="22" t="s">
        <v>43</v>
      </c>
      <c r="B16" s="16"/>
      <c r="C16" s="17"/>
      <c r="D16" s="17"/>
      <c r="E16" s="18">
        <v>-320000</v>
      </c>
      <c r="F16" s="19">
        <v>-320000</v>
      </c>
      <c r="G16" s="19">
        <v>-379020</v>
      </c>
      <c r="H16" s="19">
        <v>-606878</v>
      </c>
      <c r="I16" s="19">
        <v>-651658</v>
      </c>
      <c r="J16" s="19">
        <v>-1637556</v>
      </c>
      <c r="K16" s="19">
        <v>-618107</v>
      </c>
      <c r="L16" s="19">
        <v>-560677</v>
      </c>
      <c r="M16" s="19"/>
      <c r="N16" s="19">
        <v>-1178784</v>
      </c>
      <c r="O16" s="19"/>
      <c r="P16" s="19"/>
      <c r="Q16" s="19"/>
      <c r="R16" s="19"/>
      <c r="S16" s="19"/>
      <c r="T16" s="19"/>
      <c r="U16" s="19"/>
      <c r="V16" s="19"/>
      <c r="W16" s="19">
        <v>-2816340</v>
      </c>
      <c r="X16" s="19">
        <v>-162000</v>
      </c>
      <c r="Y16" s="19">
        <v>-2654340</v>
      </c>
      <c r="Z16" s="20">
        <v>1638.48</v>
      </c>
      <c r="AA16" s="21">
        <v>-320000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6660000</v>
      </c>
      <c r="F17" s="27">
        <f t="shared" si="0"/>
        <v>6660000</v>
      </c>
      <c r="G17" s="27">
        <f t="shared" si="0"/>
        <v>3624993</v>
      </c>
      <c r="H17" s="27">
        <f t="shared" si="0"/>
        <v>-6012660</v>
      </c>
      <c r="I17" s="27">
        <f t="shared" si="0"/>
        <v>-4177782</v>
      </c>
      <c r="J17" s="27">
        <f t="shared" si="0"/>
        <v>-6565449</v>
      </c>
      <c r="K17" s="27">
        <f t="shared" si="0"/>
        <v>-1101555</v>
      </c>
      <c r="L17" s="27">
        <f t="shared" si="0"/>
        <v>-3265353</v>
      </c>
      <c r="M17" s="27">
        <f t="shared" si="0"/>
        <v>0</v>
      </c>
      <c r="N17" s="27">
        <f t="shared" si="0"/>
        <v>-4366908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-10932357</v>
      </c>
      <c r="X17" s="27">
        <f t="shared" si="0"/>
        <v>12891000</v>
      </c>
      <c r="Y17" s="27">
        <f t="shared" si="0"/>
        <v>-23823357</v>
      </c>
      <c r="Z17" s="28">
        <f>+IF(X17&lt;&gt;0,+(Y17/X17)*100,0)</f>
        <v>-184.8061205492204</v>
      </c>
      <c r="AA17" s="29">
        <f>SUM(AA6:AA16)</f>
        <v>6660000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1000000</v>
      </c>
      <c r="F21" s="19">
        <v>1000000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1000000</v>
      </c>
      <c r="Y21" s="36">
        <v>-1000000</v>
      </c>
      <c r="Z21" s="37">
        <v>-100</v>
      </c>
      <c r="AA21" s="38">
        <v>1000000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-34875000</v>
      </c>
      <c r="F26" s="19">
        <v>-34875000</v>
      </c>
      <c r="G26" s="19">
        <v>-11627394</v>
      </c>
      <c r="H26" s="19">
        <v>-1732037</v>
      </c>
      <c r="I26" s="19">
        <v>-8160732</v>
      </c>
      <c r="J26" s="19">
        <v>-21520163</v>
      </c>
      <c r="K26" s="19">
        <v>-1438650</v>
      </c>
      <c r="L26" s="19">
        <v>-665240</v>
      </c>
      <c r="M26" s="19"/>
      <c r="N26" s="19">
        <v>-2103890</v>
      </c>
      <c r="O26" s="19"/>
      <c r="P26" s="19"/>
      <c r="Q26" s="19"/>
      <c r="R26" s="19"/>
      <c r="S26" s="19"/>
      <c r="T26" s="19"/>
      <c r="U26" s="19"/>
      <c r="V26" s="19"/>
      <c r="W26" s="19">
        <v>-23624053</v>
      </c>
      <c r="X26" s="19">
        <v>-17436000</v>
      </c>
      <c r="Y26" s="19">
        <v>-6188053</v>
      </c>
      <c r="Z26" s="20">
        <v>35.49</v>
      </c>
      <c r="AA26" s="21">
        <v>-34875000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-33875000</v>
      </c>
      <c r="F27" s="27">
        <f t="shared" si="1"/>
        <v>-33875000</v>
      </c>
      <c r="G27" s="27">
        <f t="shared" si="1"/>
        <v>-11627394</v>
      </c>
      <c r="H27" s="27">
        <f t="shared" si="1"/>
        <v>-1732037</v>
      </c>
      <c r="I27" s="27">
        <f t="shared" si="1"/>
        <v>-8160732</v>
      </c>
      <c r="J27" s="27">
        <f t="shared" si="1"/>
        <v>-21520163</v>
      </c>
      <c r="K27" s="27">
        <f t="shared" si="1"/>
        <v>-1438650</v>
      </c>
      <c r="L27" s="27">
        <f t="shared" si="1"/>
        <v>-665240</v>
      </c>
      <c r="M27" s="27">
        <f t="shared" si="1"/>
        <v>0</v>
      </c>
      <c r="N27" s="27">
        <f t="shared" si="1"/>
        <v>-2103890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-23624053</v>
      </c>
      <c r="X27" s="27">
        <f t="shared" si="1"/>
        <v>-16436000</v>
      </c>
      <c r="Y27" s="27">
        <f t="shared" si="1"/>
        <v>-7188053</v>
      </c>
      <c r="Z27" s="28">
        <f>+IF(X27&lt;&gt;0,+(Y27/X27)*100,0)</f>
        <v>43.733590898028716</v>
      </c>
      <c r="AA27" s="29">
        <f>SUM(AA21:AA26)</f>
        <v>-33875000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400000</v>
      </c>
      <c r="F33" s="19">
        <v>400000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198000</v>
      </c>
      <c r="Y33" s="19">
        <v>-198000</v>
      </c>
      <c r="Z33" s="20">
        <v>-100</v>
      </c>
      <c r="AA33" s="21">
        <v>400000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400000</v>
      </c>
      <c r="F36" s="27">
        <f t="shared" si="2"/>
        <v>400000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198000</v>
      </c>
      <c r="Y36" s="27">
        <f t="shared" si="2"/>
        <v>-198000</v>
      </c>
      <c r="Z36" s="28">
        <f>+IF(X36&lt;&gt;0,+(Y36/X36)*100,0)</f>
        <v>-100</v>
      </c>
      <c r="AA36" s="29">
        <f>SUM(AA31:AA35)</f>
        <v>400000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-26815000</v>
      </c>
      <c r="F38" s="33">
        <f t="shared" si="3"/>
        <v>-26815000</v>
      </c>
      <c r="G38" s="33">
        <f t="shared" si="3"/>
        <v>-8002401</v>
      </c>
      <c r="H38" s="33">
        <f t="shared" si="3"/>
        <v>-7744697</v>
      </c>
      <c r="I38" s="33">
        <f t="shared" si="3"/>
        <v>-12338514</v>
      </c>
      <c r="J38" s="33">
        <f t="shared" si="3"/>
        <v>-28085612</v>
      </c>
      <c r="K38" s="33">
        <f t="shared" si="3"/>
        <v>-2540205</v>
      </c>
      <c r="L38" s="33">
        <f t="shared" si="3"/>
        <v>-3930593</v>
      </c>
      <c r="M38" s="33">
        <f t="shared" si="3"/>
        <v>0</v>
      </c>
      <c r="N38" s="33">
        <f t="shared" si="3"/>
        <v>-6470798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-34556410</v>
      </c>
      <c r="X38" s="33">
        <f t="shared" si="3"/>
        <v>-3347000</v>
      </c>
      <c r="Y38" s="33">
        <f t="shared" si="3"/>
        <v>-31209410</v>
      </c>
      <c r="Z38" s="34">
        <f>+IF(X38&lt;&gt;0,+(Y38/X38)*100,0)</f>
        <v>932.4592172094412</v>
      </c>
      <c r="AA38" s="35">
        <f>+AA17+AA27+AA36</f>
        <v>-26815000</v>
      </c>
    </row>
    <row r="39" spans="1:27" ht="13.5">
      <c r="A39" s="22" t="s">
        <v>59</v>
      </c>
      <c r="B39" s="16"/>
      <c r="C39" s="31"/>
      <c r="D39" s="31"/>
      <c r="E39" s="32">
        <v>2500000</v>
      </c>
      <c r="F39" s="33">
        <v>2500000</v>
      </c>
      <c r="G39" s="33">
        <v>582306</v>
      </c>
      <c r="H39" s="33">
        <v>-7420095</v>
      </c>
      <c r="I39" s="33">
        <v>-15164792</v>
      </c>
      <c r="J39" s="33">
        <v>582306</v>
      </c>
      <c r="K39" s="33">
        <v>-27503306</v>
      </c>
      <c r="L39" s="33">
        <v>-30043511</v>
      </c>
      <c r="M39" s="33"/>
      <c r="N39" s="33">
        <v>-27503306</v>
      </c>
      <c r="O39" s="33"/>
      <c r="P39" s="33"/>
      <c r="Q39" s="33"/>
      <c r="R39" s="33"/>
      <c r="S39" s="33"/>
      <c r="T39" s="33"/>
      <c r="U39" s="33"/>
      <c r="V39" s="33"/>
      <c r="W39" s="33">
        <v>582306</v>
      </c>
      <c r="X39" s="33">
        <v>2500000</v>
      </c>
      <c r="Y39" s="33">
        <v>-1917694</v>
      </c>
      <c r="Z39" s="34">
        <v>-76.71</v>
      </c>
      <c r="AA39" s="35">
        <v>2500000</v>
      </c>
    </row>
    <row r="40" spans="1:27" ht="13.5">
      <c r="A40" s="41" t="s">
        <v>60</v>
      </c>
      <c r="B40" s="42"/>
      <c r="C40" s="43"/>
      <c r="D40" s="43"/>
      <c r="E40" s="44">
        <v>-24315000</v>
      </c>
      <c r="F40" s="45">
        <v>-24315000</v>
      </c>
      <c r="G40" s="45">
        <v>-7420095</v>
      </c>
      <c r="H40" s="45">
        <v>-15164792</v>
      </c>
      <c r="I40" s="45">
        <v>-27503306</v>
      </c>
      <c r="J40" s="45">
        <v>-27503306</v>
      </c>
      <c r="K40" s="45">
        <v>-30043511</v>
      </c>
      <c r="L40" s="45">
        <v>-33974104</v>
      </c>
      <c r="M40" s="45"/>
      <c r="N40" s="45">
        <v>-33974104</v>
      </c>
      <c r="O40" s="45"/>
      <c r="P40" s="45"/>
      <c r="Q40" s="45"/>
      <c r="R40" s="45"/>
      <c r="S40" s="45"/>
      <c r="T40" s="45"/>
      <c r="U40" s="45"/>
      <c r="V40" s="45"/>
      <c r="W40" s="45">
        <v>-33974104</v>
      </c>
      <c r="X40" s="45">
        <v>-847000</v>
      </c>
      <c r="Y40" s="45">
        <v>-33127104</v>
      </c>
      <c r="Z40" s="46">
        <v>3911.11</v>
      </c>
      <c r="AA40" s="47">
        <v>-24315000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18771756</v>
      </c>
      <c r="F6" s="19">
        <v>18771756</v>
      </c>
      <c r="G6" s="19">
        <v>3861486</v>
      </c>
      <c r="H6" s="19">
        <v>3087058</v>
      </c>
      <c r="I6" s="19">
        <v>3730075</v>
      </c>
      <c r="J6" s="19">
        <v>10678619</v>
      </c>
      <c r="K6" s="19">
        <v>3208222</v>
      </c>
      <c r="L6" s="19">
        <v>3319942</v>
      </c>
      <c r="M6" s="19">
        <v>833317</v>
      </c>
      <c r="N6" s="19">
        <v>7361481</v>
      </c>
      <c r="O6" s="19"/>
      <c r="P6" s="19"/>
      <c r="Q6" s="19"/>
      <c r="R6" s="19"/>
      <c r="S6" s="19"/>
      <c r="T6" s="19"/>
      <c r="U6" s="19"/>
      <c r="V6" s="19"/>
      <c r="W6" s="19">
        <v>18040100</v>
      </c>
      <c r="X6" s="19">
        <v>9385878</v>
      </c>
      <c r="Y6" s="19">
        <v>8654222</v>
      </c>
      <c r="Z6" s="20">
        <v>92.2</v>
      </c>
      <c r="AA6" s="21">
        <v>18771756</v>
      </c>
    </row>
    <row r="7" spans="1:27" ht="13.5">
      <c r="A7" s="22" t="s">
        <v>34</v>
      </c>
      <c r="B7" s="16"/>
      <c r="C7" s="17"/>
      <c r="D7" s="17"/>
      <c r="E7" s="18">
        <v>64489864</v>
      </c>
      <c r="F7" s="19">
        <v>64489864</v>
      </c>
      <c r="G7" s="19">
        <v>2616861</v>
      </c>
      <c r="H7" s="19">
        <v>3352152</v>
      </c>
      <c r="I7" s="19">
        <v>4942933</v>
      </c>
      <c r="J7" s="19">
        <v>10911946</v>
      </c>
      <c r="K7" s="19">
        <v>4314034</v>
      </c>
      <c r="L7" s="19">
        <v>4522689</v>
      </c>
      <c r="M7" s="19">
        <v>2805544</v>
      </c>
      <c r="N7" s="19">
        <v>11642267</v>
      </c>
      <c r="O7" s="19"/>
      <c r="P7" s="19"/>
      <c r="Q7" s="19"/>
      <c r="R7" s="19"/>
      <c r="S7" s="19"/>
      <c r="T7" s="19"/>
      <c r="U7" s="19"/>
      <c r="V7" s="19"/>
      <c r="W7" s="19">
        <v>22554213</v>
      </c>
      <c r="X7" s="19">
        <v>23161050</v>
      </c>
      <c r="Y7" s="19">
        <v>-606837</v>
      </c>
      <c r="Z7" s="20">
        <v>-2.62</v>
      </c>
      <c r="AA7" s="21">
        <v>64489864</v>
      </c>
    </row>
    <row r="8" spans="1:27" ht="13.5">
      <c r="A8" s="22" t="s">
        <v>35</v>
      </c>
      <c r="B8" s="16"/>
      <c r="C8" s="17"/>
      <c r="D8" s="17"/>
      <c r="E8" s="18">
        <v>69508939</v>
      </c>
      <c r="F8" s="19">
        <v>69508939</v>
      </c>
      <c r="G8" s="19">
        <v>18438583</v>
      </c>
      <c r="H8" s="19">
        <v>11446774</v>
      </c>
      <c r="I8" s="19">
        <v>6862770</v>
      </c>
      <c r="J8" s="19">
        <v>36748127</v>
      </c>
      <c r="K8" s="19">
        <v>5073048</v>
      </c>
      <c r="L8" s="19">
        <v>1249580</v>
      </c>
      <c r="M8" s="19">
        <v>4291363</v>
      </c>
      <c r="N8" s="19">
        <v>10613991</v>
      </c>
      <c r="O8" s="19"/>
      <c r="P8" s="19"/>
      <c r="Q8" s="19"/>
      <c r="R8" s="19"/>
      <c r="S8" s="19"/>
      <c r="T8" s="19"/>
      <c r="U8" s="19"/>
      <c r="V8" s="19"/>
      <c r="W8" s="19">
        <v>47362118</v>
      </c>
      <c r="X8" s="19">
        <v>34754466</v>
      </c>
      <c r="Y8" s="19">
        <v>12607652</v>
      </c>
      <c r="Z8" s="20">
        <v>36.28</v>
      </c>
      <c r="AA8" s="21">
        <v>69508939</v>
      </c>
    </row>
    <row r="9" spans="1:27" ht="13.5">
      <c r="A9" s="22" t="s">
        <v>36</v>
      </c>
      <c r="B9" s="16"/>
      <c r="C9" s="17"/>
      <c r="D9" s="17"/>
      <c r="E9" s="18">
        <v>130053000</v>
      </c>
      <c r="F9" s="19">
        <v>130053000</v>
      </c>
      <c r="G9" s="19">
        <v>52558000</v>
      </c>
      <c r="H9" s="19">
        <v>1810000</v>
      </c>
      <c r="I9" s="19"/>
      <c r="J9" s="19">
        <v>54368000</v>
      </c>
      <c r="K9" s="19"/>
      <c r="L9" s="19">
        <v>497000</v>
      </c>
      <c r="M9" s="19">
        <v>42046000</v>
      </c>
      <c r="N9" s="19">
        <v>42543000</v>
      </c>
      <c r="O9" s="19"/>
      <c r="P9" s="19"/>
      <c r="Q9" s="19"/>
      <c r="R9" s="19"/>
      <c r="S9" s="19"/>
      <c r="T9" s="19"/>
      <c r="U9" s="19"/>
      <c r="V9" s="19"/>
      <c r="W9" s="19">
        <v>96911000</v>
      </c>
      <c r="X9" s="19">
        <v>65026500</v>
      </c>
      <c r="Y9" s="19">
        <v>31884500</v>
      </c>
      <c r="Z9" s="20">
        <v>49.03</v>
      </c>
      <c r="AA9" s="21">
        <v>130053000</v>
      </c>
    </row>
    <row r="10" spans="1:27" ht="13.5">
      <c r="A10" s="22" t="s">
        <v>37</v>
      </c>
      <c r="B10" s="16"/>
      <c r="C10" s="17"/>
      <c r="D10" s="17"/>
      <c r="E10" s="18">
        <v>35460000</v>
      </c>
      <c r="F10" s="19">
        <v>35460000</v>
      </c>
      <c r="G10" s="19"/>
      <c r="H10" s="19"/>
      <c r="I10" s="19">
        <v>5949000</v>
      </c>
      <c r="J10" s="19">
        <v>5949000</v>
      </c>
      <c r="K10" s="19"/>
      <c r="L10" s="19"/>
      <c r="M10" s="19">
        <v>28980000</v>
      </c>
      <c r="N10" s="19">
        <v>28980000</v>
      </c>
      <c r="O10" s="19"/>
      <c r="P10" s="19"/>
      <c r="Q10" s="19"/>
      <c r="R10" s="19"/>
      <c r="S10" s="19"/>
      <c r="T10" s="19"/>
      <c r="U10" s="19"/>
      <c r="V10" s="19"/>
      <c r="W10" s="19">
        <v>34929000</v>
      </c>
      <c r="X10" s="19">
        <v>17730000</v>
      </c>
      <c r="Y10" s="19">
        <v>17199000</v>
      </c>
      <c r="Z10" s="20">
        <v>97.01</v>
      </c>
      <c r="AA10" s="21">
        <v>35460000</v>
      </c>
    </row>
    <row r="11" spans="1:27" ht="13.5">
      <c r="A11" s="22" t="s">
        <v>38</v>
      </c>
      <c r="B11" s="16"/>
      <c r="C11" s="17"/>
      <c r="D11" s="17"/>
      <c r="E11" s="18">
        <v>1068408</v>
      </c>
      <c r="F11" s="19">
        <v>1068408</v>
      </c>
      <c r="G11" s="19">
        <v>23420</v>
      </c>
      <c r="H11" s="19">
        <v>8098</v>
      </c>
      <c r="I11" s="19">
        <v>2425</v>
      </c>
      <c r="J11" s="19">
        <v>33943</v>
      </c>
      <c r="K11" s="19">
        <v>7491</v>
      </c>
      <c r="L11" s="19">
        <v>12163</v>
      </c>
      <c r="M11" s="19">
        <v>9590</v>
      </c>
      <c r="N11" s="19">
        <v>29244</v>
      </c>
      <c r="O11" s="19"/>
      <c r="P11" s="19"/>
      <c r="Q11" s="19"/>
      <c r="R11" s="19"/>
      <c r="S11" s="19"/>
      <c r="T11" s="19"/>
      <c r="U11" s="19"/>
      <c r="V11" s="19"/>
      <c r="W11" s="19">
        <v>63187</v>
      </c>
      <c r="X11" s="19">
        <v>534204</v>
      </c>
      <c r="Y11" s="19">
        <v>-471017</v>
      </c>
      <c r="Z11" s="20">
        <v>-88.17</v>
      </c>
      <c r="AA11" s="21">
        <v>1068408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-223795721</v>
      </c>
      <c r="F14" s="19">
        <v>-223795721</v>
      </c>
      <c r="G14" s="19">
        <v>-54629667</v>
      </c>
      <c r="H14" s="19">
        <v>-19958443</v>
      </c>
      <c r="I14" s="19">
        <v>-21392458</v>
      </c>
      <c r="J14" s="19">
        <v>-95980568</v>
      </c>
      <c r="K14" s="19">
        <v>-17362992</v>
      </c>
      <c r="L14" s="19">
        <v>-14022032</v>
      </c>
      <c r="M14" s="19">
        <v>-38506673</v>
      </c>
      <c r="N14" s="19">
        <v>-69891697</v>
      </c>
      <c r="O14" s="19"/>
      <c r="P14" s="19"/>
      <c r="Q14" s="19"/>
      <c r="R14" s="19"/>
      <c r="S14" s="19"/>
      <c r="T14" s="19"/>
      <c r="U14" s="19"/>
      <c r="V14" s="19"/>
      <c r="W14" s="19">
        <v>-165872265</v>
      </c>
      <c r="X14" s="19">
        <v>-111897870</v>
      </c>
      <c r="Y14" s="19">
        <v>-53974395</v>
      </c>
      <c r="Z14" s="20">
        <v>48.24</v>
      </c>
      <c r="AA14" s="21">
        <v>-223795721</v>
      </c>
    </row>
    <row r="15" spans="1:27" ht="13.5">
      <c r="A15" s="22" t="s">
        <v>42</v>
      </c>
      <c r="B15" s="16"/>
      <c r="C15" s="17"/>
      <c r="D15" s="17"/>
      <c r="E15" s="18">
        <v>-1284985</v>
      </c>
      <c r="F15" s="19">
        <v>-1284985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-642492</v>
      </c>
      <c r="Y15" s="19">
        <v>642492</v>
      </c>
      <c r="Z15" s="20">
        <v>-100</v>
      </c>
      <c r="AA15" s="21">
        <v>-1284985</v>
      </c>
    </row>
    <row r="16" spans="1:27" ht="13.5">
      <c r="A16" s="22" t="s">
        <v>43</v>
      </c>
      <c r="B16" s="16"/>
      <c r="C16" s="17"/>
      <c r="D16" s="17"/>
      <c r="E16" s="18">
        <v>-11054000</v>
      </c>
      <c r="F16" s="19">
        <v>-11054000</v>
      </c>
      <c r="G16" s="19">
        <v>-546000</v>
      </c>
      <c r="H16" s="19">
        <v>-530205</v>
      </c>
      <c r="I16" s="19">
        <v>-576310</v>
      </c>
      <c r="J16" s="19">
        <v>-1652515</v>
      </c>
      <c r="K16" s="19">
        <v>-239915</v>
      </c>
      <c r="L16" s="19">
        <v>-461690</v>
      </c>
      <c r="M16" s="19"/>
      <c r="N16" s="19">
        <v>-701605</v>
      </c>
      <c r="O16" s="19"/>
      <c r="P16" s="19"/>
      <c r="Q16" s="19"/>
      <c r="R16" s="19"/>
      <c r="S16" s="19"/>
      <c r="T16" s="19"/>
      <c r="U16" s="19"/>
      <c r="V16" s="19"/>
      <c r="W16" s="19">
        <v>-2354120</v>
      </c>
      <c r="X16" s="19">
        <v>-5527002</v>
      </c>
      <c r="Y16" s="19">
        <v>3172882</v>
      </c>
      <c r="Z16" s="20">
        <v>-57.41</v>
      </c>
      <c r="AA16" s="21">
        <v>-11054000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83217261</v>
      </c>
      <c r="F17" s="27">
        <f t="shared" si="0"/>
        <v>83217261</v>
      </c>
      <c r="G17" s="27">
        <f t="shared" si="0"/>
        <v>22322683</v>
      </c>
      <c r="H17" s="27">
        <f t="shared" si="0"/>
        <v>-784566</v>
      </c>
      <c r="I17" s="27">
        <f t="shared" si="0"/>
        <v>-481565</v>
      </c>
      <c r="J17" s="27">
        <f t="shared" si="0"/>
        <v>21056552</v>
      </c>
      <c r="K17" s="27">
        <f t="shared" si="0"/>
        <v>-5000112</v>
      </c>
      <c r="L17" s="27">
        <f t="shared" si="0"/>
        <v>-4882348</v>
      </c>
      <c r="M17" s="27">
        <f t="shared" si="0"/>
        <v>40459141</v>
      </c>
      <c r="N17" s="27">
        <f t="shared" si="0"/>
        <v>30576681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51633233</v>
      </c>
      <c r="X17" s="27">
        <f t="shared" si="0"/>
        <v>32524734</v>
      </c>
      <c r="Y17" s="27">
        <f t="shared" si="0"/>
        <v>19108499</v>
      </c>
      <c r="Z17" s="28">
        <f>+IF(X17&lt;&gt;0,+(Y17/X17)*100,0)</f>
        <v>58.75066956735142</v>
      </c>
      <c r="AA17" s="29">
        <f>SUM(AA6:AA16)</f>
        <v>83217261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-33532950</v>
      </c>
      <c r="F26" s="19">
        <v>-33532950</v>
      </c>
      <c r="G26" s="19">
        <v>-10021656</v>
      </c>
      <c r="H26" s="19">
        <v>-2132649</v>
      </c>
      <c r="I26" s="19">
        <v>-1567032</v>
      </c>
      <c r="J26" s="19">
        <v>-13721337</v>
      </c>
      <c r="K26" s="19">
        <v>-369361</v>
      </c>
      <c r="L26" s="19"/>
      <c r="M26" s="19">
        <v>-14183751</v>
      </c>
      <c r="N26" s="19">
        <v>-14553112</v>
      </c>
      <c r="O26" s="19"/>
      <c r="P26" s="19"/>
      <c r="Q26" s="19"/>
      <c r="R26" s="19"/>
      <c r="S26" s="19"/>
      <c r="T26" s="19"/>
      <c r="U26" s="19"/>
      <c r="V26" s="19"/>
      <c r="W26" s="19">
        <v>-28274449</v>
      </c>
      <c r="X26" s="19">
        <v>-16766478</v>
      </c>
      <c r="Y26" s="19">
        <v>-11507971</v>
      </c>
      <c r="Z26" s="20">
        <v>68.64</v>
      </c>
      <c r="AA26" s="21">
        <v>-33532950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-33532950</v>
      </c>
      <c r="F27" s="27">
        <f t="shared" si="1"/>
        <v>-33532950</v>
      </c>
      <c r="G27" s="27">
        <f t="shared" si="1"/>
        <v>-10021656</v>
      </c>
      <c r="H27" s="27">
        <f t="shared" si="1"/>
        <v>-2132649</v>
      </c>
      <c r="I27" s="27">
        <f t="shared" si="1"/>
        <v>-1567032</v>
      </c>
      <c r="J27" s="27">
        <f t="shared" si="1"/>
        <v>-13721337</v>
      </c>
      <c r="K27" s="27">
        <f t="shared" si="1"/>
        <v>-369361</v>
      </c>
      <c r="L27" s="27">
        <f t="shared" si="1"/>
        <v>0</v>
      </c>
      <c r="M27" s="27">
        <f t="shared" si="1"/>
        <v>-14183751</v>
      </c>
      <c r="N27" s="27">
        <f t="shared" si="1"/>
        <v>-14553112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-28274449</v>
      </c>
      <c r="X27" s="27">
        <f t="shared" si="1"/>
        <v>-16766478</v>
      </c>
      <c r="Y27" s="27">
        <f t="shared" si="1"/>
        <v>-11507971</v>
      </c>
      <c r="Z27" s="28">
        <f>+IF(X27&lt;&gt;0,+(Y27/X27)*100,0)</f>
        <v>68.636782274727</v>
      </c>
      <c r="AA27" s="29">
        <f>SUM(AA21:AA26)</f>
        <v>-33532950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-1284985</v>
      </c>
      <c r="F35" s="19">
        <v>-1284985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-642492</v>
      </c>
      <c r="Y35" s="19">
        <v>642492</v>
      </c>
      <c r="Z35" s="20">
        <v>-100</v>
      </c>
      <c r="AA35" s="21">
        <v>-1284985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-1284985</v>
      </c>
      <c r="F36" s="27">
        <f t="shared" si="2"/>
        <v>-1284985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-642492</v>
      </c>
      <c r="Y36" s="27">
        <f t="shared" si="2"/>
        <v>642492</v>
      </c>
      <c r="Z36" s="28">
        <f>+IF(X36&lt;&gt;0,+(Y36/X36)*100,0)</f>
        <v>-100</v>
      </c>
      <c r="AA36" s="29">
        <f>SUM(AA31:AA35)</f>
        <v>-1284985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48399326</v>
      </c>
      <c r="F38" s="33">
        <f t="shared" si="3"/>
        <v>48399326</v>
      </c>
      <c r="G38" s="33">
        <f t="shared" si="3"/>
        <v>12301027</v>
      </c>
      <c r="H38" s="33">
        <f t="shared" si="3"/>
        <v>-2917215</v>
      </c>
      <c r="I38" s="33">
        <f t="shared" si="3"/>
        <v>-2048597</v>
      </c>
      <c r="J38" s="33">
        <f t="shared" si="3"/>
        <v>7335215</v>
      </c>
      <c r="K38" s="33">
        <f t="shared" si="3"/>
        <v>-5369473</v>
      </c>
      <c r="L38" s="33">
        <f t="shared" si="3"/>
        <v>-4882348</v>
      </c>
      <c r="M38" s="33">
        <f t="shared" si="3"/>
        <v>26275390</v>
      </c>
      <c r="N38" s="33">
        <f t="shared" si="3"/>
        <v>16023569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23358784</v>
      </c>
      <c r="X38" s="33">
        <f t="shared" si="3"/>
        <v>15115764</v>
      </c>
      <c r="Y38" s="33">
        <f t="shared" si="3"/>
        <v>8243020</v>
      </c>
      <c r="Z38" s="34">
        <f>+IF(X38&lt;&gt;0,+(Y38/X38)*100,0)</f>
        <v>54.53260582792904</v>
      </c>
      <c r="AA38" s="35">
        <f>+AA17+AA27+AA36</f>
        <v>48399326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>
        <v>6330775</v>
      </c>
      <c r="H39" s="33">
        <v>18631802</v>
      </c>
      <c r="I39" s="33">
        <v>15714587</v>
      </c>
      <c r="J39" s="33">
        <v>6330775</v>
      </c>
      <c r="K39" s="33">
        <v>13665990</v>
      </c>
      <c r="L39" s="33">
        <v>8296517</v>
      </c>
      <c r="M39" s="33">
        <v>3414169</v>
      </c>
      <c r="N39" s="33">
        <v>13665990</v>
      </c>
      <c r="O39" s="33"/>
      <c r="P39" s="33"/>
      <c r="Q39" s="33"/>
      <c r="R39" s="33"/>
      <c r="S39" s="33"/>
      <c r="T39" s="33"/>
      <c r="U39" s="33"/>
      <c r="V39" s="33"/>
      <c r="W39" s="33">
        <v>6330775</v>
      </c>
      <c r="X39" s="33"/>
      <c r="Y39" s="33">
        <v>6330775</v>
      </c>
      <c r="Z39" s="34"/>
      <c r="AA39" s="35"/>
    </row>
    <row r="40" spans="1:27" ht="13.5">
      <c r="A40" s="41" t="s">
        <v>60</v>
      </c>
      <c r="B40" s="42"/>
      <c r="C40" s="43"/>
      <c r="D40" s="43"/>
      <c r="E40" s="44">
        <v>48399326</v>
      </c>
      <c r="F40" s="45">
        <v>48399326</v>
      </c>
      <c r="G40" s="45">
        <v>18631802</v>
      </c>
      <c r="H40" s="45">
        <v>15714587</v>
      </c>
      <c r="I40" s="45">
        <v>13665990</v>
      </c>
      <c r="J40" s="45">
        <v>13665990</v>
      </c>
      <c r="K40" s="45">
        <v>8296517</v>
      </c>
      <c r="L40" s="45">
        <v>3414169</v>
      </c>
      <c r="M40" s="45">
        <v>29689559</v>
      </c>
      <c r="N40" s="45">
        <v>29689559</v>
      </c>
      <c r="O40" s="45"/>
      <c r="P40" s="45"/>
      <c r="Q40" s="45"/>
      <c r="R40" s="45"/>
      <c r="S40" s="45"/>
      <c r="T40" s="45"/>
      <c r="U40" s="45"/>
      <c r="V40" s="45"/>
      <c r="W40" s="45">
        <v>29689559</v>
      </c>
      <c r="X40" s="45">
        <v>15115764</v>
      </c>
      <c r="Y40" s="45">
        <v>14573795</v>
      </c>
      <c r="Z40" s="46">
        <v>96.41</v>
      </c>
      <c r="AA40" s="47">
        <v>48399326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>
        <v>211140</v>
      </c>
      <c r="F7" s="19">
        <v>211140</v>
      </c>
      <c r="G7" s="19">
        <v>152370</v>
      </c>
      <c r="H7" s="19">
        <v>111368</v>
      </c>
      <c r="I7" s="19">
        <v>123210</v>
      </c>
      <c r="J7" s="19">
        <v>386948</v>
      </c>
      <c r="K7" s="19">
        <v>115405</v>
      </c>
      <c r="L7" s="19">
        <v>98937</v>
      </c>
      <c r="M7" s="19">
        <v>107284</v>
      </c>
      <c r="N7" s="19">
        <v>321626</v>
      </c>
      <c r="O7" s="19"/>
      <c r="P7" s="19"/>
      <c r="Q7" s="19"/>
      <c r="R7" s="19"/>
      <c r="S7" s="19"/>
      <c r="T7" s="19"/>
      <c r="U7" s="19"/>
      <c r="V7" s="19"/>
      <c r="W7" s="19">
        <v>708574</v>
      </c>
      <c r="X7" s="19">
        <v>105570</v>
      </c>
      <c r="Y7" s="19">
        <v>603004</v>
      </c>
      <c r="Z7" s="20">
        <v>571.19</v>
      </c>
      <c r="AA7" s="21">
        <v>211140</v>
      </c>
    </row>
    <row r="8" spans="1:27" ht="13.5">
      <c r="A8" s="22" t="s">
        <v>35</v>
      </c>
      <c r="B8" s="16"/>
      <c r="C8" s="17"/>
      <c r="D8" s="17"/>
      <c r="E8" s="18">
        <v>3288590</v>
      </c>
      <c r="F8" s="19">
        <v>3288590</v>
      </c>
      <c r="G8" s="19">
        <v>2136470</v>
      </c>
      <c r="H8" s="19">
        <v>264045</v>
      </c>
      <c r="I8" s="19">
        <v>6095528</v>
      </c>
      <c r="J8" s="19">
        <v>8496043</v>
      </c>
      <c r="K8" s="19">
        <v>422572</v>
      </c>
      <c r="L8" s="19">
        <v>215195</v>
      </c>
      <c r="M8" s="19">
        <v>209288</v>
      </c>
      <c r="N8" s="19">
        <v>847055</v>
      </c>
      <c r="O8" s="19"/>
      <c r="P8" s="19"/>
      <c r="Q8" s="19"/>
      <c r="R8" s="19"/>
      <c r="S8" s="19"/>
      <c r="T8" s="19"/>
      <c r="U8" s="19"/>
      <c r="V8" s="19"/>
      <c r="W8" s="19">
        <v>9343098</v>
      </c>
      <c r="X8" s="19">
        <v>1644294</v>
      </c>
      <c r="Y8" s="19">
        <v>7698804</v>
      </c>
      <c r="Z8" s="20">
        <v>468.21</v>
      </c>
      <c r="AA8" s="21">
        <v>3288590</v>
      </c>
    </row>
    <row r="9" spans="1:27" ht="13.5">
      <c r="A9" s="22" t="s">
        <v>36</v>
      </c>
      <c r="B9" s="16"/>
      <c r="C9" s="17"/>
      <c r="D9" s="17"/>
      <c r="E9" s="18">
        <v>554376000</v>
      </c>
      <c r="F9" s="19">
        <v>554376000</v>
      </c>
      <c r="G9" s="19">
        <v>205223000</v>
      </c>
      <c r="H9" s="19">
        <v>1860000</v>
      </c>
      <c r="I9" s="19"/>
      <c r="J9" s="19">
        <v>207083000</v>
      </c>
      <c r="K9" s="19"/>
      <c r="L9" s="19"/>
      <c r="M9" s="19">
        <v>110534000</v>
      </c>
      <c r="N9" s="19">
        <v>110534000</v>
      </c>
      <c r="O9" s="19"/>
      <c r="P9" s="19"/>
      <c r="Q9" s="19"/>
      <c r="R9" s="19"/>
      <c r="S9" s="19"/>
      <c r="T9" s="19"/>
      <c r="U9" s="19"/>
      <c r="V9" s="19"/>
      <c r="W9" s="19">
        <v>317617000</v>
      </c>
      <c r="X9" s="19">
        <v>411034100</v>
      </c>
      <c r="Y9" s="19">
        <v>-93417100</v>
      </c>
      <c r="Z9" s="20">
        <v>-22.73</v>
      </c>
      <c r="AA9" s="21">
        <v>554376000</v>
      </c>
    </row>
    <row r="10" spans="1:27" ht="13.5">
      <c r="A10" s="22" t="s">
        <v>37</v>
      </c>
      <c r="B10" s="16"/>
      <c r="C10" s="17"/>
      <c r="D10" s="17"/>
      <c r="E10" s="18">
        <v>296578000</v>
      </c>
      <c r="F10" s="19">
        <v>296578000</v>
      </c>
      <c r="G10" s="19"/>
      <c r="H10" s="19"/>
      <c r="I10" s="19">
        <v>4000000</v>
      </c>
      <c r="J10" s="19">
        <v>4000000</v>
      </c>
      <c r="K10" s="19"/>
      <c r="L10" s="19"/>
      <c r="M10" s="19">
        <v>1100000</v>
      </c>
      <c r="N10" s="19">
        <v>1100000</v>
      </c>
      <c r="O10" s="19"/>
      <c r="P10" s="19"/>
      <c r="Q10" s="19"/>
      <c r="R10" s="19"/>
      <c r="S10" s="19"/>
      <c r="T10" s="19"/>
      <c r="U10" s="19"/>
      <c r="V10" s="19"/>
      <c r="W10" s="19">
        <v>5100000</v>
      </c>
      <c r="X10" s="19">
        <v>218224810</v>
      </c>
      <c r="Y10" s="19">
        <v>-213124810</v>
      </c>
      <c r="Z10" s="20">
        <v>-97.66</v>
      </c>
      <c r="AA10" s="21">
        <v>296578000</v>
      </c>
    </row>
    <row r="11" spans="1:27" ht="13.5">
      <c r="A11" s="22" t="s">
        <v>38</v>
      </c>
      <c r="B11" s="16"/>
      <c r="C11" s="17"/>
      <c r="D11" s="17"/>
      <c r="E11" s="18"/>
      <c r="F11" s="19"/>
      <c r="G11" s="19">
        <v>55219</v>
      </c>
      <c r="H11" s="19">
        <v>490555</v>
      </c>
      <c r="I11" s="19">
        <v>548266</v>
      </c>
      <c r="J11" s="19">
        <v>1094040</v>
      </c>
      <c r="K11" s="19">
        <v>552769</v>
      </c>
      <c r="L11" s="19">
        <v>254710</v>
      </c>
      <c r="M11" s="19">
        <v>46383</v>
      </c>
      <c r="N11" s="19">
        <v>853862</v>
      </c>
      <c r="O11" s="19"/>
      <c r="P11" s="19"/>
      <c r="Q11" s="19"/>
      <c r="R11" s="19"/>
      <c r="S11" s="19"/>
      <c r="T11" s="19"/>
      <c r="U11" s="19"/>
      <c r="V11" s="19"/>
      <c r="W11" s="19">
        <v>1947902</v>
      </c>
      <c r="X11" s="19"/>
      <c r="Y11" s="19">
        <v>1947902</v>
      </c>
      <c r="Z11" s="20"/>
      <c r="AA11" s="21"/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-544609884</v>
      </c>
      <c r="F14" s="19">
        <v>-544609884</v>
      </c>
      <c r="G14" s="19">
        <v>-75449443</v>
      </c>
      <c r="H14" s="19">
        <v>-29817140</v>
      </c>
      <c r="I14" s="19">
        <v>-35862337</v>
      </c>
      <c r="J14" s="19">
        <v>-141128920</v>
      </c>
      <c r="K14" s="19">
        <v>-24806286</v>
      </c>
      <c r="L14" s="19">
        <v>-39086047</v>
      </c>
      <c r="M14" s="19">
        <v>-49276900</v>
      </c>
      <c r="N14" s="19">
        <v>-113169233</v>
      </c>
      <c r="O14" s="19"/>
      <c r="P14" s="19"/>
      <c r="Q14" s="19"/>
      <c r="R14" s="19"/>
      <c r="S14" s="19"/>
      <c r="T14" s="19"/>
      <c r="U14" s="19"/>
      <c r="V14" s="19"/>
      <c r="W14" s="19">
        <v>-254298153</v>
      </c>
      <c r="X14" s="19">
        <v>-315791981</v>
      </c>
      <c r="Y14" s="19">
        <v>61493828</v>
      </c>
      <c r="Z14" s="20">
        <v>-19.47</v>
      </c>
      <c r="AA14" s="21">
        <v>-544609884</v>
      </c>
    </row>
    <row r="15" spans="1:27" ht="13.5">
      <c r="A15" s="22" t="s">
        <v>42</v>
      </c>
      <c r="B15" s="16"/>
      <c r="C15" s="17"/>
      <c r="D15" s="17"/>
      <c r="E15" s="18">
        <v>-3150000</v>
      </c>
      <c r="F15" s="19">
        <v>-3150000</v>
      </c>
      <c r="G15" s="19"/>
      <c r="H15" s="19"/>
      <c r="I15" s="19"/>
      <c r="J15" s="19"/>
      <c r="K15" s="19"/>
      <c r="L15" s="19"/>
      <c r="M15" s="19">
        <v>-1388713</v>
      </c>
      <c r="N15" s="19">
        <v>-1388713</v>
      </c>
      <c r="O15" s="19"/>
      <c r="P15" s="19"/>
      <c r="Q15" s="19"/>
      <c r="R15" s="19"/>
      <c r="S15" s="19"/>
      <c r="T15" s="19"/>
      <c r="U15" s="19"/>
      <c r="V15" s="19"/>
      <c r="W15" s="19">
        <v>-1388713</v>
      </c>
      <c r="X15" s="19">
        <v>-1575000</v>
      </c>
      <c r="Y15" s="19">
        <v>186287</v>
      </c>
      <c r="Z15" s="20">
        <v>-11.83</v>
      </c>
      <c r="AA15" s="21">
        <v>-3150000</v>
      </c>
    </row>
    <row r="16" spans="1:27" ht="13.5">
      <c r="A16" s="22" t="s">
        <v>43</v>
      </c>
      <c r="B16" s="16"/>
      <c r="C16" s="17"/>
      <c r="D16" s="17"/>
      <c r="E16" s="18">
        <v>-15561000</v>
      </c>
      <c r="F16" s="19">
        <v>-15561000</v>
      </c>
      <c r="G16" s="19">
        <v>-473448</v>
      </c>
      <c r="H16" s="19">
        <v>-30599</v>
      </c>
      <c r="I16" s="19">
        <v>-39374</v>
      </c>
      <c r="J16" s="19">
        <v>-543421</v>
      </c>
      <c r="K16" s="19">
        <v>-155469</v>
      </c>
      <c r="L16" s="19">
        <v>-20399</v>
      </c>
      <c r="M16" s="19">
        <v>-20399</v>
      </c>
      <c r="N16" s="19">
        <v>-196267</v>
      </c>
      <c r="O16" s="19"/>
      <c r="P16" s="19"/>
      <c r="Q16" s="19"/>
      <c r="R16" s="19"/>
      <c r="S16" s="19"/>
      <c r="T16" s="19"/>
      <c r="U16" s="19"/>
      <c r="V16" s="19"/>
      <c r="W16" s="19">
        <v>-739688</v>
      </c>
      <c r="X16" s="19">
        <v>-11530498</v>
      </c>
      <c r="Y16" s="19">
        <v>10790810</v>
      </c>
      <c r="Z16" s="20">
        <v>-93.58</v>
      </c>
      <c r="AA16" s="21">
        <v>-15561000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291132846</v>
      </c>
      <c r="F17" s="27">
        <f t="shared" si="0"/>
        <v>291132846</v>
      </c>
      <c r="G17" s="27">
        <f t="shared" si="0"/>
        <v>131644168</v>
      </c>
      <c r="H17" s="27">
        <f t="shared" si="0"/>
        <v>-27121771</v>
      </c>
      <c r="I17" s="27">
        <f t="shared" si="0"/>
        <v>-25134707</v>
      </c>
      <c r="J17" s="27">
        <f t="shared" si="0"/>
        <v>79387690</v>
      </c>
      <c r="K17" s="27">
        <f t="shared" si="0"/>
        <v>-23871009</v>
      </c>
      <c r="L17" s="27">
        <f t="shared" si="0"/>
        <v>-38537604</v>
      </c>
      <c r="M17" s="27">
        <f t="shared" si="0"/>
        <v>61310943</v>
      </c>
      <c r="N17" s="27">
        <f t="shared" si="0"/>
        <v>-1097670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78290020</v>
      </c>
      <c r="X17" s="27">
        <f t="shared" si="0"/>
        <v>302111295</v>
      </c>
      <c r="Y17" s="27">
        <f t="shared" si="0"/>
        <v>-223821275</v>
      </c>
      <c r="Z17" s="28">
        <f>+IF(X17&lt;&gt;0,+(Y17/X17)*100,0)</f>
        <v>-74.08570242300937</v>
      </c>
      <c r="AA17" s="29">
        <f>SUM(AA6:AA16)</f>
        <v>291132846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-291132846</v>
      </c>
      <c r="F26" s="19">
        <v>-291132846</v>
      </c>
      <c r="G26" s="19">
        <v>-14621495</v>
      </c>
      <c r="H26" s="19">
        <v>-1000000</v>
      </c>
      <c r="I26" s="19">
        <v>-761708</v>
      </c>
      <c r="J26" s="19">
        <v>-16383203</v>
      </c>
      <c r="K26" s="19">
        <v>-350000</v>
      </c>
      <c r="L26" s="19">
        <v>-690872</v>
      </c>
      <c r="M26" s="19">
        <v>-2088701</v>
      </c>
      <c r="N26" s="19">
        <v>-3129573</v>
      </c>
      <c r="O26" s="19"/>
      <c r="P26" s="19"/>
      <c r="Q26" s="19"/>
      <c r="R26" s="19"/>
      <c r="S26" s="19"/>
      <c r="T26" s="19"/>
      <c r="U26" s="19"/>
      <c r="V26" s="19"/>
      <c r="W26" s="19">
        <v>-19512776</v>
      </c>
      <c r="X26" s="19">
        <v>-187006551</v>
      </c>
      <c r="Y26" s="19">
        <v>167493775</v>
      </c>
      <c r="Z26" s="20">
        <v>-89.57</v>
      </c>
      <c r="AA26" s="21">
        <v>-291132846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-291132846</v>
      </c>
      <c r="F27" s="27">
        <f t="shared" si="1"/>
        <v>-291132846</v>
      </c>
      <c r="G27" s="27">
        <f t="shared" si="1"/>
        <v>-14621495</v>
      </c>
      <c r="H27" s="27">
        <f t="shared" si="1"/>
        <v>-1000000</v>
      </c>
      <c r="I27" s="27">
        <f t="shared" si="1"/>
        <v>-761708</v>
      </c>
      <c r="J27" s="27">
        <f t="shared" si="1"/>
        <v>-16383203</v>
      </c>
      <c r="K27" s="27">
        <f t="shared" si="1"/>
        <v>-350000</v>
      </c>
      <c r="L27" s="27">
        <f t="shared" si="1"/>
        <v>-690872</v>
      </c>
      <c r="M27" s="27">
        <f t="shared" si="1"/>
        <v>-2088701</v>
      </c>
      <c r="N27" s="27">
        <f t="shared" si="1"/>
        <v>-3129573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-19512776</v>
      </c>
      <c r="X27" s="27">
        <f t="shared" si="1"/>
        <v>-187006551</v>
      </c>
      <c r="Y27" s="27">
        <f t="shared" si="1"/>
        <v>167493775</v>
      </c>
      <c r="Z27" s="28">
        <f>+IF(X27&lt;&gt;0,+(Y27/X27)*100,0)</f>
        <v>-89.56572596218835</v>
      </c>
      <c r="AA27" s="29">
        <f>SUM(AA21:AA26)</f>
        <v>-291132846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0</v>
      </c>
      <c r="F38" s="33">
        <f t="shared" si="3"/>
        <v>0</v>
      </c>
      <c r="G38" s="33">
        <f t="shared" si="3"/>
        <v>117022673</v>
      </c>
      <c r="H38" s="33">
        <f t="shared" si="3"/>
        <v>-28121771</v>
      </c>
      <c r="I38" s="33">
        <f t="shared" si="3"/>
        <v>-25896415</v>
      </c>
      <c r="J38" s="33">
        <f t="shared" si="3"/>
        <v>63004487</v>
      </c>
      <c r="K38" s="33">
        <f t="shared" si="3"/>
        <v>-24221009</v>
      </c>
      <c r="L38" s="33">
        <f t="shared" si="3"/>
        <v>-39228476</v>
      </c>
      <c r="M38" s="33">
        <f t="shared" si="3"/>
        <v>59222242</v>
      </c>
      <c r="N38" s="33">
        <f t="shared" si="3"/>
        <v>-4227243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58777244</v>
      </c>
      <c r="X38" s="33">
        <f t="shared" si="3"/>
        <v>115104744</v>
      </c>
      <c r="Y38" s="33">
        <f t="shared" si="3"/>
        <v>-56327500</v>
      </c>
      <c r="Z38" s="34">
        <f>+IF(X38&lt;&gt;0,+(Y38/X38)*100,0)</f>
        <v>-48.93586314739556</v>
      </c>
      <c r="AA38" s="35">
        <f>+AA17+AA27+AA36</f>
        <v>0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>
        <v>3761038</v>
      </c>
      <c r="H39" s="33">
        <v>120783711</v>
      </c>
      <c r="I39" s="33">
        <v>92661940</v>
      </c>
      <c r="J39" s="33">
        <v>3761038</v>
      </c>
      <c r="K39" s="33">
        <v>66765525</v>
      </c>
      <c r="L39" s="33">
        <v>42544516</v>
      </c>
      <c r="M39" s="33">
        <v>3316040</v>
      </c>
      <c r="N39" s="33">
        <v>66765525</v>
      </c>
      <c r="O39" s="33"/>
      <c r="P39" s="33"/>
      <c r="Q39" s="33"/>
      <c r="R39" s="33"/>
      <c r="S39" s="33"/>
      <c r="T39" s="33"/>
      <c r="U39" s="33"/>
      <c r="V39" s="33"/>
      <c r="W39" s="33">
        <v>3761038</v>
      </c>
      <c r="X39" s="33"/>
      <c r="Y39" s="33">
        <v>3761038</v>
      </c>
      <c r="Z39" s="34"/>
      <c r="AA39" s="35"/>
    </row>
    <row r="40" spans="1:27" ht="13.5">
      <c r="A40" s="41" t="s">
        <v>60</v>
      </c>
      <c r="B40" s="42"/>
      <c r="C40" s="43"/>
      <c r="D40" s="43"/>
      <c r="E40" s="44"/>
      <c r="F40" s="45"/>
      <c r="G40" s="45">
        <v>120783711</v>
      </c>
      <c r="H40" s="45">
        <v>92661940</v>
      </c>
      <c r="I40" s="45">
        <v>66765525</v>
      </c>
      <c r="J40" s="45">
        <v>66765525</v>
      </c>
      <c r="K40" s="45">
        <v>42544516</v>
      </c>
      <c r="L40" s="45">
        <v>3316040</v>
      </c>
      <c r="M40" s="45">
        <v>62538282</v>
      </c>
      <c r="N40" s="45">
        <v>62538282</v>
      </c>
      <c r="O40" s="45"/>
      <c r="P40" s="45"/>
      <c r="Q40" s="45"/>
      <c r="R40" s="45"/>
      <c r="S40" s="45"/>
      <c r="T40" s="45"/>
      <c r="U40" s="45"/>
      <c r="V40" s="45"/>
      <c r="W40" s="45">
        <v>62538282</v>
      </c>
      <c r="X40" s="45">
        <v>115104744</v>
      </c>
      <c r="Y40" s="45">
        <v>-52566462</v>
      </c>
      <c r="Z40" s="46">
        <v>-45.67</v>
      </c>
      <c r="AA40" s="47"/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23384698</v>
      </c>
      <c r="D6" s="17"/>
      <c r="E6" s="18">
        <v>41929031</v>
      </c>
      <c r="F6" s="19">
        <v>41929031</v>
      </c>
      <c r="G6" s="19">
        <v>1595816</v>
      </c>
      <c r="H6" s="19">
        <v>1422833</v>
      </c>
      <c r="I6" s="19">
        <v>2076867</v>
      </c>
      <c r="J6" s="19">
        <v>5095516</v>
      </c>
      <c r="K6" s="19">
        <v>2076868</v>
      </c>
      <c r="L6" s="19"/>
      <c r="M6" s="19"/>
      <c r="N6" s="19">
        <v>2076868</v>
      </c>
      <c r="O6" s="19"/>
      <c r="P6" s="19"/>
      <c r="Q6" s="19"/>
      <c r="R6" s="19"/>
      <c r="S6" s="19"/>
      <c r="T6" s="19"/>
      <c r="U6" s="19"/>
      <c r="V6" s="19"/>
      <c r="W6" s="19">
        <v>7172384</v>
      </c>
      <c r="X6" s="19">
        <v>20241632</v>
      </c>
      <c r="Y6" s="19">
        <v>-13069248</v>
      </c>
      <c r="Z6" s="20">
        <v>-64.57</v>
      </c>
      <c r="AA6" s="21">
        <v>41929031</v>
      </c>
    </row>
    <row r="7" spans="1:27" ht="13.5">
      <c r="A7" s="22" t="s">
        <v>34</v>
      </c>
      <c r="B7" s="16"/>
      <c r="C7" s="17">
        <v>159006574</v>
      </c>
      <c r="D7" s="17"/>
      <c r="E7" s="18">
        <v>190745139</v>
      </c>
      <c r="F7" s="19">
        <v>190745139</v>
      </c>
      <c r="G7" s="19">
        <v>10051821</v>
      </c>
      <c r="H7" s="19">
        <v>5162161</v>
      </c>
      <c r="I7" s="19">
        <v>7736942</v>
      </c>
      <c r="J7" s="19">
        <v>22950924</v>
      </c>
      <c r="K7" s="19">
        <v>7736940</v>
      </c>
      <c r="L7" s="19"/>
      <c r="M7" s="19"/>
      <c r="N7" s="19">
        <v>7736940</v>
      </c>
      <c r="O7" s="19"/>
      <c r="P7" s="19"/>
      <c r="Q7" s="19"/>
      <c r="R7" s="19"/>
      <c r="S7" s="19"/>
      <c r="T7" s="19"/>
      <c r="U7" s="19"/>
      <c r="V7" s="19"/>
      <c r="W7" s="19">
        <v>30687864</v>
      </c>
      <c r="X7" s="19">
        <v>94658439</v>
      </c>
      <c r="Y7" s="19">
        <v>-63970575</v>
      </c>
      <c r="Z7" s="20">
        <v>-67.58</v>
      </c>
      <c r="AA7" s="21">
        <v>190745139</v>
      </c>
    </row>
    <row r="8" spans="1:27" ht="13.5">
      <c r="A8" s="22" t="s">
        <v>35</v>
      </c>
      <c r="B8" s="16"/>
      <c r="C8" s="17">
        <v>55216329</v>
      </c>
      <c r="D8" s="17"/>
      <c r="E8" s="18">
        <v>11797502</v>
      </c>
      <c r="F8" s="19">
        <v>11797502</v>
      </c>
      <c r="G8" s="19">
        <v>944421</v>
      </c>
      <c r="H8" s="19">
        <v>634746</v>
      </c>
      <c r="I8" s="19">
        <v>815280</v>
      </c>
      <c r="J8" s="19">
        <v>2394447</v>
      </c>
      <c r="K8" s="19">
        <v>404382</v>
      </c>
      <c r="L8" s="19"/>
      <c r="M8" s="19"/>
      <c r="N8" s="19">
        <v>404382</v>
      </c>
      <c r="O8" s="19"/>
      <c r="P8" s="19"/>
      <c r="Q8" s="19"/>
      <c r="R8" s="19"/>
      <c r="S8" s="19"/>
      <c r="T8" s="19"/>
      <c r="U8" s="19"/>
      <c r="V8" s="19"/>
      <c r="W8" s="19">
        <v>2798829</v>
      </c>
      <c r="X8" s="19">
        <v>5972108</v>
      </c>
      <c r="Y8" s="19">
        <v>-3173279</v>
      </c>
      <c r="Z8" s="20">
        <v>-53.13</v>
      </c>
      <c r="AA8" s="21">
        <v>11797502</v>
      </c>
    </row>
    <row r="9" spans="1:27" ht="13.5">
      <c r="A9" s="22" t="s">
        <v>36</v>
      </c>
      <c r="B9" s="16"/>
      <c r="C9" s="17">
        <v>62491776</v>
      </c>
      <c r="D9" s="17"/>
      <c r="E9" s="18">
        <v>67240000</v>
      </c>
      <c r="F9" s="19">
        <v>67240000</v>
      </c>
      <c r="G9" s="19">
        <v>17167000</v>
      </c>
      <c r="H9" s="19">
        <v>2096000</v>
      </c>
      <c r="I9" s="19">
        <v>90000</v>
      </c>
      <c r="J9" s="19">
        <v>19353000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19353000</v>
      </c>
      <c r="X9" s="19">
        <v>40297813</v>
      </c>
      <c r="Y9" s="19">
        <v>-20944813</v>
      </c>
      <c r="Z9" s="20">
        <v>-51.98</v>
      </c>
      <c r="AA9" s="21">
        <v>67240000</v>
      </c>
    </row>
    <row r="10" spans="1:27" ht="13.5">
      <c r="A10" s="22" t="s">
        <v>37</v>
      </c>
      <c r="B10" s="16"/>
      <c r="C10" s="17">
        <v>44234467</v>
      </c>
      <c r="D10" s="17"/>
      <c r="E10" s="18">
        <v>56288000</v>
      </c>
      <c r="F10" s="19">
        <v>56288000</v>
      </c>
      <c r="G10" s="19">
        <v>14813000</v>
      </c>
      <c r="H10" s="19">
        <v>5000000</v>
      </c>
      <c r="I10" s="19">
        <v>4000000</v>
      </c>
      <c r="J10" s="19">
        <v>23813000</v>
      </c>
      <c r="K10" s="19">
        <v>2000000</v>
      </c>
      <c r="L10" s="19"/>
      <c r="M10" s="19"/>
      <c r="N10" s="19">
        <v>2000000</v>
      </c>
      <c r="O10" s="19"/>
      <c r="P10" s="19"/>
      <c r="Q10" s="19"/>
      <c r="R10" s="19"/>
      <c r="S10" s="19"/>
      <c r="T10" s="19"/>
      <c r="U10" s="19"/>
      <c r="V10" s="19"/>
      <c r="W10" s="19">
        <v>25813000</v>
      </c>
      <c r="X10" s="19">
        <v>46750000</v>
      </c>
      <c r="Y10" s="19">
        <v>-20937000</v>
      </c>
      <c r="Z10" s="20">
        <v>-44.79</v>
      </c>
      <c r="AA10" s="21">
        <v>56288000</v>
      </c>
    </row>
    <row r="11" spans="1:27" ht="13.5">
      <c r="A11" s="22" t="s">
        <v>38</v>
      </c>
      <c r="B11" s="16"/>
      <c r="C11" s="17">
        <v>16956616</v>
      </c>
      <c r="D11" s="17"/>
      <c r="E11" s="18">
        <v>16508000</v>
      </c>
      <c r="F11" s="19">
        <v>16508000</v>
      </c>
      <c r="G11" s="19">
        <v>71787</v>
      </c>
      <c r="H11" s="19">
        <v>57771</v>
      </c>
      <c r="I11" s="19">
        <v>61826</v>
      </c>
      <c r="J11" s="19">
        <v>191384</v>
      </c>
      <c r="K11" s="19">
        <v>9951</v>
      </c>
      <c r="L11" s="19"/>
      <c r="M11" s="19"/>
      <c r="N11" s="19">
        <v>9951</v>
      </c>
      <c r="O11" s="19"/>
      <c r="P11" s="19"/>
      <c r="Q11" s="19"/>
      <c r="R11" s="19"/>
      <c r="S11" s="19"/>
      <c r="T11" s="19"/>
      <c r="U11" s="19"/>
      <c r="V11" s="19"/>
      <c r="W11" s="19">
        <v>201335</v>
      </c>
      <c r="X11" s="19">
        <v>8757962</v>
      </c>
      <c r="Y11" s="19">
        <v>-8556627</v>
      </c>
      <c r="Z11" s="20">
        <v>-97.7</v>
      </c>
      <c r="AA11" s="21">
        <v>16508000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-254431493</v>
      </c>
      <c r="D14" s="17"/>
      <c r="E14" s="18">
        <v>-348638945</v>
      </c>
      <c r="F14" s="19">
        <v>-348638945</v>
      </c>
      <c r="G14" s="19">
        <v>-25279683</v>
      </c>
      <c r="H14" s="19">
        <v>-25787089</v>
      </c>
      <c r="I14" s="19">
        <v>-27385448</v>
      </c>
      <c r="J14" s="19">
        <v>-78452220</v>
      </c>
      <c r="K14" s="19">
        <v>-21283624</v>
      </c>
      <c r="L14" s="19"/>
      <c r="M14" s="19"/>
      <c r="N14" s="19">
        <v>-21283624</v>
      </c>
      <c r="O14" s="19"/>
      <c r="P14" s="19"/>
      <c r="Q14" s="19"/>
      <c r="R14" s="19"/>
      <c r="S14" s="19"/>
      <c r="T14" s="19"/>
      <c r="U14" s="19"/>
      <c r="V14" s="19"/>
      <c r="W14" s="19">
        <v>-99735844</v>
      </c>
      <c r="X14" s="19">
        <v>-174014541</v>
      </c>
      <c r="Y14" s="19">
        <v>74278697</v>
      </c>
      <c r="Z14" s="20">
        <v>-42.69</v>
      </c>
      <c r="AA14" s="21">
        <v>-348638945</v>
      </c>
    </row>
    <row r="15" spans="1:27" ht="13.5">
      <c r="A15" s="22" t="s">
        <v>42</v>
      </c>
      <c r="B15" s="16"/>
      <c r="C15" s="17">
        <v>-32361796</v>
      </c>
      <c r="D15" s="17"/>
      <c r="E15" s="18">
        <v>-1700</v>
      </c>
      <c r="F15" s="19">
        <v>-1700</v>
      </c>
      <c r="G15" s="19">
        <v>-2232451</v>
      </c>
      <c r="H15" s="19">
        <v>-2591889</v>
      </c>
      <c r="I15" s="19">
        <v>-2599471</v>
      </c>
      <c r="J15" s="19">
        <v>-7423811</v>
      </c>
      <c r="K15" s="19">
        <v>-2984493</v>
      </c>
      <c r="L15" s="19"/>
      <c r="M15" s="19"/>
      <c r="N15" s="19">
        <v>-2984493</v>
      </c>
      <c r="O15" s="19"/>
      <c r="P15" s="19"/>
      <c r="Q15" s="19"/>
      <c r="R15" s="19"/>
      <c r="S15" s="19"/>
      <c r="T15" s="19"/>
      <c r="U15" s="19"/>
      <c r="V15" s="19"/>
      <c r="W15" s="19">
        <v>-10408304</v>
      </c>
      <c r="X15" s="19"/>
      <c r="Y15" s="19">
        <v>-10408304</v>
      </c>
      <c r="Z15" s="20"/>
      <c r="AA15" s="21">
        <v>-1700</v>
      </c>
    </row>
    <row r="16" spans="1:27" ht="13.5">
      <c r="A16" s="22" t="s">
        <v>43</v>
      </c>
      <c r="B16" s="16"/>
      <c r="C16" s="17">
        <v>-2222371</v>
      </c>
      <c r="D16" s="17"/>
      <c r="E16" s="18">
        <v>-1107000</v>
      </c>
      <c r="F16" s="19">
        <v>-1107000</v>
      </c>
      <c r="G16" s="19"/>
      <c r="H16" s="19">
        <v>-2631</v>
      </c>
      <c r="I16" s="19">
        <v>-3450</v>
      </c>
      <c r="J16" s="19">
        <v>-6081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-6081</v>
      </c>
      <c r="X16" s="19">
        <v>-615560</v>
      </c>
      <c r="Y16" s="19">
        <v>609479</v>
      </c>
      <c r="Z16" s="20">
        <v>-99.01</v>
      </c>
      <c r="AA16" s="21">
        <v>-1107000</v>
      </c>
    </row>
    <row r="17" spans="1:27" ht="13.5">
      <c r="A17" s="23" t="s">
        <v>44</v>
      </c>
      <c r="B17" s="24"/>
      <c r="C17" s="25">
        <f aca="true" t="shared" si="0" ref="C17:Y17">SUM(C6:C16)</f>
        <v>72274800</v>
      </c>
      <c r="D17" s="25">
        <f>SUM(D6:D16)</f>
        <v>0</v>
      </c>
      <c r="E17" s="26">
        <f t="shared" si="0"/>
        <v>34760027</v>
      </c>
      <c r="F17" s="27">
        <f t="shared" si="0"/>
        <v>34760027</v>
      </c>
      <c r="G17" s="27">
        <f t="shared" si="0"/>
        <v>17131711</v>
      </c>
      <c r="H17" s="27">
        <f t="shared" si="0"/>
        <v>-14008098</v>
      </c>
      <c r="I17" s="27">
        <f t="shared" si="0"/>
        <v>-15207454</v>
      </c>
      <c r="J17" s="27">
        <f t="shared" si="0"/>
        <v>-12083841</v>
      </c>
      <c r="K17" s="27">
        <f t="shared" si="0"/>
        <v>-12039976</v>
      </c>
      <c r="L17" s="27">
        <f t="shared" si="0"/>
        <v>0</v>
      </c>
      <c r="M17" s="27">
        <f t="shared" si="0"/>
        <v>0</v>
      </c>
      <c r="N17" s="27">
        <f t="shared" si="0"/>
        <v>-12039976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-24123817</v>
      </c>
      <c r="X17" s="27">
        <f t="shared" si="0"/>
        <v>42047853</v>
      </c>
      <c r="Y17" s="27">
        <f t="shared" si="0"/>
        <v>-66171670</v>
      </c>
      <c r="Z17" s="28">
        <f>+IF(X17&lt;&gt;0,+(Y17/X17)*100,0)</f>
        <v>-157.3722919931251</v>
      </c>
      <c r="AA17" s="29">
        <f>SUM(AA6:AA16)</f>
        <v>34760027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2008518</v>
      </c>
      <c r="D21" s="17"/>
      <c r="E21" s="18">
        <v>10000000</v>
      </c>
      <c r="F21" s="19">
        <v>10000000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8200000</v>
      </c>
      <c r="Y21" s="36">
        <v>-8200000</v>
      </c>
      <c r="Z21" s="37">
        <v>-100</v>
      </c>
      <c r="AA21" s="38">
        <v>10000000</v>
      </c>
    </row>
    <row r="22" spans="1:27" ht="13.5">
      <c r="A22" s="22" t="s">
        <v>47</v>
      </c>
      <c r="B22" s="16"/>
      <c r="C22" s="17"/>
      <c r="D22" s="17"/>
      <c r="E22" s="39">
        <v>15800000</v>
      </c>
      <c r="F22" s="36">
        <v>15800000</v>
      </c>
      <c r="G22" s="19">
        <v>-32446222</v>
      </c>
      <c r="H22" s="19">
        <v>21524586</v>
      </c>
      <c r="I22" s="19">
        <v>21985335</v>
      </c>
      <c r="J22" s="19">
        <v>11063699</v>
      </c>
      <c r="K22" s="19">
        <v>13599634</v>
      </c>
      <c r="L22" s="19"/>
      <c r="M22" s="36"/>
      <c r="N22" s="19">
        <v>13599634</v>
      </c>
      <c r="O22" s="19"/>
      <c r="P22" s="19"/>
      <c r="Q22" s="19"/>
      <c r="R22" s="19"/>
      <c r="S22" s="19"/>
      <c r="T22" s="36"/>
      <c r="U22" s="19"/>
      <c r="V22" s="19"/>
      <c r="W22" s="19">
        <v>24663333</v>
      </c>
      <c r="X22" s="19">
        <v>9509094</v>
      </c>
      <c r="Y22" s="19">
        <v>15154239</v>
      </c>
      <c r="Z22" s="20">
        <v>159.37</v>
      </c>
      <c r="AA22" s="21">
        <v>15800000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-55485474</v>
      </c>
      <c r="D26" s="17"/>
      <c r="E26" s="18">
        <v>-56288000</v>
      </c>
      <c r="F26" s="19">
        <v>-56288000</v>
      </c>
      <c r="G26" s="19">
        <v>-1666345</v>
      </c>
      <c r="H26" s="19">
        <v>-3856879</v>
      </c>
      <c r="I26" s="19">
        <v>-7702681</v>
      </c>
      <c r="J26" s="19">
        <v>-13225905</v>
      </c>
      <c r="K26" s="19">
        <v>-86509</v>
      </c>
      <c r="L26" s="19"/>
      <c r="M26" s="19"/>
      <c r="N26" s="19">
        <v>-86509</v>
      </c>
      <c r="O26" s="19"/>
      <c r="P26" s="19"/>
      <c r="Q26" s="19"/>
      <c r="R26" s="19"/>
      <c r="S26" s="19"/>
      <c r="T26" s="19"/>
      <c r="U26" s="19"/>
      <c r="V26" s="19"/>
      <c r="W26" s="19">
        <v>-13312414</v>
      </c>
      <c r="X26" s="19">
        <v>-52348000</v>
      </c>
      <c r="Y26" s="19">
        <v>39035586</v>
      </c>
      <c r="Z26" s="20">
        <v>-74.57</v>
      </c>
      <c r="AA26" s="21">
        <v>-56288000</v>
      </c>
    </row>
    <row r="27" spans="1:27" ht="13.5">
      <c r="A27" s="23" t="s">
        <v>51</v>
      </c>
      <c r="B27" s="24"/>
      <c r="C27" s="25">
        <f aca="true" t="shared" si="1" ref="C27:Y27">SUM(C21:C26)</f>
        <v>-53476956</v>
      </c>
      <c r="D27" s="25">
        <f>SUM(D21:D26)</f>
        <v>0</v>
      </c>
      <c r="E27" s="26">
        <f t="shared" si="1"/>
        <v>-30488000</v>
      </c>
      <c r="F27" s="27">
        <f t="shared" si="1"/>
        <v>-30488000</v>
      </c>
      <c r="G27" s="27">
        <f t="shared" si="1"/>
        <v>-34112567</v>
      </c>
      <c r="H27" s="27">
        <f t="shared" si="1"/>
        <v>17667707</v>
      </c>
      <c r="I27" s="27">
        <f t="shared" si="1"/>
        <v>14282654</v>
      </c>
      <c r="J27" s="27">
        <f t="shared" si="1"/>
        <v>-2162206</v>
      </c>
      <c r="K27" s="27">
        <f t="shared" si="1"/>
        <v>13513125</v>
      </c>
      <c r="L27" s="27">
        <f t="shared" si="1"/>
        <v>0</v>
      </c>
      <c r="M27" s="27">
        <f t="shared" si="1"/>
        <v>0</v>
      </c>
      <c r="N27" s="27">
        <f t="shared" si="1"/>
        <v>13513125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11350919</v>
      </c>
      <c r="X27" s="27">
        <f t="shared" si="1"/>
        <v>-34638906</v>
      </c>
      <c r="Y27" s="27">
        <f t="shared" si="1"/>
        <v>45989825</v>
      </c>
      <c r="Z27" s="28">
        <f>+IF(X27&lt;&gt;0,+(Y27/X27)*100,0)</f>
        <v>-132.76927683570608</v>
      </c>
      <c r="AA27" s="29">
        <f>SUM(AA21:AA26)</f>
        <v>-30488000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-1500000</v>
      </c>
      <c r="D35" s="17"/>
      <c r="E35" s="18">
        <v>-3600000</v>
      </c>
      <c r="F35" s="19">
        <v>-3600000</v>
      </c>
      <c r="G35" s="19"/>
      <c r="H35" s="19"/>
      <c r="I35" s="19">
        <v>909572</v>
      </c>
      <c r="J35" s="19">
        <v>909572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909572</v>
      </c>
      <c r="X35" s="19"/>
      <c r="Y35" s="19">
        <v>909572</v>
      </c>
      <c r="Z35" s="20"/>
      <c r="AA35" s="21">
        <v>-3600000</v>
      </c>
    </row>
    <row r="36" spans="1:27" ht="13.5">
      <c r="A36" s="23" t="s">
        <v>57</v>
      </c>
      <c r="B36" s="24"/>
      <c r="C36" s="25">
        <f aca="true" t="shared" si="2" ref="C36:Y36">SUM(C31:C35)</f>
        <v>-1500000</v>
      </c>
      <c r="D36" s="25">
        <f>SUM(D31:D35)</f>
        <v>0</v>
      </c>
      <c r="E36" s="26">
        <f t="shared" si="2"/>
        <v>-3600000</v>
      </c>
      <c r="F36" s="27">
        <f t="shared" si="2"/>
        <v>-3600000</v>
      </c>
      <c r="G36" s="27">
        <f t="shared" si="2"/>
        <v>0</v>
      </c>
      <c r="H36" s="27">
        <f t="shared" si="2"/>
        <v>0</v>
      </c>
      <c r="I36" s="27">
        <f t="shared" si="2"/>
        <v>909572</v>
      </c>
      <c r="J36" s="27">
        <f t="shared" si="2"/>
        <v>909572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909572</v>
      </c>
      <c r="X36" s="27">
        <f t="shared" si="2"/>
        <v>0</v>
      </c>
      <c r="Y36" s="27">
        <f t="shared" si="2"/>
        <v>909572</v>
      </c>
      <c r="Z36" s="28">
        <f>+IF(X36&lt;&gt;0,+(Y36/X36)*100,0)</f>
        <v>0</v>
      </c>
      <c r="AA36" s="29">
        <f>SUM(AA31:AA35)</f>
        <v>-3600000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17297844</v>
      </c>
      <c r="D38" s="31">
        <f>+D17+D27+D36</f>
        <v>0</v>
      </c>
      <c r="E38" s="32">
        <f t="shared" si="3"/>
        <v>672027</v>
      </c>
      <c r="F38" s="33">
        <f t="shared" si="3"/>
        <v>672027</v>
      </c>
      <c r="G38" s="33">
        <f t="shared" si="3"/>
        <v>-16980856</v>
      </c>
      <c r="H38" s="33">
        <f t="shared" si="3"/>
        <v>3659609</v>
      </c>
      <c r="I38" s="33">
        <f t="shared" si="3"/>
        <v>-15228</v>
      </c>
      <c r="J38" s="33">
        <f t="shared" si="3"/>
        <v>-13336475</v>
      </c>
      <c r="K38" s="33">
        <f t="shared" si="3"/>
        <v>1473149</v>
      </c>
      <c r="L38" s="33">
        <f t="shared" si="3"/>
        <v>0</v>
      </c>
      <c r="M38" s="33">
        <f t="shared" si="3"/>
        <v>0</v>
      </c>
      <c r="N38" s="33">
        <f t="shared" si="3"/>
        <v>1473149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-11863326</v>
      </c>
      <c r="X38" s="33">
        <f t="shared" si="3"/>
        <v>7408947</v>
      </c>
      <c r="Y38" s="33">
        <f t="shared" si="3"/>
        <v>-19272273</v>
      </c>
      <c r="Z38" s="34">
        <f>+IF(X38&lt;&gt;0,+(Y38/X38)*100,0)</f>
        <v>-260.1216205217827</v>
      </c>
      <c r="AA38" s="35">
        <f>+AA17+AA27+AA36</f>
        <v>672027</v>
      </c>
    </row>
    <row r="39" spans="1:27" ht="13.5">
      <c r="A39" s="22" t="s">
        <v>59</v>
      </c>
      <c r="B39" s="16"/>
      <c r="C39" s="31">
        <v>1284901</v>
      </c>
      <c r="D39" s="31"/>
      <c r="E39" s="32">
        <v>1284901</v>
      </c>
      <c r="F39" s="33">
        <v>1284901</v>
      </c>
      <c r="G39" s="33">
        <v>18582745</v>
      </c>
      <c r="H39" s="33">
        <v>1601889</v>
      </c>
      <c r="I39" s="33">
        <v>5261498</v>
      </c>
      <c r="J39" s="33">
        <v>18582745</v>
      </c>
      <c r="K39" s="33">
        <v>5246270</v>
      </c>
      <c r="L39" s="33">
        <v>6719419</v>
      </c>
      <c r="M39" s="33">
        <v>6719419</v>
      </c>
      <c r="N39" s="33">
        <v>5246270</v>
      </c>
      <c r="O39" s="33"/>
      <c r="P39" s="33"/>
      <c r="Q39" s="33"/>
      <c r="R39" s="33"/>
      <c r="S39" s="33"/>
      <c r="T39" s="33"/>
      <c r="U39" s="33"/>
      <c r="V39" s="33"/>
      <c r="W39" s="33">
        <v>18582745</v>
      </c>
      <c r="X39" s="33">
        <v>1284901</v>
      </c>
      <c r="Y39" s="33">
        <v>17297844</v>
      </c>
      <c r="Z39" s="34">
        <v>1346.24</v>
      </c>
      <c r="AA39" s="35">
        <v>1284901</v>
      </c>
    </row>
    <row r="40" spans="1:27" ht="13.5">
      <c r="A40" s="41" t="s">
        <v>60</v>
      </c>
      <c r="B40" s="42"/>
      <c r="C40" s="43">
        <v>18582745</v>
      </c>
      <c r="D40" s="43"/>
      <c r="E40" s="44">
        <v>1956928</v>
      </c>
      <c r="F40" s="45">
        <v>1956928</v>
      </c>
      <c r="G40" s="45">
        <v>1601889</v>
      </c>
      <c r="H40" s="45">
        <v>5261498</v>
      </c>
      <c r="I40" s="45">
        <v>5246270</v>
      </c>
      <c r="J40" s="45">
        <v>5246270</v>
      </c>
      <c r="K40" s="45">
        <v>6719419</v>
      </c>
      <c r="L40" s="45">
        <v>6719419</v>
      </c>
      <c r="M40" s="45">
        <v>6719419</v>
      </c>
      <c r="N40" s="45">
        <v>6719419</v>
      </c>
      <c r="O40" s="45"/>
      <c r="P40" s="45"/>
      <c r="Q40" s="45"/>
      <c r="R40" s="45"/>
      <c r="S40" s="45"/>
      <c r="T40" s="45"/>
      <c r="U40" s="45"/>
      <c r="V40" s="45"/>
      <c r="W40" s="45">
        <v>6719419</v>
      </c>
      <c r="X40" s="45">
        <v>8693848</v>
      </c>
      <c r="Y40" s="45">
        <v>-1974429</v>
      </c>
      <c r="Z40" s="46">
        <v>-22.71</v>
      </c>
      <c r="AA40" s="47">
        <v>1956928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7555781</v>
      </c>
      <c r="F6" s="19">
        <v>7555781</v>
      </c>
      <c r="G6" s="19">
        <v>441892</v>
      </c>
      <c r="H6" s="19">
        <v>702178</v>
      </c>
      <c r="I6" s="19"/>
      <c r="J6" s="19">
        <v>1144070</v>
      </c>
      <c r="K6" s="19">
        <v>659636</v>
      </c>
      <c r="L6" s="19">
        <v>567058</v>
      </c>
      <c r="M6" s="19"/>
      <c r="N6" s="19">
        <v>1226694</v>
      </c>
      <c r="O6" s="19"/>
      <c r="P6" s="19"/>
      <c r="Q6" s="19"/>
      <c r="R6" s="19"/>
      <c r="S6" s="19"/>
      <c r="T6" s="19"/>
      <c r="U6" s="19"/>
      <c r="V6" s="19"/>
      <c r="W6" s="19">
        <v>2370764</v>
      </c>
      <c r="X6" s="19">
        <v>4073000</v>
      </c>
      <c r="Y6" s="19">
        <v>-1702236</v>
      </c>
      <c r="Z6" s="20">
        <v>-41.79</v>
      </c>
      <c r="AA6" s="21">
        <v>7555781</v>
      </c>
    </row>
    <row r="7" spans="1:27" ht="13.5">
      <c r="A7" s="22" t="s">
        <v>34</v>
      </c>
      <c r="B7" s="16"/>
      <c r="C7" s="17"/>
      <c r="D7" s="17"/>
      <c r="E7" s="18">
        <v>29013285</v>
      </c>
      <c r="F7" s="19">
        <v>29013285</v>
      </c>
      <c r="G7" s="19">
        <v>2217426</v>
      </c>
      <c r="H7" s="19">
        <v>3072952</v>
      </c>
      <c r="I7" s="19"/>
      <c r="J7" s="19">
        <v>5290378</v>
      </c>
      <c r="K7" s="19">
        <v>2557915</v>
      </c>
      <c r="L7" s="19">
        <v>2483026</v>
      </c>
      <c r="M7" s="19"/>
      <c r="N7" s="19">
        <v>5040941</v>
      </c>
      <c r="O7" s="19"/>
      <c r="P7" s="19"/>
      <c r="Q7" s="19"/>
      <c r="R7" s="19"/>
      <c r="S7" s="19"/>
      <c r="T7" s="19"/>
      <c r="U7" s="19"/>
      <c r="V7" s="19"/>
      <c r="W7" s="19">
        <v>10331319</v>
      </c>
      <c r="X7" s="19">
        <v>12658300</v>
      </c>
      <c r="Y7" s="19">
        <v>-2326981</v>
      </c>
      <c r="Z7" s="20">
        <v>-18.38</v>
      </c>
      <c r="AA7" s="21">
        <v>29013285</v>
      </c>
    </row>
    <row r="8" spans="1:27" ht="13.5">
      <c r="A8" s="22" t="s">
        <v>35</v>
      </c>
      <c r="B8" s="16"/>
      <c r="C8" s="17"/>
      <c r="D8" s="17"/>
      <c r="E8" s="18">
        <v>6089463</v>
      </c>
      <c r="F8" s="19">
        <v>6089463</v>
      </c>
      <c r="G8" s="19">
        <v>2244130</v>
      </c>
      <c r="H8" s="19">
        <v>350435</v>
      </c>
      <c r="I8" s="19"/>
      <c r="J8" s="19">
        <v>2594565</v>
      </c>
      <c r="K8" s="19">
        <v>1356659</v>
      </c>
      <c r="L8" s="19">
        <v>1838611</v>
      </c>
      <c r="M8" s="19"/>
      <c r="N8" s="19">
        <v>3195270</v>
      </c>
      <c r="O8" s="19"/>
      <c r="P8" s="19"/>
      <c r="Q8" s="19"/>
      <c r="R8" s="19"/>
      <c r="S8" s="19"/>
      <c r="T8" s="19"/>
      <c r="U8" s="19"/>
      <c r="V8" s="19"/>
      <c r="W8" s="19">
        <v>5789835</v>
      </c>
      <c r="X8" s="19">
        <v>1759000</v>
      </c>
      <c r="Y8" s="19">
        <v>4030835</v>
      </c>
      <c r="Z8" s="20">
        <v>229.15</v>
      </c>
      <c r="AA8" s="21">
        <v>6089463</v>
      </c>
    </row>
    <row r="9" spans="1:27" ht="13.5">
      <c r="A9" s="22" t="s">
        <v>36</v>
      </c>
      <c r="B9" s="16"/>
      <c r="C9" s="17"/>
      <c r="D9" s="17"/>
      <c r="E9" s="18">
        <v>61800000</v>
      </c>
      <c r="F9" s="19">
        <v>61800000</v>
      </c>
      <c r="G9" s="19">
        <v>18818000</v>
      </c>
      <c r="H9" s="19">
        <v>2830000</v>
      </c>
      <c r="I9" s="19"/>
      <c r="J9" s="19">
        <v>21648000</v>
      </c>
      <c r="K9" s="19">
        <v>2800000</v>
      </c>
      <c r="L9" s="19">
        <v>1985000</v>
      </c>
      <c r="M9" s="19"/>
      <c r="N9" s="19">
        <v>4785000</v>
      </c>
      <c r="O9" s="19"/>
      <c r="P9" s="19"/>
      <c r="Q9" s="19"/>
      <c r="R9" s="19"/>
      <c r="S9" s="19"/>
      <c r="T9" s="19"/>
      <c r="U9" s="19"/>
      <c r="V9" s="19"/>
      <c r="W9" s="19">
        <v>26433000</v>
      </c>
      <c r="X9" s="19">
        <v>39008000</v>
      </c>
      <c r="Y9" s="19">
        <v>-12575000</v>
      </c>
      <c r="Z9" s="20">
        <v>-32.24</v>
      </c>
      <c r="AA9" s="21">
        <v>61800000</v>
      </c>
    </row>
    <row r="10" spans="1:27" ht="13.5">
      <c r="A10" s="22" t="s">
        <v>37</v>
      </c>
      <c r="B10" s="16"/>
      <c r="C10" s="17"/>
      <c r="D10" s="17"/>
      <c r="E10" s="18">
        <v>20279000</v>
      </c>
      <c r="F10" s="19">
        <v>20279000</v>
      </c>
      <c r="G10" s="19">
        <v>6291000</v>
      </c>
      <c r="H10" s="19"/>
      <c r="I10" s="19"/>
      <c r="J10" s="19">
        <v>6291000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6291000</v>
      </c>
      <c r="X10" s="19">
        <v>10289500</v>
      </c>
      <c r="Y10" s="19">
        <v>-3998500</v>
      </c>
      <c r="Z10" s="20">
        <v>-38.86</v>
      </c>
      <c r="AA10" s="21">
        <v>20279000</v>
      </c>
    </row>
    <row r="11" spans="1:27" ht="13.5">
      <c r="A11" s="22" t="s">
        <v>38</v>
      </c>
      <c r="B11" s="16"/>
      <c r="C11" s="17"/>
      <c r="D11" s="17"/>
      <c r="E11" s="18">
        <v>3736</v>
      </c>
      <c r="F11" s="19">
        <v>3736</v>
      </c>
      <c r="G11" s="19">
        <v>11663</v>
      </c>
      <c r="H11" s="19">
        <v>11080</v>
      </c>
      <c r="I11" s="19"/>
      <c r="J11" s="19">
        <v>22743</v>
      </c>
      <c r="K11" s="19">
        <v>3136</v>
      </c>
      <c r="L11" s="19">
        <v>2291</v>
      </c>
      <c r="M11" s="19"/>
      <c r="N11" s="19">
        <v>5427</v>
      </c>
      <c r="O11" s="19"/>
      <c r="P11" s="19"/>
      <c r="Q11" s="19"/>
      <c r="R11" s="19"/>
      <c r="S11" s="19"/>
      <c r="T11" s="19"/>
      <c r="U11" s="19"/>
      <c r="V11" s="19"/>
      <c r="W11" s="19">
        <v>28170</v>
      </c>
      <c r="X11" s="19">
        <v>1670</v>
      </c>
      <c r="Y11" s="19">
        <v>26500</v>
      </c>
      <c r="Z11" s="20">
        <v>1586.83</v>
      </c>
      <c r="AA11" s="21">
        <v>3736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-103127240</v>
      </c>
      <c r="F14" s="19">
        <v>-103127240</v>
      </c>
      <c r="G14" s="19">
        <v>-14701332</v>
      </c>
      <c r="H14" s="19">
        <v>-8311993</v>
      </c>
      <c r="I14" s="19"/>
      <c r="J14" s="19">
        <v>-23013325</v>
      </c>
      <c r="K14" s="19">
        <v>-7272080</v>
      </c>
      <c r="L14" s="19">
        <v>-6169222</v>
      </c>
      <c r="M14" s="19"/>
      <c r="N14" s="19">
        <v>-13441302</v>
      </c>
      <c r="O14" s="19"/>
      <c r="P14" s="19"/>
      <c r="Q14" s="19"/>
      <c r="R14" s="19"/>
      <c r="S14" s="19"/>
      <c r="T14" s="19"/>
      <c r="U14" s="19"/>
      <c r="V14" s="19"/>
      <c r="W14" s="19">
        <v>-36454627</v>
      </c>
      <c r="X14" s="19">
        <v>-50007625</v>
      </c>
      <c r="Y14" s="19">
        <v>13552998</v>
      </c>
      <c r="Z14" s="20">
        <v>-27.1</v>
      </c>
      <c r="AA14" s="21">
        <v>-103127240</v>
      </c>
    </row>
    <row r="15" spans="1:27" ht="13.5">
      <c r="A15" s="22" t="s">
        <v>42</v>
      </c>
      <c r="B15" s="16"/>
      <c r="C15" s="17"/>
      <c r="D15" s="17"/>
      <c r="E15" s="18">
        <v>-1820556</v>
      </c>
      <c r="F15" s="19">
        <v>-1820556</v>
      </c>
      <c r="G15" s="19">
        <v>-26720</v>
      </c>
      <c r="H15" s="19">
        <v>-48728</v>
      </c>
      <c r="I15" s="19"/>
      <c r="J15" s="19">
        <v>-75448</v>
      </c>
      <c r="K15" s="19">
        <v>-493941</v>
      </c>
      <c r="L15" s="19">
        <v>-4394</v>
      </c>
      <c r="M15" s="19"/>
      <c r="N15" s="19">
        <v>-498335</v>
      </c>
      <c r="O15" s="19"/>
      <c r="P15" s="19"/>
      <c r="Q15" s="19"/>
      <c r="R15" s="19"/>
      <c r="S15" s="19"/>
      <c r="T15" s="19"/>
      <c r="U15" s="19"/>
      <c r="V15" s="19"/>
      <c r="W15" s="19">
        <v>-573783</v>
      </c>
      <c r="X15" s="19">
        <v>-1081000</v>
      </c>
      <c r="Y15" s="19">
        <v>507217</v>
      </c>
      <c r="Z15" s="20">
        <v>-46.92</v>
      </c>
      <c r="AA15" s="21">
        <v>-1820556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19793469</v>
      </c>
      <c r="F17" s="27">
        <f t="shared" si="0"/>
        <v>19793469</v>
      </c>
      <c r="G17" s="27">
        <f t="shared" si="0"/>
        <v>15296059</v>
      </c>
      <c r="H17" s="27">
        <f t="shared" si="0"/>
        <v>-1394076</v>
      </c>
      <c r="I17" s="27">
        <f t="shared" si="0"/>
        <v>0</v>
      </c>
      <c r="J17" s="27">
        <f t="shared" si="0"/>
        <v>13901983</v>
      </c>
      <c r="K17" s="27">
        <f t="shared" si="0"/>
        <v>-388675</v>
      </c>
      <c r="L17" s="27">
        <f t="shared" si="0"/>
        <v>702370</v>
      </c>
      <c r="M17" s="27">
        <f t="shared" si="0"/>
        <v>0</v>
      </c>
      <c r="N17" s="27">
        <f t="shared" si="0"/>
        <v>313695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14215678</v>
      </c>
      <c r="X17" s="27">
        <f t="shared" si="0"/>
        <v>16700845</v>
      </c>
      <c r="Y17" s="27">
        <f t="shared" si="0"/>
        <v>-2485167</v>
      </c>
      <c r="Z17" s="28">
        <f>+IF(X17&lt;&gt;0,+(Y17/X17)*100,0)</f>
        <v>-14.880486586157765</v>
      </c>
      <c r="AA17" s="29">
        <f>SUM(AA6:AA16)</f>
        <v>19793469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-20279000</v>
      </c>
      <c r="F26" s="19">
        <v>-20279000</v>
      </c>
      <c r="G26" s="19">
        <v>-6744883</v>
      </c>
      <c r="H26" s="19">
        <v>-2293354</v>
      </c>
      <c r="I26" s="19"/>
      <c r="J26" s="19">
        <v>-9038237</v>
      </c>
      <c r="K26" s="19">
        <v>-911793</v>
      </c>
      <c r="L26" s="19"/>
      <c r="M26" s="19"/>
      <c r="N26" s="19">
        <v>-911793</v>
      </c>
      <c r="O26" s="19"/>
      <c r="P26" s="19"/>
      <c r="Q26" s="19"/>
      <c r="R26" s="19"/>
      <c r="S26" s="19"/>
      <c r="T26" s="19"/>
      <c r="U26" s="19"/>
      <c r="V26" s="19"/>
      <c r="W26" s="19">
        <v>-9950030</v>
      </c>
      <c r="X26" s="19">
        <v>-10289500</v>
      </c>
      <c r="Y26" s="19">
        <v>339470</v>
      </c>
      <c r="Z26" s="20">
        <v>-3.3</v>
      </c>
      <c r="AA26" s="21">
        <v>-20279000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-20279000</v>
      </c>
      <c r="F27" s="27">
        <f t="shared" si="1"/>
        <v>-20279000</v>
      </c>
      <c r="G27" s="27">
        <f t="shared" si="1"/>
        <v>-6744883</v>
      </c>
      <c r="H27" s="27">
        <f t="shared" si="1"/>
        <v>-2293354</v>
      </c>
      <c r="I27" s="27">
        <f t="shared" si="1"/>
        <v>0</v>
      </c>
      <c r="J27" s="27">
        <f t="shared" si="1"/>
        <v>-9038237</v>
      </c>
      <c r="K27" s="27">
        <f t="shared" si="1"/>
        <v>-911793</v>
      </c>
      <c r="L27" s="27">
        <f t="shared" si="1"/>
        <v>0</v>
      </c>
      <c r="M27" s="27">
        <f t="shared" si="1"/>
        <v>0</v>
      </c>
      <c r="N27" s="27">
        <f t="shared" si="1"/>
        <v>-911793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-9950030</v>
      </c>
      <c r="X27" s="27">
        <f t="shared" si="1"/>
        <v>-10289500</v>
      </c>
      <c r="Y27" s="27">
        <f t="shared" si="1"/>
        <v>339470</v>
      </c>
      <c r="Z27" s="28">
        <f>+IF(X27&lt;&gt;0,+(Y27/X27)*100,0)</f>
        <v>-3.2991884931240585</v>
      </c>
      <c r="AA27" s="29">
        <f>SUM(AA21:AA26)</f>
        <v>-20279000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-485531</v>
      </c>
      <c r="F38" s="33">
        <f t="shared" si="3"/>
        <v>-485531</v>
      </c>
      <c r="G38" s="33">
        <f t="shared" si="3"/>
        <v>8551176</v>
      </c>
      <c r="H38" s="33">
        <f t="shared" si="3"/>
        <v>-3687430</v>
      </c>
      <c r="I38" s="33">
        <f t="shared" si="3"/>
        <v>0</v>
      </c>
      <c r="J38" s="33">
        <f t="shared" si="3"/>
        <v>4863746</v>
      </c>
      <c r="K38" s="33">
        <f t="shared" si="3"/>
        <v>-1300468</v>
      </c>
      <c r="L38" s="33">
        <f t="shared" si="3"/>
        <v>702370</v>
      </c>
      <c r="M38" s="33">
        <f t="shared" si="3"/>
        <v>0</v>
      </c>
      <c r="N38" s="33">
        <f t="shared" si="3"/>
        <v>-598098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4265648</v>
      </c>
      <c r="X38" s="33">
        <f t="shared" si="3"/>
        <v>6411345</v>
      </c>
      <c r="Y38" s="33">
        <f t="shared" si="3"/>
        <v>-2145697</v>
      </c>
      <c r="Z38" s="34">
        <f>+IF(X38&lt;&gt;0,+(Y38/X38)*100,0)</f>
        <v>-33.46718980182785</v>
      </c>
      <c r="AA38" s="35">
        <f>+AA17+AA27+AA36</f>
        <v>-485531</v>
      </c>
    </row>
    <row r="39" spans="1:27" ht="13.5">
      <c r="A39" s="22" t="s">
        <v>59</v>
      </c>
      <c r="B39" s="16"/>
      <c r="C39" s="31"/>
      <c r="D39" s="31"/>
      <c r="E39" s="32">
        <v>1200000</v>
      </c>
      <c r="F39" s="33">
        <v>1200000</v>
      </c>
      <c r="G39" s="33">
        <v>885596</v>
      </c>
      <c r="H39" s="33">
        <v>9436772</v>
      </c>
      <c r="I39" s="33">
        <v>5749342</v>
      </c>
      <c r="J39" s="33">
        <v>885596</v>
      </c>
      <c r="K39" s="33">
        <v>5749342</v>
      </c>
      <c r="L39" s="33">
        <v>4448874</v>
      </c>
      <c r="M39" s="33"/>
      <c r="N39" s="33">
        <v>5749342</v>
      </c>
      <c r="O39" s="33"/>
      <c r="P39" s="33"/>
      <c r="Q39" s="33"/>
      <c r="R39" s="33"/>
      <c r="S39" s="33"/>
      <c r="T39" s="33"/>
      <c r="U39" s="33"/>
      <c r="V39" s="33"/>
      <c r="W39" s="33">
        <v>885596</v>
      </c>
      <c r="X39" s="33">
        <v>1200000</v>
      </c>
      <c r="Y39" s="33">
        <v>-314404</v>
      </c>
      <c r="Z39" s="34">
        <v>-26.2</v>
      </c>
      <c r="AA39" s="35">
        <v>1200000</v>
      </c>
    </row>
    <row r="40" spans="1:27" ht="13.5">
      <c r="A40" s="41" t="s">
        <v>60</v>
      </c>
      <c r="B40" s="42"/>
      <c r="C40" s="43"/>
      <c r="D40" s="43"/>
      <c r="E40" s="44">
        <v>714469</v>
      </c>
      <c r="F40" s="45">
        <v>714469</v>
      </c>
      <c r="G40" s="45">
        <v>9436772</v>
      </c>
      <c r="H40" s="45">
        <v>5749342</v>
      </c>
      <c r="I40" s="45">
        <v>5749342</v>
      </c>
      <c r="J40" s="45">
        <v>5749342</v>
      </c>
      <c r="K40" s="45">
        <v>4448874</v>
      </c>
      <c r="L40" s="45">
        <v>5151244</v>
      </c>
      <c r="M40" s="45"/>
      <c r="N40" s="45">
        <v>5151244</v>
      </c>
      <c r="O40" s="45"/>
      <c r="P40" s="45"/>
      <c r="Q40" s="45"/>
      <c r="R40" s="45"/>
      <c r="S40" s="45"/>
      <c r="T40" s="45"/>
      <c r="U40" s="45"/>
      <c r="V40" s="45"/>
      <c r="W40" s="45">
        <v>5151244</v>
      </c>
      <c r="X40" s="45">
        <v>7611345</v>
      </c>
      <c r="Y40" s="45">
        <v>-2460101</v>
      </c>
      <c r="Z40" s="46">
        <v>-32.32</v>
      </c>
      <c r="AA40" s="47">
        <v>714469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11369295</v>
      </c>
      <c r="D6" s="17"/>
      <c r="E6" s="18">
        <v>15050000</v>
      </c>
      <c r="F6" s="19">
        <v>15050000</v>
      </c>
      <c r="G6" s="19">
        <v>230299</v>
      </c>
      <c r="H6" s="19">
        <v>18051555</v>
      </c>
      <c r="I6" s="19">
        <v>488695</v>
      </c>
      <c r="J6" s="19">
        <v>18770549</v>
      </c>
      <c r="K6" s="19">
        <v>479379</v>
      </c>
      <c r="L6" s="19">
        <v>481527</v>
      </c>
      <c r="M6" s="19">
        <v>486782</v>
      </c>
      <c r="N6" s="19">
        <v>1447688</v>
      </c>
      <c r="O6" s="19"/>
      <c r="P6" s="19"/>
      <c r="Q6" s="19"/>
      <c r="R6" s="19"/>
      <c r="S6" s="19"/>
      <c r="T6" s="19"/>
      <c r="U6" s="19"/>
      <c r="V6" s="19"/>
      <c r="W6" s="19">
        <v>20218237</v>
      </c>
      <c r="X6" s="19">
        <v>7525002</v>
      </c>
      <c r="Y6" s="19">
        <v>12693235</v>
      </c>
      <c r="Z6" s="20">
        <v>168.68</v>
      </c>
      <c r="AA6" s="21">
        <v>15050000</v>
      </c>
    </row>
    <row r="7" spans="1:27" ht="13.5">
      <c r="A7" s="22" t="s">
        <v>34</v>
      </c>
      <c r="B7" s="16"/>
      <c r="C7" s="17">
        <v>8256899</v>
      </c>
      <c r="D7" s="17"/>
      <c r="E7" s="18">
        <v>7152800</v>
      </c>
      <c r="F7" s="19">
        <v>7152800</v>
      </c>
      <c r="G7" s="19">
        <v>669741</v>
      </c>
      <c r="H7" s="19">
        <v>800238</v>
      </c>
      <c r="I7" s="19">
        <v>766058</v>
      </c>
      <c r="J7" s="19">
        <v>2236037</v>
      </c>
      <c r="K7" s="19">
        <v>509734</v>
      </c>
      <c r="L7" s="19">
        <v>593889</v>
      </c>
      <c r="M7" s="19">
        <v>495679</v>
      </c>
      <c r="N7" s="19">
        <v>1599302</v>
      </c>
      <c r="O7" s="19"/>
      <c r="P7" s="19"/>
      <c r="Q7" s="19"/>
      <c r="R7" s="19"/>
      <c r="S7" s="19"/>
      <c r="T7" s="19"/>
      <c r="U7" s="19"/>
      <c r="V7" s="19"/>
      <c r="W7" s="19">
        <v>3835339</v>
      </c>
      <c r="X7" s="19">
        <v>3576498</v>
      </c>
      <c r="Y7" s="19">
        <v>258841</v>
      </c>
      <c r="Z7" s="20">
        <v>7.24</v>
      </c>
      <c r="AA7" s="21">
        <v>7152800</v>
      </c>
    </row>
    <row r="8" spans="1:27" ht="13.5">
      <c r="A8" s="22" t="s">
        <v>35</v>
      </c>
      <c r="B8" s="16"/>
      <c r="C8" s="17">
        <v>3777152</v>
      </c>
      <c r="D8" s="17"/>
      <c r="E8" s="18">
        <v>2305100</v>
      </c>
      <c r="F8" s="19">
        <v>2305100</v>
      </c>
      <c r="G8" s="19">
        <v>69813</v>
      </c>
      <c r="H8" s="19">
        <v>198032</v>
      </c>
      <c r="I8" s="19">
        <v>225569</v>
      </c>
      <c r="J8" s="19">
        <v>493414</v>
      </c>
      <c r="K8" s="19">
        <v>7469870</v>
      </c>
      <c r="L8" s="19">
        <v>3993805</v>
      </c>
      <c r="M8" s="19">
        <v>792</v>
      </c>
      <c r="N8" s="19">
        <v>11464467</v>
      </c>
      <c r="O8" s="19"/>
      <c r="P8" s="19"/>
      <c r="Q8" s="19"/>
      <c r="R8" s="19"/>
      <c r="S8" s="19"/>
      <c r="T8" s="19"/>
      <c r="U8" s="19"/>
      <c r="V8" s="19"/>
      <c r="W8" s="19">
        <v>11957881</v>
      </c>
      <c r="X8" s="19">
        <v>1152498</v>
      </c>
      <c r="Y8" s="19">
        <v>10805383</v>
      </c>
      <c r="Z8" s="20">
        <v>937.56</v>
      </c>
      <c r="AA8" s="21">
        <v>2305100</v>
      </c>
    </row>
    <row r="9" spans="1:27" ht="13.5">
      <c r="A9" s="22" t="s">
        <v>36</v>
      </c>
      <c r="B9" s="16"/>
      <c r="C9" s="17">
        <v>211587776</v>
      </c>
      <c r="D9" s="17"/>
      <c r="E9" s="18">
        <v>170808000</v>
      </c>
      <c r="F9" s="19">
        <v>170808000</v>
      </c>
      <c r="G9" s="19">
        <v>68564000</v>
      </c>
      <c r="H9" s="19">
        <v>2010000</v>
      </c>
      <c r="I9" s="19"/>
      <c r="J9" s="19">
        <v>70574000</v>
      </c>
      <c r="K9" s="19"/>
      <c r="L9" s="19">
        <v>608000</v>
      </c>
      <c r="M9" s="19">
        <v>54818100</v>
      </c>
      <c r="N9" s="19">
        <v>55426100</v>
      </c>
      <c r="O9" s="19"/>
      <c r="P9" s="19"/>
      <c r="Q9" s="19"/>
      <c r="R9" s="19"/>
      <c r="S9" s="19"/>
      <c r="T9" s="19"/>
      <c r="U9" s="19"/>
      <c r="V9" s="19"/>
      <c r="W9" s="19">
        <v>126000100</v>
      </c>
      <c r="X9" s="19">
        <v>137172240</v>
      </c>
      <c r="Y9" s="19">
        <v>-11172140</v>
      </c>
      <c r="Z9" s="20">
        <v>-8.14</v>
      </c>
      <c r="AA9" s="21">
        <v>170808000</v>
      </c>
    </row>
    <row r="10" spans="1:27" ht="13.5">
      <c r="A10" s="22" t="s">
        <v>37</v>
      </c>
      <c r="B10" s="16"/>
      <c r="C10" s="17"/>
      <c r="D10" s="17"/>
      <c r="E10" s="18">
        <v>43764200</v>
      </c>
      <c r="F10" s="19">
        <v>43764200</v>
      </c>
      <c r="G10" s="19">
        <v>13011000</v>
      </c>
      <c r="H10" s="19"/>
      <c r="I10" s="19"/>
      <c r="J10" s="19">
        <v>13011000</v>
      </c>
      <c r="K10" s="19"/>
      <c r="L10" s="19"/>
      <c r="M10" s="19">
        <v>17951000</v>
      </c>
      <c r="N10" s="19">
        <v>17951000</v>
      </c>
      <c r="O10" s="19"/>
      <c r="P10" s="19"/>
      <c r="Q10" s="19"/>
      <c r="R10" s="19"/>
      <c r="S10" s="19"/>
      <c r="T10" s="19"/>
      <c r="U10" s="19"/>
      <c r="V10" s="19"/>
      <c r="W10" s="19">
        <v>30962000</v>
      </c>
      <c r="X10" s="19">
        <v>35131200</v>
      </c>
      <c r="Y10" s="19">
        <v>-4169200</v>
      </c>
      <c r="Z10" s="20">
        <v>-11.87</v>
      </c>
      <c r="AA10" s="21">
        <v>43764200</v>
      </c>
    </row>
    <row r="11" spans="1:27" ht="13.5">
      <c r="A11" s="22" t="s">
        <v>38</v>
      </c>
      <c r="B11" s="16"/>
      <c r="C11" s="17">
        <v>10863603</v>
      </c>
      <c r="D11" s="17"/>
      <c r="E11" s="18">
        <v>5866700</v>
      </c>
      <c r="F11" s="19">
        <v>5866700</v>
      </c>
      <c r="G11" s="19">
        <v>224751</v>
      </c>
      <c r="H11" s="19">
        <v>670352</v>
      </c>
      <c r="I11" s="19">
        <v>1393378</v>
      </c>
      <c r="J11" s="19">
        <v>2288481</v>
      </c>
      <c r="K11" s="19">
        <v>314312</v>
      </c>
      <c r="L11" s="19">
        <v>1308757</v>
      </c>
      <c r="M11" s="19">
        <v>195864</v>
      </c>
      <c r="N11" s="19">
        <v>1818933</v>
      </c>
      <c r="O11" s="19"/>
      <c r="P11" s="19"/>
      <c r="Q11" s="19"/>
      <c r="R11" s="19"/>
      <c r="S11" s="19"/>
      <c r="T11" s="19"/>
      <c r="U11" s="19"/>
      <c r="V11" s="19"/>
      <c r="W11" s="19">
        <v>4107414</v>
      </c>
      <c r="X11" s="19">
        <v>2933496</v>
      </c>
      <c r="Y11" s="19">
        <v>1173918</v>
      </c>
      <c r="Z11" s="20">
        <v>40.02</v>
      </c>
      <c r="AA11" s="21">
        <v>5866700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-146366299</v>
      </c>
      <c r="D14" s="17"/>
      <c r="E14" s="18">
        <v>-154310000</v>
      </c>
      <c r="F14" s="19">
        <v>-154310000</v>
      </c>
      <c r="G14" s="19">
        <v>-12456243</v>
      </c>
      <c r="H14" s="19">
        <v>-46881700</v>
      </c>
      <c r="I14" s="19">
        <v>-19972119</v>
      </c>
      <c r="J14" s="19">
        <v>-79310062</v>
      </c>
      <c r="K14" s="19">
        <v>-15874875</v>
      </c>
      <c r="L14" s="19">
        <v>-13596440</v>
      </c>
      <c r="M14" s="19">
        <v>-42959737</v>
      </c>
      <c r="N14" s="19">
        <v>-72431052</v>
      </c>
      <c r="O14" s="19"/>
      <c r="P14" s="19"/>
      <c r="Q14" s="19"/>
      <c r="R14" s="19"/>
      <c r="S14" s="19"/>
      <c r="T14" s="19"/>
      <c r="U14" s="19"/>
      <c r="V14" s="19"/>
      <c r="W14" s="19">
        <v>-151741114</v>
      </c>
      <c r="X14" s="19">
        <v>-67293498</v>
      </c>
      <c r="Y14" s="19">
        <v>-84447616</v>
      </c>
      <c r="Z14" s="20">
        <v>125.49</v>
      </c>
      <c r="AA14" s="21">
        <v>-154310000</v>
      </c>
    </row>
    <row r="15" spans="1:27" ht="13.5">
      <c r="A15" s="22" t="s">
        <v>42</v>
      </c>
      <c r="B15" s="16"/>
      <c r="C15" s="17">
        <v>-1191754</v>
      </c>
      <c r="D15" s="17"/>
      <c r="E15" s="18">
        <v>-161000</v>
      </c>
      <c r="F15" s="19">
        <v>-161000</v>
      </c>
      <c r="G15" s="19">
        <v>-13941</v>
      </c>
      <c r="H15" s="19"/>
      <c r="I15" s="19">
        <v>-473</v>
      </c>
      <c r="J15" s="19">
        <v>-14414</v>
      </c>
      <c r="K15" s="19">
        <v>-30</v>
      </c>
      <c r="L15" s="19">
        <v>-758</v>
      </c>
      <c r="M15" s="19">
        <v>-503</v>
      </c>
      <c r="N15" s="19">
        <v>-1291</v>
      </c>
      <c r="O15" s="19"/>
      <c r="P15" s="19"/>
      <c r="Q15" s="19"/>
      <c r="R15" s="19"/>
      <c r="S15" s="19"/>
      <c r="T15" s="19"/>
      <c r="U15" s="19"/>
      <c r="V15" s="19"/>
      <c r="W15" s="19">
        <v>-15705</v>
      </c>
      <c r="X15" s="19">
        <v>-80502</v>
      </c>
      <c r="Y15" s="19">
        <v>64797</v>
      </c>
      <c r="Z15" s="20">
        <v>-80.49</v>
      </c>
      <c r="AA15" s="21">
        <v>-161000</v>
      </c>
    </row>
    <row r="16" spans="1:27" ht="13.5">
      <c r="A16" s="22" t="s">
        <v>43</v>
      </c>
      <c r="B16" s="16"/>
      <c r="C16" s="17">
        <v>-39120580</v>
      </c>
      <c r="D16" s="17"/>
      <c r="E16" s="18">
        <v>-9261000</v>
      </c>
      <c r="F16" s="19">
        <v>-9261000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-1503498</v>
      </c>
      <c r="Y16" s="19">
        <v>1503498</v>
      </c>
      <c r="Z16" s="20">
        <v>-100</v>
      </c>
      <c r="AA16" s="21">
        <v>-9261000</v>
      </c>
    </row>
    <row r="17" spans="1:27" ht="13.5">
      <c r="A17" s="23" t="s">
        <v>44</v>
      </c>
      <c r="B17" s="24"/>
      <c r="C17" s="25">
        <f aca="true" t="shared" si="0" ref="C17:Y17">SUM(C6:C16)</f>
        <v>59176092</v>
      </c>
      <c r="D17" s="25">
        <f>SUM(D6:D16)</f>
        <v>0</v>
      </c>
      <c r="E17" s="26">
        <f t="shared" si="0"/>
        <v>81214800</v>
      </c>
      <c r="F17" s="27">
        <f t="shared" si="0"/>
        <v>81214800</v>
      </c>
      <c r="G17" s="27">
        <f t="shared" si="0"/>
        <v>70299420</v>
      </c>
      <c r="H17" s="27">
        <f t="shared" si="0"/>
        <v>-25151523</v>
      </c>
      <c r="I17" s="27">
        <f t="shared" si="0"/>
        <v>-17098892</v>
      </c>
      <c r="J17" s="27">
        <f t="shared" si="0"/>
        <v>28049005</v>
      </c>
      <c r="K17" s="27">
        <f t="shared" si="0"/>
        <v>-7101610</v>
      </c>
      <c r="L17" s="27">
        <f t="shared" si="0"/>
        <v>-6611220</v>
      </c>
      <c r="M17" s="27">
        <f t="shared" si="0"/>
        <v>30987977</v>
      </c>
      <c r="N17" s="27">
        <f t="shared" si="0"/>
        <v>17275147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45324152</v>
      </c>
      <c r="X17" s="27">
        <f t="shared" si="0"/>
        <v>118613436</v>
      </c>
      <c r="Y17" s="27">
        <f t="shared" si="0"/>
        <v>-73289284</v>
      </c>
      <c r="Z17" s="28">
        <f>+IF(X17&lt;&gt;0,+(Y17/X17)*100,0)</f>
        <v>-61.78834917150533</v>
      </c>
      <c r="AA17" s="29">
        <f>SUM(AA6:AA16)</f>
        <v>81214800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-45891084</v>
      </c>
      <c r="D26" s="17"/>
      <c r="E26" s="18">
        <v>-63279000</v>
      </c>
      <c r="F26" s="19">
        <v>-63279000</v>
      </c>
      <c r="G26" s="19">
        <v>-6389528</v>
      </c>
      <c r="H26" s="19">
        <v>-370993</v>
      </c>
      <c r="I26" s="19">
        <v>-8589125</v>
      </c>
      <c r="J26" s="19">
        <v>-15349646</v>
      </c>
      <c r="K26" s="19">
        <v>-3155793</v>
      </c>
      <c r="L26" s="19">
        <v>-2462716</v>
      </c>
      <c r="M26" s="19">
        <v>-3491094</v>
      </c>
      <c r="N26" s="19">
        <v>-9109603</v>
      </c>
      <c r="O26" s="19"/>
      <c r="P26" s="19"/>
      <c r="Q26" s="19"/>
      <c r="R26" s="19"/>
      <c r="S26" s="19"/>
      <c r="T26" s="19"/>
      <c r="U26" s="19"/>
      <c r="V26" s="19"/>
      <c r="W26" s="19">
        <v>-24459249</v>
      </c>
      <c r="X26" s="19">
        <v>-37967400</v>
      </c>
      <c r="Y26" s="19">
        <v>13508151</v>
      </c>
      <c r="Z26" s="20">
        <v>-35.58</v>
      </c>
      <c r="AA26" s="21">
        <v>-63279000</v>
      </c>
    </row>
    <row r="27" spans="1:27" ht="13.5">
      <c r="A27" s="23" t="s">
        <v>51</v>
      </c>
      <c r="B27" s="24"/>
      <c r="C27" s="25">
        <f aca="true" t="shared" si="1" ref="C27:Y27">SUM(C21:C26)</f>
        <v>-45891084</v>
      </c>
      <c r="D27" s="25">
        <f>SUM(D21:D26)</f>
        <v>0</v>
      </c>
      <c r="E27" s="26">
        <f t="shared" si="1"/>
        <v>-63279000</v>
      </c>
      <c r="F27" s="27">
        <f t="shared" si="1"/>
        <v>-63279000</v>
      </c>
      <c r="G27" s="27">
        <f t="shared" si="1"/>
        <v>-6389528</v>
      </c>
      <c r="H27" s="27">
        <f t="shared" si="1"/>
        <v>-370993</v>
      </c>
      <c r="I27" s="27">
        <f t="shared" si="1"/>
        <v>-8589125</v>
      </c>
      <c r="J27" s="27">
        <f t="shared" si="1"/>
        <v>-15349646</v>
      </c>
      <c r="K27" s="27">
        <f t="shared" si="1"/>
        <v>-3155793</v>
      </c>
      <c r="L27" s="27">
        <f t="shared" si="1"/>
        <v>-2462716</v>
      </c>
      <c r="M27" s="27">
        <f t="shared" si="1"/>
        <v>-3491094</v>
      </c>
      <c r="N27" s="27">
        <f t="shared" si="1"/>
        <v>-9109603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-24459249</v>
      </c>
      <c r="X27" s="27">
        <f t="shared" si="1"/>
        <v>-37967400</v>
      </c>
      <c r="Y27" s="27">
        <f t="shared" si="1"/>
        <v>13508151</v>
      </c>
      <c r="Z27" s="28">
        <f>+IF(X27&lt;&gt;0,+(Y27/X27)*100,0)</f>
        <v>-35.57828821567976</v>
      </c>
      <c r="AA27" s="29">
        <f>SUM(AA21:AA26)</f>
        <v>-63279000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13285008</v>
      </c>
      <c r="D38" s="31">
        <f>+D17+D27+D36</f>
        <v>0</v>
      </c>
      <c r="E38" s="32">
        <f t="shared" si="3"/>
        <v>17935800</v>
      </c>
      <c r="F38" s="33">
        <f t="shared" si="3"/>
        <v>17935800</v>
      </c>
      <c r="G38" s="33">
        <f t="shared" si="3"/>
        <v>63909892</v>
      </c>
      <c r="H38" s="33">
        <f t="shared" si="3"/>
        <v>-25522516</v>
      </c>
      <c r="I38" s="33">
        <f t="shared" si="3"/>
        <v>-25688017</v>
      </c>
      <c r="J38" s="33">
        <f t="shared" si="3"/>
        <v>12699359</v>
      </c>
      <c r="K38" s="33">
        <f t="shared" si="3"/>
        <v>-10257403</v>
      </c>
      <c r="L38" s="33">
        <f t="shared" si="3"/>
        <v>-9073936</v>
      </c>
      <c r="M38" s="33">
        <f t="shared" si="3"/>
        <v>27496883</v>
      </c>
      <c r="N38" s="33">
        <f t="shared" si="3"/>
        <v>8165544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20864903</v>
      </c>
      <c r="X38" s="33">
        <f t="shared" si="3"/>
        <v>80646036</v>
      </c>
      <c r="Y38" s="33">
        <f t="shared" si="3"/>
        <v>-59781133</v>
      </c>
      <c r="Z38" s="34">
        <f>+IF(X38&lt;&gt;0,+(Y38/X38)*100,0)</f>
        <v>-74.12780090022032</v>
      </c>
      <c r="AA38" s="35">
        <f>+AA17+AA27+AA36</f>
        <v>17935800</v>
      </c>
    </row>
    <row r="39" spans="1:27" ht="13.5">
      <c r="A39" s="22" t="s">
        <v>59</v>
      </c>
      <c r="B39" s="16"/>
      <c r="C39" s="31">
        <v>102752899</v>
      </c>
      <c r="D39" s="31"/>
      <c r="E39" s="32">
        <v>19546939</v>
      </c>
      <c r="F39" s="33">
        <v>19546939</v>
      </c>
      <c r="G39" s="33">
        <v>9015258</v>
      </c>
      <c r="H39" s="33">
        <v>72925150</v>
      </c>
      <c r="I39" s="33">
        <v>47402634</v>
      </c>
      <c r="J39" s="33">
        <v>9015258</v>
      </c>
      <c r="K39" s="33">
        <v>21714617</v>
      </c>
      <c r="L39" s="33">
        <v>11457214</v>
      </c>
      <c r="M39" s="33">
        <v>2383278</v>
      </c>
      <c r="N39" s="33">
        <v>21714617</v>
      </c>
      <c r="O39" s="33"/>
      <c r="P39" s="33"/>
      <c r="Q39" s="33"/>
      <c r="R39" s="33"/>
      <c r="S39" s="33"/>
      <c r="T39" s="33"/>
      <c r="U39" s="33"/>
      <c r="V39" s="33"/>
      <c r="W39" s="33">
        <v>9015258</v>
      </c>
      <c r="X39" s="33">
        <v>19546939</v>
      </c>
      <c r="Y39" s="33">
        <v>-10531681</v>
      </c>
      <c r="Z39" s="34">
        <v>-53.88</v>
      </c>
      <c r="AA39" s="35">
        <v>19546939</v>
      </c>
    </row>
    <row r="40" spans="1:27" ht="13.5">
      <c r="A40" s="41" t="s">
        <v>60</v>
      </c>
      <c r="B40" s="42"/>
      <c r="C40" s="43">
        <v>116037907</v>
      </c>
      <c r="D40" s="43"/>
      <c r="E40" s="44">
        <v>37482739</v>
      </c>
      <c r="F40" s="45">
        <v>37482739</v>
      </c>
      <c r="G40" s="45">
        <v>72925150</v>
      </c>
      <c r="H40" s="45">
        <v>47402634</v>
      </c>
      <c r="I40" s="45">
        <v>21714617</v>
      </c>
      <c r="J40" s="45">
        <v>21714617</v>
      </c>
      <c r="K40" s="45">
        <v>11457214</v>
      </c>
      <c r="L40" s="45">
        <v>2383278</v>
      </c>
      <c r="M40" s="45">
        <v>29880161</v>
      </c>
      <c r="N40" s="45">
        <v>29880161</v>
      </c>
      <c r="O40" s="45"/>
      <c r="P40" s="45"/>
      <c r="Q40" s="45"/>
      <c r="R40" s="45"/>
      <c r="S40" s="45"/>
      <c r="T40" s="45"/>
      <c r="U40" s="45"/>
      <c r="V40" s="45"/>
      <c r="W40" s="45">
        <v>29880161</v>
      </c>
      <c r="X40" s="45">
        <v>100192975</v>
      </c>
      <c r="Y40" s="45">
        <v>-70312814</v>
      </c>
      <c r="Z40" s="46">
        <v>-70.18</v>
      </c>
      <c r="AA40" s="47">
        <v>37482739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10494000</v>
      </c>
      <c r="F6" s="19">
        <v>10494000</v>
      </c>
      <c r="G6" s="19">
        <v>1565660</v>
      </c>
      <c r="H6" s="19">
        <v>798155</v>
      </c>
      <c r="I6" s="19">
        <v>1591515</v>
      </c>
      <c r="J6" s="19">
        <v>3955330</v>
      </c>
      <c r="K6" s="19">
        <v>765691</v>
      </c>
      <c r="L6" s="19">
        <v>705156</v>
      </c>
      <c r="M6" s="19">
        <v>474660</v>
      </c>
      <c r="N6" s="19">
        <v>1945507</v>
      </c>
      <c r="O6" s="19"/>
      <c r="P6" s="19"/>
      <c r="Q6" s="19"/>
      <c r="R6" s="19"/>
      <c r="S6" s="19"/>
      <c r="T6" s="19"/>
      <c r="U6" s="19"/>
      <c r="V6" s="19"/>
      <c r="W6" s="19">
        <v>5900837</v>
      </c>
      <c r="X6" s="19">
        <v>5247000</v>
      </c>
      <c r="Y6" s="19">
        <v>653837</v>
      </c>
      <c r="Z6" s="20">
        <v>12.46</v>
      </c>
      <c r="AA6" s="21">
        <v>10494000</v>
      </c>
    </row>
    <row r="7" spans="1:27" ht="13.5">
      <c r="A7" s="22" t="s">
        <v>34</v>
      </c>
      <c r="B7" s="16"/>
      <c r="C7" s="17">
        <v>158654134</v>
      </c>
      <c r="D7" s="17"/>
      <c r="E7" s="18">
        <v>77278140</v>
      </c>
      <c r="F7" s="19">
        <v>77278140</v>
      </c>
      <c r="G7" s="19">
        <v>5215536</v>
      </c>
      <c r="H7" s="19">
        <v>6980788</v>
      </c>
      <c r="I7" s="19">
        <v>5250103</v>
      </c>
      <c r="J7" s="19">
        <v>17446427</v>
      </c>
      <c r="K7" s="19">
        <v>6608917</v>
      </c>
      <c r="L7" s="19">
        <v>6148746</v>
      </c>
      <c r="M7" s="19">
        <v>4008233</v>
      </c>
      <c r="N7" s="19">
        <v>16765896</v>
      </c>
      <c r="O7" s="19"/>
      <c r="P7" s="19"/>
      <c r="Q7" s="19"/>
      <c r="R7" s="19"/>
      <c r="S7" s="19"/>
      <c r="T7" s="19"/>
      <c r="U7" s="19"/>
      <c r="V7" s="19"/>
      <c r="W7" s="19">
        <v>34212323</v>
      </c>
      <c r="X7" s="19">
        <v>38639070</v>
      </c>
      <c r="Y7" s="19">
        <v>-4426747</v>
      </c>
      <c r="Z7" s="20">
        <v>-11.46</v>
      </c>
      <c r="AA7" s="21">
        <v>77278140</v>
      </c>
    </row>
    <row r="8" spans="1:27" ht="13.5">
      <c r="A8" s="22" t="s">
        <v>35</v>
      </c>
      <c r="B8" s="16"/>
      <c r="C8" s="17"/>
      <c r="D8" s="17"/>
      <c r="E8" s="18">
        <v>14800456</v>
      </c>
      <c r="F8" s="19">
        <v>14800456</v>
      </c>
      <c r="G8" s="19">
        <v>421145</v>
      </c>
      <c r="H8" s="19">
        <v>212038</v>
      </c>
      <c r="I8" s="19">
        <v>408675</v>
      </c>
      <c r="J8" s="19">
        <v>1041858</v>
      </c>
      <c r="K8" s="19">
        <v>358200</v>
      </c>
      <c r="L8" s="19">
        <v>194595</v>
      </c>
      <c r="M8" s="19">
        <v>283825</v>
      </c>
      <c r="N8" s="19">
        <v>836620</v>
      </c>
      <c r="O8" s="19"/>
      <c r="P8" s="19"/>
      <c r="Q8" s="19"/>
      <c r="R8" s="19"/>
      <c r="S8" s="19"/>
      <c r="T8" s="19"/>
      <c r="U8" s="19"/>
      <c r="V8" s="19"/>
      <c r="W8" s="19">
        <v>1878478</v>
      </c>
      <c r="X8" s="19">
        <v>7206228</v>
      </c>
      <c r="Y8" s="19">
        <v>-5327750</v>
      </c>
      <c r="Z8" s="20">
        <v>-73.93</v>
      </c>
      <c r="AA8" s="21">
        <v>14800456</v>
      </c>
    </row>
    <row r="9" spans="1:27" ht="13.5">
      <c r="A9" s="22" t="s">
        <v>36</v>
      </c>
      <c r="B9" s="16"/>
      <c r="C9" s="17">
        <v>56964000</v>
      </c>
      <c r="D9" s="17"/>
      <c r="E9" s="18">
        <v>42470000</v>
      </c>
      <c r="F9" s="19">
        <v>42470000</v>
      </c>
      <c r="G9" s="19">
        <v>16358000</v>
      </c>
      <c r="H9" s="19">
        <v>250000</v>
      </c>
      <c r="I9" s="19">
        <v>1810000</v>
      </c>
      <c r="J9" s="19">
        <v>18418000</v>
      </c>
      <c r="K9" s="19"/>
      <c r="L9" s="19">
        <v>450000</v>
      </c>
      <c r="M9" s="19">
        <v>13087000</v>
      </c>
      <c r="N9" s="19">
        <v>13537000</v>
      </c>
      <c r="O9" s="19"/>
      <c r="P9" s="19"/>
      <c r="Q9" s="19"/>
      <c r="R9" s="19"/>
      <c r="S9" s="19"/>
      <c r="T9" s="19"/>
      <c r="U9" s="19"/>
      <c r="V9" s="19"/>
      <c r="W9" s="19">
        <v>31955000</v>
      </c>
      <c r="X9" s="19">
        <v>31788200</v>
      </c>
      <c r="Y9" s="19">
        <v>166800</v>
      </c>
      <c r="Z9" s="20">
        <v>0.52</v>
      </c>
      <c r="AA9" s="21">
        <v>42470000</v>
      </c>
    </row>
    <row r="10" spans="1:27" ht="13.5">
      <c r="A10" s="22" t="s">
        <v>37</v>
      </c>
      <c r="B10" s="16"/>
      <c r="C10" s="17"/>
      <c r="D10" s="17"/>
      <c r="E10" s="18">
        <v>40617000</v>
      </c>
      <c r="F10" s="19">
        <v>40617000</v>
      </c>
      <c r="G10" s="19">
        <v>10867000</v>
      </c>
      <c r="H10" s="19">
        <v>3000000</v>
      </c>
      <c r="I10" s="19">
        <v>3000000</v>
      </c>
      <c r="J10" s="19">
        <v>16867000</v>
      </c>
      <c r="K10" s="19">
        <v>3000000</v>
      </c>
      <c r="L10" s="19">
        <v>3000000</v>
      </c>
      <c r="M10" s="19"/>
      <c r="N10" s="19">
        <v>6000000</v>
      </c>
      <c r="O10" s="19"/>
      <c r="P10" s="19"/>
      <c r="Q10" s="19"/>
      <c r="R10" s="19"/>
      <c r="S10" s="19"/>
      <c r="T10" s="19"/>
      <c r="U10" s="19"/>
      <c r="V10" s="19"/>
      <c r="W10" s="19">
        <v>22867000</v>
      </c>
      <c r="X10" s="19">
        <v>35077455</v>
      </c>
      <c r="Y10" s="19">
        <v>-12210455</v>
      </c>
      <c r="Z10" s="20">
        <v>-34.81</v>
      </c>
      <c r="AA10" s="21">
        <v>40617000</v>
      </c>
    </row>
    <row r="11" spans="1:27" ht="13.5">
      <c r="A11" s="22" t="s">
        <v>38</v>
      </c>
      <c r="B11" s="16"/>
      <c r="C11" s="17">
        <v>299414</v>
      </c>
      <c r="D11" s="17"/>
      <c r="E11" s="18">
        <v>27665292</v>
      </c>
      <c r="F11" s="19">
        <v>27665292</v>
      </c>
      <c r="G11" s="19">
        <v>216001</v>
      </c>
      <c r="H11" s="19">
        <v>130472</v>
      </c>
      <c r="I11" s="19">
        <v>269261</v>
      </c>
      <c r="J11" s="19">
        <v>615734</v>
      </c>
      <c r="K11" s="19"/>
      <c r="L11" s="19">
        <v>100466</v>
      </c>
      <c r="M11" s="19">
        <v>35915</v>
      </c>
      <c r="N11" s="19">
        <v>136381</v>
      </c>
      <c r="O11" s="19"/>
      <c r="P11" s="19"/>
      <c r="Q11" s="19"/>
      <c r="R11" s="19"/>
      <c r="S11" s="19"/>
      <c r="T11" s="19"/>
      <c r="U11" s="19"/>
      <c r="V11" s="19"/>
      <c r="W11" s="19">
        <v>752115</v>
      </c>
      <c r="X11" s="19">
        <v>13832646</v>
      </c>
      <c r="Y11" s="19">
        <v>-13080531</v>
      </c>
      <c r="Z11" s="20">
        <v>-94.56</v>
      </c>
      <c r="AA11" s="21">
        <v>27665292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-186965770</v>
      </c>
      <c r="D14" s="17"/>
      <c r="E14" s="18">
        <v>-216216205</v>
      </c>
      <c r="F14" s="19">
        <v>-216216205</v>
      </c>
      <c r="G14" s="19">
        <v>-24058864</v>
      </c>
      <c r="H14" s="19">
        <v>-9507200</v>
      </c>
      <c r="I14" s="19">
        <v>-9698944</v>
      </c>
      <c r="J14" s="19">
        <v>-43265008</v>
      </c>
      <c r="K14" s="19">
        <v>-12023154</v>
      </c>
      <c r="L14" s="19">
        <v>-10994240</v>
      </c>
      <c r="M14" s="19">
        <v>-25023769</v>
      </c>
      <c r="N14" s="19">
        <v>-48041163</v>
      </c>
      <c r="O14" s="19"/>
      <c r="P14" s="19"/>
      <c r="Q14" s="19"/>
      <c r="R14" s="19"/>
      <c r="S14" s="19"/>
      <c r="T14" s="19"/>
      <c r="U14" s="19"/>
      <c r="V14" s="19"/>
      <c r="W14" s="19">
        <v>-91306171</v>
      </c>
      <c r="X14" s="19">
        <v>-113519363</v>
      </c>
      <c r="Y14" s="19">
        <v>22213192</v>
      </c>
      <c r="Z14" s="20">
        <v>-19.57</v>
      </c>
      <c r="AA14" s="21">
        <v>-216216205</v>
      </c>
    </row>
    <row r="15" spans="1:27" ht="13.5">
      <c r="A15" s="22" t="s">
        <v>42</v>
      </c>
      <c r="B15" s="16"/>
      <c r="C15" s="17">
        <v>-8926686</v>
      </c>
      <c r="D15" s="17"/>
      <c r="E15" s="18">
        <v>-1611192</v>
      </c>
      <c r="F15" s="19">
        <v>-1611192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-805596</v>
      </c>
      <c r="Y15" s="19">
        <v>805596</v>
      </c>
      <c r="Z15" s="20">
        <v>-100</v>
      </c>
      <c r="AA15" s="21">
        <v>-1611192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20025092</v>
      </c>
      <c r="D17" s="25">
        <f>SUM(D6:D16)</f>
        <v>0</v>
      </c>
      <c r="E17" s="26">
        <f t="shared" si="0"/>
        <v>-4502509</v>
      </c>
      <c r="F17" s="27">
        <f t="shared" si="0"/>
        <v>-4502509</v>
      </c>
      <c r="G17" s="27">
        <f t="shared" si="0"/>
        <v>10584478</v>
      </c>
      <c r="H17" s="27">
        <f t="shared" si="0"/>
        <v>1864253</v>
      </c>
      <c r="I17" s="27">
        <f t="shared" si="0"/>
        <v>2630610</v>
      </c>
      <c r="J17" s="27">
        <f t="shared" si="0"/>
        <v>15079341</v>
      </c>
      <c r="K17" s="27">
        <f t="shared" si="0"/>
        <v>-1290346</v>
      </c>
      <c r="L17" s="27">
        <f t="shared" si="0"/>
        <v>-395277</v>
      </c>
      <c r="M17" s="27">
        <f t="shared" si="0"/>
        <v>-7134136</v>
      </c>
      <c r="N17" s="27">
        <f t="shared" si="0"/>
        <v>-8819759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6259582</v>
      </c>
      <c r="X17" s="27">
        <f t="shared" si="0"/>
        <v>17465640</v>
      </c>
      <c r="Y17" s="27">
        <f t="shared" si="0"/>
        <v>-11206058</v>
      </c>
      <c r="Z17" s="28">
        <f>+IF(X17&lt;&gt;0,+(Y17/X17)*100,0)</f>
        <v>-64.16059188211825</v>
      </c>
      <c r="AA17" s="29">
        <f>SUM(AA6:AA16)</f>
        <v>-4502509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49200000</v>
      </c>
      <c r="F22" s="36">
        <v>49200000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24600000</v>
      </c>
      <c r="Y22" s="19">
        <v>-24600000</v>
      </c>
      <c r="Z22" s="20">
        <v>-100</v>
      </c>
      <c r="AA22" s="21">
        <v>49200000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-19913803</v>
      </c>
      <c r="D26" s="17"/>
      <c r="E26" s="18">
        <v>-42917904</v>
      </c>
      <c r="F26" s="19">
        <v>-42917904</v>
      </c>
      <c r="G26" s="19">
        <v>-3037729</v>
      </c>
      <c r="H26" s="19">
        <v>-6639164</v>
      </c>
      <c r="I26" s="19"/>
      <c r="J26" s="19">
        <v>-9676893</v>
      </c>
      <c r="K26" s="19">
        <v>-3264184</v>
      </c>
      <c r="L26" s="19">
        <v>-2632227</v>
      </c>
      <c r="M26" s="19">
        <v>-2379364</v>
      </c>
      <c r="N26" s="19">
        <v>-8275775</v>
      </c>
      <c r="O26" s="19"/>
      <c r="P26" s="19"/>
      <c r="Q26" s="19"/>
      <c r="R26" s="19"/>
      <c r="S26" s="19"/>
      <c r="T26" s="19"/>
      <c r="U26" s="19"/>
      <c r="V26" s="19"/>
      <c r="W26" s="19">
        <v>-17952668</v>
      </c>
      <c r="X26" s="19">
        <v>-33457908</v>
      </c>
      <c r="Y26" s="19">
        <v>15505240</v>
      </c>
      <c r="Z26" s="20">
        <v>-46.34</v>
      </c>
      <c r="AA26" s="21">
        <v>-42917904</v>
      </c>
    </row>
    <row r="27" spans="1:27" ht="13.5">
      <c r="A27" s="23" t="s">
        <v>51</v>
      </c>
      <c r="B27" s="24"/>
      <c r="C27" s="25">
        <f aca="true" t="shared" si="1" ref="C27:Y27">SUM(C21:C26)</f>
        <v>-19913803</v>
      </c>
      <c r="D27" s="25">
        <f>SUM(D21:D26)</f>
        <v>0</v>
      </c>
      <c r="E27" s="26">
        <f t="shared" si="1"/>
        <v>6282096</v>
      </c>
      <c r="F27" s="27">
        <f t="shared" si="1"/>
        <v>6282096</v>
      </c>
      <c r="G27" s="27">
        <f t="shared" si="1"/>
        <v>-3037729</v>
      </c>
      <c r="H27" s="27">
        <f t="shared" si="1"/>
        <v>-6639164</v>
      </c>
      <c r="I27" s="27">
        <f t="shared" si="1"/>
        <v>0</v>
      </c>
      <c r="J27" s="27">
        <f t="shared" si="1"/>
        <v>-9676893</v>
      </c>
      <c r="K27" s="27">
        <f t="shared" si="1"/>
        <v>-3264184</v>
      </c>
      <c r="L27" s="27">
        <f t="shared" si="1"/>
        <v>-2632227</v>
      </c>
      <c r="M27" s="27">
        <f t="shared" si="1"/>
        <v>-2379364</v>
      </c>
      <c r="N27" s="27">
        <f t="shared" si="1"/>
        <v>-8275775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-17952668</v>
      </c>
      <c r="X27" s="27">
        <f t="shared" si="1"/>
        <v>-8857908</v>
      </c>
      <c r="Y27" s="27">
        <f t="shared" si="1"/>
        <v>-9094760</v>
      </c>
      <c r="Z27" s="28">
        <f>+IF(X27&lt;&gt;0,+(Y27/X27)*100,0)</f>
        <v>102.67390449302476</v>
      </c>
      <c r="AA27" s="29">
        <f>SUM(AA21:AA26)</f>
        <v>6282096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120000</v>
      </c>
      <c r="F33" s="19">
        <v>120000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60000</v>
      </c>
      <c r="Y33" s="19">
        <v>-60000</v>
      </c>
      <c r="Z33" s="20">
        <v>-100</v>
      </c>
      <c r="AA33" s="21">
        <v>120000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120000</v>
      </c>
      <c r="F36" s="27">
        <f t="shared" si="2"/>
        <v>120000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60000</v>
      </c>
      <c r="Y36" s="27">
        <f t="shared" si="2"/>
        <v>-60000</v>
      </c>
      <c r="Z36" s="28">
        <f>+IF(X36&lt;&gt;0,+(Y36/X36)*100,0)</f>
        <v>-100</v>
      </c>
      <c r="AA36" s="29">
        <f>SUM(AA31:AA35)</f>
        <v>120000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111289</v>
      </c>
      <c r="D38" s="31">
        <f>+D17+D27+D36</f>
        <v>0</v>
      </c>
      <c r="E38" s="32">
        <f t="shared" si="3"/>
        <v>1899587</v>
      </c>
      <c r="F38" s="33">
        <f t="shared" si="3"/>
        <v>1899587</v>
      </c>
      <c r="G38" s="33">
        <f t="shared" si="3"/>
        <v>7546749</v>
      </c>
      <c r="H38" s="33">
        <f t="shared" si="3"/>
        <v>-4774911</v>
      </c>
      <c r="I38" s="33">
        <f t="shared" si="3"/>
        <v>2630610</v>
      </c>
      <c r="J38" s="33">
        <f t="shared" si="3"/>
        <v>5402448</v>
      </c>
      <c r="K38" s="33">
        <f t="shared" si="3"/>
        <v>-4554530</v>
      </c>
      <c r="L38" s="33">
        <f t="shared" si="3"/>
        <v>-3027504</v>
      </c>
      <c r="M38" s="33">
        <f t="shared" si="3"/>
        <v>-9513500</v>
      </c>
      <c r="N38" s="33">
        <f t="shared" si="3"/>
        <v>-17095534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-11693086</v>
      </c>
      <c r="X38" s="33">
        <f t="shared" si="3"/>
        <v>8667732</v>
      </c>
      <c r="Y38" s="33">
        <f t="shared" si="3"/>
        <v>-20360818</v>
      </c>
      <c r="Z38" s="34">
        <f>+IF(X38&lt;&gt;0,+(Y38/X38)*100,0)</f>
        <v>-234.9036403063685</v>
      </c>
      <c r="AA38" s="35">
        <f>+AA17+AA27+AA36</f>
        <v>1899587</v>
      </c>
    </row>
    <row r="39" spans="1:27" ht="13.5">
      <c r="A39" s="22" t="s">
        <v>59</v>
      </c>
      <c r="B39" s="16"/>
      <c r="C39" s="31">
        <v>-389303</v>
      </c>
      <c r="D39" s="31"/>
      <c r="E39" s="32">
        <v>300000</v>
      </c>
      <c r="F39" s="33">
        <v>300000</v>
      </c>
      <c r="G39" s="33">
        <v>-110085</v>
      </c>
      <c r="H39" s="33">
        <v>7436664</v>
      </c>
      <c r="I39" s="33">
        <v>2661753</v>
      </c>
      <c r="J39" s="33">
        <v>-110085</v>
      </c>
      <c r="K39" s="33">
        <v>5292363</v>
      </c>
      <c r="L39" s="33">
        <v>737833</v>
      </c>
      <c r="M39" s="33">
        <v>-2289671</v>
      </c>
      <c r="N39" s="33">
        <v>5292363</v>
      </c>
      <c r="O39" s="33"/>
      <c r="P39" s="33"/>
      <c r="Q39" s="33"/>
      <c r="R39" s="33"/>
      <c r="S39" s="33"/>
      <c r="T39" s="33"/>
      <c r="U39" s="33"/>
      <c r="V39" s="33"/>
      <c r="W39" s="33">
        <v>-110085</v>
      </c>
      <c r="X39" s="33">
        <v>300000</v>
      </c>
      <c r="Y39" s="33">
        <v>-410085</v>
      </c>
      <c r="Z39" s="34">
        <v>-136.7</v>
      </c>
      <c r="AA39" s="35">
        <v>300000</v>
      </c>
    </row>
    <row r="40" spans="1:27" ht="13.5">
      <c r="A40" s="41" t="s">
        <v>60</v>
      </c>
      <c r="B40" s="42"/>
      <c r="C40" s="43">
        <v>-278014</v>
      </c>
      <c r="D40" s="43"/>
      <c r="E40" s="44">
        <v>2199587</v>
      </c>
      <c r="F40" s="45">
        <v>2199587</v>
      </c>
      <c r="G40" s="45">
        <v>7436664</v>
      </c>
      <c r="H40" s="45">
        <v>2661753</v>
      </c>
      <c r="I40" s="45">
        <v>5292363</v>
      </c>
      <c r="J40" s="45">
        <v>5292363</v>
      </c>
      <c r="K40" s="45">
        <v>737833</v>
      </c>
      <c r="L40" s="45">
        <v>-2289671</v>
      </c>
      <c r="M40" s="45">
        <v>-11803171</v>
      </c>
      <c r="N40" s="45">
        <v>-11803171</v>
      </c>
      <c r="O40" s="45"/>
      <c r="P40" s="45"/>
      <c r="Q40" s="45"/>
      <c r="R40" s="45"/>
      <c r="S40" s="45"/>
      <c r="T40" s="45"/>
      <c r="U40" s="45"/>
      <c r="V40" s="45"/>
      <c r="W40" s="45">
        <v>-11803171</v>
      </c>
      <c r="X40" s="45">
        <v>8967732</v>
      </c>
      <c r="Y40" s="45">
        <v>-20770903</v>
      </c>
      <c r="Z40" s="46">
        <v>-231.62</v>
      </c>
      <c r="AA40" s="47">
        <v>2199587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16599362</v>
      </c>
      <c r="F6" s="19">
        <v>16599362</v>
      </c>
      <c r="G6" s="19">
        <v>10132179</v>
      </c>
      <c r="H6" s="19">
        <v>2501739</v>
      </c>
      <c r="I6" s="19">
        <v>46718</v>
      </c>
      <c r="J6" s="19">
        <v>12680636</v>
      </c>
      <c r="K6" s="19">
        <v>17114</v>
      </c>
      <c r="L6" s="19">
        <v>23262</v>
      </c>
      <c r="M6" s="19">
        <v>1110</v>
      </c>
      <c r="N6" s="19">
        <v>41486</v>
      </c>
      <c r="O6" s="19"/>
      <c r="P6" s="19"/>
      <c r="Q6" s="19"/>
      <c r="R6" s="19"/>
      <c r="S6" s="19"/>
      <c r="T6" s="19"/>
      <c r="U6" s="19"/>
      <c r="V6" s="19"/>
      <c r="W6" s="19">
        <v>12722122</v>
      </c>
      <c r="X6" s="19">
        <v>9466048</v>
      </c>
      <c r="Y6" s="19">
        <v>3256074</v>
      </c>
      <c r="Z6" s="20">
        <v>34.4</v>
      </c>
      <c r="AA6" s="21">
        <v>16599362</v>
      </c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/>
      <c r="D8" s="17"/>
      <c r="E8" s="18">
        <v>9458997</v>
      </c>
      <c r="F8" s="19">
        <v>9458997</v>
      </c>
      <c r="G8" s="19">
        <v>130778</v>
      </c>
      <c r="H8" s="19">
        <v>106771</v>
      </c>
      <c r="I8" s="19">
        <v>3265722</v>
      </c>
      <c r="J8" s="19">
        <v>3503271</v>
      </c>
      <c r="K8" s="19">
        <v>3711849</v>
      </c>
      <c r="L8" s="19">
        <v>1322181</v>
      </c>
      <c r="M8" s="19">
        <v>119334</v>
      </c>
      <c r="N8" s="19">
        <v>5153364</v>
      </c>
      <c r="O8" s="19"/>
      <c r="P8" s="19"/>
      <c r="Q8" s="19"/>
      <c r="R8" s="19"/>
      <c r="S8" s="19"/>
      <c r="T8" s="19"/>
      <c r="U8" s="19"/>
      <c r="V8" s="19"/>
      <c r="W8" s="19">
        <v>8656635</v>
      </c>
      <c r="X8" s="19">
        <v>2330877</v>
      </c>
      <c r="Y8" s="19">
        <v>6325758</v>
      </c>
      <c r="Z8" s="20">
        <v>271.39</v>
      </c>
      <c r="AA8" s="21">
        <v>9458997</v>
      </c>
    </row>
    <row r="9" spans="1:27" ht="13.5">
      <c r="A9" s="22" t="s">
        <v>36</v>
      </c>
      <c r="B9" s="16"/>
      <c r="C9" s="17"/>
      <c r="D9" s="17"/>
      <c r="E9" s="18">
        <v>105837001</v>
      </c>
      <c r="F9" s="19">
        <v>105837001</v>
      </c>
      <c r="G9" s="19">
        <v>41519000</v>
      </c>
      <c r="H9" s="19">
        <v>3005000</v>
      </c>
      <c r="I9" s="19">
        <v>580000</v>
      </c>
      <c r="J9" s="19">
        <v>45104000</v>
      </c>
      <c r="K9" s="19">
        <v>500000</v>
      </c>
      <c r="L9" s="19"/>
      <c r="M9" s="19">
        <v>32662000</v>
      </c>
      <c r="N9" s="19">
        <v>33162000</v>
      </c>
      <c r="O9" s="19"/>
      <c r="P9" s="19"/>
      <c r="Q9" s="19"/>
      <c r="R9" s="19"/>
      <c r="S9" s="19"/>
      <c r="T9" s="19"/>
      <c r="U9" s="19"/>
      <c r="V9" s="19"/>
      <c r="W9" s="19">
        <v>78266000</v>
      </c>
      <c r="X9" s="19">
        <v>72271334</v>
      </c>
      <c r="Y9" s="19">
        <v>5994666</v>
      </c>
      <c r="Z9" s="20">
        <v>8.29</v>
      </c>
      <c r="AA9" s="21">
        <v>105837001</v>
      </c>
    </row>
    <row r="10" spans="1:27" ht="13.5">
      <c r="A10" s="22" t="s">
        <v>37</v>
      </c>
      <c r="B10" s="16"/>
      <c r="C10" s="17"/>
      <c r="D10" s="17"/>
      <c r="E10" s="18">
        <v>27262001</v>
      </c>
      <c r="F10" s="19">
        <v>27262001</v>
      </c>
      <c r="G10" s="19">
        <v>14148000</v>
      </c>
      <c r="H10" s="19"/>
      <c r="I10" s="19"/>
      <c r="J10" s="19">
        <v>14148000</v>
      </c>
      <c r="K10" s="19"/>
      <c r="L10" s="19"/>
      <c r="M10" s="19">
        <v>7606000</v>
      </c>
      <c r="N10" s="19">
        <v>7606000</v>
      </c>
      <c r="O10" s="19"/>
      <c r="P10" s="19"/>
      <c r="Q10" s="19"/>
      <c r="R10" s="19"/>
      <c r="S10" s="19"/>
      <c r="T10" s="19"/>
      <c r="U10" s="19"/>
      <c r="V10" s="19"/>
      <c r="W10" s="19">
        <v>21754000</v>
      </c>
      <c r="X10" s="19">
        <v>18892667</v>
      </c>
      <c r="Y10" s="19">
        <v>2861333</v>
      </c>
      <c r="Z10" s="20">
        <v>15.15</v>
      </c>
      <c r="AA10" s="21">
        <v>27262001</v>
      </c>
    </row>
    <row r="11" spans="1:27" ht="13.5">
      <c r="A11" s="22" t="s">
        <v>38</v>
      </c>
      <c r="B11" s="16"/>
      <c r="C11" s="17"/>
      <c r="D11" s="17"/>
      <c r="E11" s="18">
        <v>1345000</v>
      </c>
      <c r="F11" s="19">
        <v>1345000</v>
      </c>
      <c r="G11" s="19">
        <v>85702</v>
      </c>
      <c r="H11" s="19">
        <v>146447</v>
      </c>
      <c r="I11" s="19">
        <v>181587</v>
      </c>
      <c r="J11" s="19">
        <v>413736</v>
      </c>
      <c r="K11" s="19">
        <v>148878</v>
      </c>
      <c r="L11" s="19">
        <v>132901</v>
      </c>
      <c r="M11" s="19">
        <v>104845</v>
      </c>
      <c r="N11" s="19">
        <v>386624</v>
      </c>
      <c r="O11" s="19"/>
      <c r="P11" s="19"/>
      <c r="Q11" s="19"/>
      <c r="R11" s="19"/>
      <c r="S11" s="19"/>
      <c r="T11" s="19"/>
      <c r="U11" s="19"/>
      <c r="V11" s="19"/>
      <c r="W11" s="19">
        <v>800360</v>
      </c>
      <c r="X11" s="19">
        <v>865000</v>
      </c>
      <c r="Y11" s="19">
        <v>-64640</v>
      </c>
      <c r="Z11" s="20">
        <v>-7.47</v>
      </c>
      <c r="AA11" s="21">
        <v>1345000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-131013000</v>
      </c>
      <c r="F14" s="19">
        <v>-131013000</v>
      </c>
      <c r="G14" s="19">
        <v>-9940923</v>
      </c>
      <c r="H14" s="19">
        <v>-16468301</v>
      </c>
      <c r="I14" s="19">
        <v>-10141998</v>
      </c>
      <c r="J14" s="19">
        <v>-36551222</v>
      </c>
      <c r="K14" s="19">
        <v>-12764231</v>
      </c>
      <c r="L14" s="19">
        <v>-10643197</v>
      </c>
      <c r="M14" s="19">
        <v>-11600142</v>
      </c>
      <c r="N14" s="19">
        <v>-35007570</v>
      </c>
      <c r="O14" s="19"/>
      <c r="P14" s="19"/>
      <c r="Q14" s="19"/>
      <c r="R14" s="19"/>
      <c r="S14" s="19"/>
      <c r="T14" s="19"/>
      <c r="U14" s="19"/>
      <c r="V14" s="19"/>
      <c r="W14" s="19">
        <v>-71558792</v>
      </c>
      <c r="X14" s="19">
        <v>-69134614</v>
      </c>
      <c r="Y14" s="19">
        <v>-2424178</v>
      </c>
      <c r="Z14" s="20">
        <v>3.51</v>
      </c>
      <c r="AA14" s="21">
        <v>-131013000</v>
      </c>
    </row>
    <row r="15" spans="1:27" ht="13.5">
      <c r="A15" s="22" t="s">
        <v>42</v>
      </c>
      <c r="B15" s="16"/>
      <c r="C15" s="17"/>
      <c r="D15" s="17"/>
      <c r="E15" s="18">
        <v>-290000</v>
      </c>
      <c r="F15" s="19">
        <v>-290000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-116000</v>
      </c>
      <c r="Y15" s="19">
        <v>116000</v>
      </c>
      <c r="Z15" s="20">
        <v>-100</v>
      </c>
      <c r="AA15" s="21">
        <v>-290000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29199361</v>
      </c>
      <c r="F17" s="27">
        <f t="shared" si="0"/>
        <v>29199361</v>
      </c>
      <c r="G17" s="27">
        <f t="shared" si="0"/>
        <v>56074736</v>
      </c>
      <c r="H17" s="27">
        <f t="shared" si="0"/>
        <v>-10708344</v>
      </c>
      <c r="I17" s="27">
        <f t="shared" si="0"/>
        <v>-6067971</v>
      </c>
      <c r="J17" s="27">
        <f t="shared" si="0"/>
        <v>39298421</v>
      </c>
      <c r="K17" s="27">
        <f t="shared" si="0"/>
        <v>-8386390</v>
      </c>
      <c r="L17" s="27">
        <f t="shared" si="0"/>
        <v>-9164853</v>
      </c>
      <c r="M17" s="27">
        <f t="shared" si="0"/>
        <v>28893147</v>
      </c>
      <c r="N17" s="27">
        <f t="shared" si="0"/>
        <v>11341904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50640325</v>
      </c>
      <c r="X17" s="27">
        <f t="shared" si="0"/>
        <v>34575312</v>
      </c>
      <c r="Y17" s="27">
        <f t="shared" si="0"/>
        <v>16065013</v>
      </c>
      <c r="Z17" s="28">
        <f>+IF(X17&lt;&gt;0,+(Y17/X17)*100,0)</f>
        <v>46.463826559251295</v>
      </c>
      <c r="AA17" s="29">
        <f>SUM(AA6:AA16)</f>
        <v>29199361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-47897000</v>
      </c>
      <c r="F26" s="19">
        <v>-47897000</v>
      </c>
      <c r="G26" s="19">
        <v>-6079622</v>
      </c>
      <c r="H26" s="19"/>
      <c r="I26" s="19">
        <v>-1792691</v>
      </c>
      <c r="J26" s="19">
        <v>-7872313</v>
      </c>
      <c r="K26" s="19">
        <v>-1492449</v>
      </c>
      <c r="L26" s="19">
        <v>-1678980</v>
      </c>
      <c r="M26" s="19">
        <v>-5867674</v>
      </c>
      <c r="N26" s="19">
        <v>-9039103</v>
      </c>
      <c r="O26" s="19"/>
      <c r="P26" s="19"/>
      <c r="Q26" s="19"/>
      <c r="R26" s="19"/>
      <c r="S26" s="19"/>
      <c r="T26" s="19"/>
      <c r="U26" s="19"/>
      <c r="V26" s="19"/>
      <c r="W26" s="19">
        <v>-16911416</v>
      </c>
      <c r="X26" s="19">
        <v>-24308219</v>
      </c>
      <c r="Y26" s="19">
        <v>7396803</v>
      </c>
      <c r="Z26" s="20">
        <v>-30.43</v>
      </c>
      <c r="AA26" s="21">
        <v>-47897000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-47897000</v>
      </c>
      <c r="F27" s="27">
        <f t="shared" si="1"/>
        <v>-47897000</v>
      </c>
      <c r="G27" s="27">
        <f t="shared" si="1"/>
        <v>-6079622</v>
      </c>
      <c r="H27" s="27">
        <f t="shared" si="1"/>
        <v>0</v>
      </c>
      <c r="I27" s="27">
        <f t="shared" si="1"/>
        <v>-1792691</v>
      </c>
      <c r="J27" s="27">
        <f t="shared" si="1"/>
        <v>-7872313</v>
      </c>
      <c r="K27" s="27">
        <f t="shared" si="1"/>
        <v>-1492449</v>
      </c>
      <c r="L27" s="27">
        <f t="shared" si="1"/>
        <v>-1678980</v>
      </c>
      <c r="M27" s="27">
        <f t="shared" si="1"/>
        <v>-5867674</v>
      </c>
      <c r="N27" s="27">
        <f t="shared" si="1"/>
        <v>-9039103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-16911416</v>
      </c>
      <c r="X27" s="27">
        <f t="shared" si="1"/>
        <v>-24308219</v>
      </c>
      <c r="Y27" s="27">
        <f t="shared" si="1"/>
        <v>7396803</v>
      </c>
      <c r="Z27" s="28">
        <f>+IF(X27&lt;&gt;0,+(Y27/X27)*100,0)</f>
        <v>-30.429226427489404</v>
      </c>
      <c r="AA27" s="29">
        <f>SUM(AA21:AA26)</f>
        <v>-47897000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-18697639</v>
      </c>
      <c r="F38" s="33">
        <f t="shared" si="3"/>
        <v>-18697639</v>
      </c>
      <c r="G38" s="33">
        <f t="shared" si="3"/>
        <v>49995114</v>
      </c>
      <c r="H38" s="33">
        <f t="shared" si="3"/>
        <v>-10708344</v>
      </c>
      <c r="I38" s="33">
        <f t="shared" si="3"/>
        <v>-7860662</v>
      </c>
      <c r="J38" s="33">
        <f t="shared" si="3"/>
        <v>31426108</v>
      </c>
      <c r="K38" s="33">
        <f t="shared" si="3"/>
        <v>-9878839</v>
      </c>
      <c r="L38" s="33">
        <f t="shared" si="3"/>
        <v>-10843833</v>
      </c>
      <c r="M38" s="33">
        <f t="shared" si="3"/>
        <v>23025473</v>
      </c>
      <c r="N38" s="33">
        <f t="shared" si="3"/>
        <v>2302801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33728909</v>
      </c>
      <c r="X38" s="33">
        <f t="shared" si="3"/>
        <v>10267093</v>
      </c>
      <c r="Y38" s="33">
        <f t="shared" si="3"/>
        <v>23461816</v>
      </c>
      <c r="Z38" s="34">
        <f>+IF(X38&lt;&gt;0,+(Y38/X38)*100,0)</f>
        <v>228.51469252299555</v>
      </c>
      <c r="AA38" s="35">
        <f>+AA17+AA27+AA36</f>
        <v>-18697639</v>
      </c>
    </row>
    <row r="39" spans="1:27" ht="13.5">
      <c r="A39" s="22" t="s">
        <v>59</v>
      </c>
      <c r="B39" s="16"/>
      <c r="C39" s="31"/>
      <c r="D39" s="31"/>
      <c r="E39" s="32">
        <v>23133381</v>
      </c>
      <c r="F39" s="33">
        <v>23133381</v>
      </c>
      <c r="G39" s="33">
        <v>23133381</v>
      </c>
      <c r="H39" s="33">
        <v>73128495</v>
      </c>
      <c r="I39" s="33">
        <v>62420151</v>
      </c>
      <c r="J39" s="33">
        <v>23133381</v>
      </c>
      <c r="K39" s="33">
        <v>54559489</v>
      </c>
      <c r="L39" s="33">
        <v>44680650</v>
      </c>
      <c r="M39" s="33">
        <v>33836817</v>
      </c>
      <c r="N39" s="33">
        <v>54559489</v>
      </c>
      <c r="O39" s="33"/>
      <c r="P39" s="33"/>
      <c r="Q39" s="33"/>
      <c r="R39" s="33"/>
      <c r="S39" s="33"/>
      <c r="T39" s="33"/>
      <c r="U39" s="33"/>
      <c r="V39" s="33"/>
      <c r="W39" s="33">
        <v>23133381</v>
      </c>
      <c r="X39" s="33">
        <v>23133381</v>
      </c>
      <c r="Y39" s="33"/>
      <c r="Z39" s="34"/>
      <c r="AA39" s="35">
        <v>23133381</v>
      </c>
    </row>
    <row r="40" spans="1:27" ht="13.5">
      <c r="A40" s="41" t="s">
        <v>60</v>
      </c>
      <c r="B40" s="42"/>
      <c r="C40" s="43"/>
      <c r="D40" s="43"/>
      <c r="E40" s="44">
        <v>4435742</v>
      </c>
      <c r="F40" s="45">
        <v>4435742</v>
      </c>
      <c r="G40" s="45">
        <v>73128495</v>
      </c>
      <c r="H40" s="45">
        <v>62420151</v>
      </c>
      <c r="I40" s="45">
        <v>54559489</v>
      </c>
      <c r="J40" s="45">
        <v>54559489</v>
      </c>
      <c r="K40" s="45">
        <v>44680650</v>
      </c>
      <c r="L40" s="45">
        <v>33836817</v>
      </c>
      <c r="M40" s="45">
        <v>56862290</v>
      </c>
      <c r="N40" s="45">
        <v>56862290</v>
      </c>
      <c r="O40" s="45"/>
      <c r="P40" s="45"/>
      <c r="Q40" s="45"/>
      <c r="R40" s="45"/>
      <c r="S40" s="45"/>
      <c r="T40" s="45"/>
      <c r="U40" s="45"/>
      <c r="V40" s="45"/>
      <c r="W40" s="45">
        <v>56862290</v>
      </c>
      <c r="X40" s="45">
        <v>33400474</v>
      </c>
      <c r="Y40" s="45">
        <v>23461816</v>
      </c>
      <c r="Z40" s="46">
        <v>70.24</v>
      </c>
      <c r="AA40" s="47">
        <v>4435742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1040985</v>
      </c>
      <c r="D8" s="17"/>
      <c r="E8" s="18">
        <v>1030004</v>
      </c>
      <c r="F8" s="19">
        <v>1030004</v>
      </c>
      <c r="G8" s="19">
        <v>40746</v>
      </c>
      <c r="H8" s="19">
        <v>8960</v>
      </c>
      <c r="I8" s="19">
        <v>85323</v>
      </c>
      <c r="J8" s="19">
        <v>135029</v>
      </c>
      <c r="K8" s="19">
        <v>13500</v>
      </c>
      <c r="L8" s="19">
        <v>351</v>
      </c>
      <c r="M8" s="19">
        <v>263</v>
      </c>
      <c r="N8" s="19">
        <v>14114</v>
      </c>
      <c r="O8" s="19"/>
      <c r="P8" s="19"/>
      <c r="Q8" s="19"/>
      <c r="R8" s="19"/>
      <c r="S8" s="19"/>
      <c r="T8" s="19"/>
      <c r="U8" s="19"/>
      <c r="V8" s="19"/>
      <c r="W8" s="19">
        <v>149143</v>
      </c>
      <c r="X8" s="19">
        <v>420002</v>
      </c>
      <c r="Y8" s="19">
        <v>-270859</v>
      </c>
      <c r="Z8" s="20">
        <v>-64.49</v>
      </c>
      <c r="AA8" s="21">
        <v>1030004</v>
      </c>
    </row>
    <row r="9" spans="1:27" ht="13.5">
      <c r="A9" s="22" t="s">
        <v>36</v>
      </c>
      <c r="B9" s="16"/>
      <c r="C9" s="17">
        <v>295414465</v>
      </c>
      <c r="D9" s="17"/>
      <c r="E9" s="18">
        <v>294836000</v>
      </c>
      <c r="F9" s="19">
        <v>294836000</v>
      </c>
      <c r="G9" s="19">
        <v>117620000</v>
      </c>
      <c r="H9" s="19">
        <v>1250000</v>
      </c>
      <c r="I9" s="19">
        <v>407531</v>
      </c>
      <c r="J9" s="19">
        <v>119277531</v>
      </c>
      <c r="K9" s="19"/>
      <c r="L9" s="19">
        <v>1023000</v>
      </c>
      <c r="M9" s="19">
        <v>94096000</v>
      </c>
      <c r="N9" s="19">
        <v>95119000</v>
      </c>
      <c r="O9" s="19"/>
      <c r="P9" s="19"/>
      <c r="Q9" s="19"/>
      <c r="R9" s="19"/>
      <c r="S9" s="19"/>
      <c r="T9" s="19"/>
      <c r="U9" s="19"/>
      <c r="V9" s="19"/>
      <c r="W9" s="19">
        <v>214396531</v>
      </c>
      <c r="X9" s="19">
        <v>224627000</v>
      </c>
      <c r="Y9" s="19">
        <v>-10230469</v>
      </c>
      <c r="Z9" s="20">
        <v>-4.55</v>
      </c>
      <c r="AA9" s="21">
        <v>294836000</v>
      </c>
    </row>
    <row r="10" spans="1:27" ht="13.5">
      <c r="A10" s="22" t="s">
        <v>37</v>
      </c>
      <c r="B10" s="16"/>
      <c r="C10" s="17">
        <v>220821693</v>
      </c>
      <c r="D10" s="17"/>
      <c r="E10" s="18">
        <v>319020000</v>
      </c>
      <c r="F10" s="19">
        <v>319020000</v>
      </c>
      <c r="G10" s="19">
        <v>96670000</v>
      </c>
      <c r="H10" s="19"/>
      <c r="I10" s="19">
        <v>24510000</v>
      </c>
      <c r="J10" s="19">
        <v>121180000</v>
      </c>
      <c r="K10" s="19">
        <v>72850200</v>
      </c>
      <c r="L10" s="19"/>
      <c r="M10" s="19">
        <v>61090000</v>
      </c>
      <c r="N10" s="19">
        <v>133940200</v>
      </c>
      <c r="O10" s="19"/>
      <c r="P10" s="19"/>
      <c r="Q10" s="19"/>
      <c r="R10" s="19"/>
      <c r="S10" s="19"/>
      <c r="T10" s="19"/>
      <c r="U10" s="19"/>
      <c r="V10" s="19"/>
      <c r="W10" s="19">
        <v>255120200</v>
      </c>
      <c r="X10" s="19">
        <v>319020000</v>
      </c>
      <c r="Y10" s="19">
        <v>-63899800</v>
      </c>
      <c r="Z10" s="20">
        <v>-20.03</v>
      </c>
      <c r="AA10" s="21">
        <v>319020000</v>
      </c>
    </row>
    <row r="11" spans="1:27" ht="13.5">
      <c r="A11" s="22" t="s">
        <v>38</v>
      </c>
      <c r="B11" s="16"/>
      <c r="C11" s="17">
        <v>6642773</v>
      </c>
      <c r="D11" s="17"/>
      <c r="E11" s="18">
        <v>6174678</v>
      </c>
      <c r="F11" s="19">
        <v>6174678</v>
      </c>
      <c r="G11" s="19">
        <v>474489</v>
      </c>
      <c r="H11" s="19">
        <v>1226461</v>
      </c>
      <c r="I11" s="19">
        <v>976026</v>
      </c>
      <c r="J11" s="19">
        <v>2676976</v>
      </c>
      <c r="K11" s="19">
        <v>1053613</v>
      </c>
      <c r="L11" s="19">
        <v>1117135</v>
      </c>
      <c r="M11" s="19">
        <v>1020924</v>
      </c>
      <c r="N11" s="19">
        <v>3191672</v>
      </c>
      <c r="O11" s="19"/>
      <c r="P11" s="19"/>
      <c r="Q11" s="19"/>
      <c r="R11" s="19"/>
      <c r="S11" s="19"/>
      <c r="T11" s="19"/>
      <c r="U11" s="19"/>
      <c r="V11" s="19"/>
      <c r="W11" s="19">
        <v>5868648</v>
      </c>
      <c r="X11" s="19">
        <v>2320002</v>
      </c>
      <c r="Y11" s="19">
        <v>3548646</v>
      </c>
      <c r="Z11" s="20">
        <v>152.96</v>
      </c>
      <c r="AA11" s="21">
        <v>6174678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-262323823</v>
      </c>
      <c r="D14" s="17"/>
      <c r="E14" s="18">
        <v>-286275341</v>
      </c>
      <c r="F14" s="19">
        <v>-286275341</v>
      </c>
      <c r="G14" s="19">
        <v>-38297172</v>
      </c>
      <c r="H14" s="19">
        <v>-30256361</v>
      </c>
      <c r="I14" s="19">
        <v>-32716874</v>
      </c>
      <c r="J14" s="19">
        <v>-101270407</v>
      </c>
      <c r="K14" s="19">
        <v>-17195557</v>
      </c>
      <c r="L14" s="19">
        <v>-29698818</v>
      </c>
      <c r="M14" s="19">
        <v>-43556178</v>
      </c>
      <c r="N14" s="19">
        <v>-90450553</v>
      </c>
      <c r="O14" s="19"/>
      <c r="P14" s="19"/>
      <c r="Q14" s="19"/>
      <c r="R14" s="19"/>
      <c r="S14" s="19"/>
      <c r="T14" s="19"/>
      <c r="U14" s="19"/>
      <c r="V14" s="19"/>
      <c r="W14" s="19">
        <v>-191720960</v>
      </c>
      <c r="X14" s="19">
        <v>-115646515</v>
      </c>
      <c r="Y14" s="19">
        <v>-76074445</v>
      </c>
      <c r="Z14" s="20">
        <v>65.78</v>
      </c>
      <c r="AA14" s="21">
        <v>-286275341</v>
      </c>
    </row>
    <row r="15" spans="1:27" ht="13.5">
      <c r="A15" s="22" t="s">
        <v>42</v>
      </c>
      <c r="B15" s="16"/>
      <c r="C15" s="17">
        <v>-2862000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-53163086</v>
      </c>
      <c r="D16" s="17"/>
      <c r="E16" s="18">
        <v>-20240004</v>
      </c>
      <c r="F16" s="19">
        <v>-20240004</v>
      </c>
      <c r="G16" s="19"/>
      <c r="H16" s="19">
        <v>-2033421</v>
      </c>
      <c r="I16" s="19">
        <v>-30185</v>
      </c>
      <c r="J16" s="19">
        <v>-2063606</v>
      </c>
      <c r="K16" s="19">
        <v>-2874721</v>
      </c>
      <c r="L16" s="19">
        <v>-4242606</v>
      </c>
      <c r="M16" s="19">
        <v>-784570</v>
      </c>
      <c r="N16" s="19">
        <v>-7901897</v>
      </c>
      <c r="O16" s="19"/>
      <c r="P16" s="19"/>
      <c r="Q16" s="19"/>
      <c r="R16" s="19"/>
      <c r="S16" s="19"/>
      <c r="T16" s="19"/>
      <c r="U16" s="19"/>
      <c r="V16" s="19"/>
      <c r="W16" s="19">
        <v>-9965503</v>
      </c>
      <c r="X16" s="19">
        <v>-10120002</v>
      </c>
      <c r="Y16" s="19">
        <v>154499</v>
      </c>
      <c r="Z16" s="20">
        <v>-1.53</v>
      </c>
      <c r="AA16" s="21">
        <v>-20240004</v>
      </c>
    </row>
    <row r="17" spans="1:27" ht="13.5">
      <c r="A17" s="23" t="s">
        <v>44</v>
      </c>
      <c r="B17" s="24"/>
      <c r="C17" s="25">
        <f aca="true" t="shared" si="0" ref="C17:Y17">SUM(C6:C16)</f>
        <v>205571007</v>
      </c>
      <c r="D17" s="25">
        <f>SUM(D6:D16)</f>
        <v>0</v>
      </c>
      <c r="E17" s="26">
        <f t="shared" si="0"/>
        <v>314545337</v>
      </c>
      <c r="F17" s="27">
        <f t="shared" si="0"/>
        <v>314545337</v>
      </c>
      <c r="G17" s="27">
        <f t="shared" si="0"/>
        <v>176508063</v>
      </c>
      <c r="H17" s="27">
        <f t="shared" si="0"/>
        <v>-29804361</v>
      </c>
      <c r="I17" s="27">
        <f t="shared" si="0"/>
        <v>-6768179</v>
      </c>
      <c r="J17" s="27">
        <f t="shared" si="0"/>
        <v>139935523</v>
      </c>
      <c r="K17" s="27">
        <f t="shared" si="0"/>
        <v>53847035</v>
      </c>
      <c r="L17" s="27">
        <f t="shared" si="0"/>
        <v>-31800938</v>
      </c>
      <c r="M17" s="27">
        <f t="shared" si="0"/>
        <v>111866439</v>
      </c>
      <c r="N17" s="27">
        <f t="shared" si="0"/>
        <v>133912536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273848059</v>
      </c>
      <c r="X17" s="27">
        <f t="shared" si="0"/>
        <v>420620487</v>
      </c>
      <c r="Y17" s="27">
        <f t="shared" si="0"/>
        <v>-146772428</v>
      </c>
      <c r="Z17" s="28">
        <f>+IF(X17&lt;&gt;0,+(Y17/X17)*100,0)</f>
        <v>-34.89426514786</v>
      </c>
      <c r="AA17" s="29">
        <f>SUM(AA6:AA16)</f>
        <v>314545337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-220821693</v>
      </c>
      <c r="D26" s="17"/>
      <c r="E26" s="18">
        <v>-319020000</v>
      </c>
      <c r="F26" s="19">
        <v>-319020000</v>
      </c>
      <c r="G26" s="19">
        <v>-2770479</v>
      </c>
      <c r="H26" s="19">
        <v>-5518427</v>
      </c>
      <c r="I26" s="19">
        <v>-12905783</v>
      </c>
      <c r="J26" s="19">
        <v>-21194689</v>
      </c>
      <c r="K26" s="19">
        <v>-1293526</v>
      </c>
      <c r="L26" s="19">
        <v>-24156567</v>
      </c>
      <c r="M26" s="19">
        <v>-47901272</v>
      </c>
      <c r="N26" s="19">
        <v>-73351365</v>
      </c>
      <c r="O26" s="19"/>
      <c r="P26" s="19"/>
      <c r="Q26" s="19"/>
      <c r="R26" s="19"/>
      <c r="S26" s="19"/>
      <c r="T26" s="19"/>
      <c r="U26" s="19"/>
      <c r="V26" s="19"/>
      <c r="W26" s="19">
        <v>-94546054</v>
      </c>
      <c r="X26" s="19">
        <v>-280000000</v>
      </c>
      <c r="Y26" s="19">
        <v>185453946</v>
      </c>
      <c r="Z26" s="20">
        <v>-66.23</v>
      </c>
      <c r="AA26" s="21">
        <v>-319020000</v>
      </c>
    </row>
    <row r="27" spans="1:27" ht="13.5">
      <c r="A27" s="23" t="s">
        <v>51</v>
      </c>
      <c r="B27" s="24"/>
      <c r="C27" s="25">
        <f aca="true" t="shared" si="1" ref="C27:Y27">SUM(C21:C26)</f>
        <v>-220821693</v>
      </c>
      <c r="D27" s="25">
        <f>SUM(D21:D26)</f>
        <v>0</v>
      </c>
      <c r="E27" s="26">
        <f t="shared" si="1"/>
        <v>-319020000</v>
      </c>
      <c r="F27" s="27">
        <f t="shared" si="1"/>
        <v>-319020000</v>
      </c>
      <c r="G27" s="27">
        <f t="shared" si="1"/>
        <v>-2770479</v>
      </c>
      <c r="H27" s="27">
        <f t="shared" si="1"/>
        <v>-5518427</v>
      </c>
      <c r="I27" s="27">
        <f t="shared" si="1"/>
        <v>-12905783</v>
      </c>
      <c r="J27" s="27">
        <f t="shared" si="1"/>
        <v>-21194689</v>
      </c>
      <c r="K27" s="27">
        <f t="shared" si="1"/>
        <v>-1293526</v>
      </c>
      <c r="L27" s="27">
        <f t="shared" si="1"/>
        <v>-24156567</v>
      </c>
      <c r="M27" s="27">
        <f t="shared" si="1"/>
        <v>-47901272</v>
      </c>
      <c r="N27" s="27">
        <f t="shared" si="1"/>
        <v>-73351365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-94546054</v>
      </c>
      <c r="X27" s="27">
        <f t="shared" si="1"/>
        <v>-280000000</v>
      </c>
      <c r="Y27" s="27">
        <f t="shared" si="1"/>
        <v>185453946</v>
      </c>
      <c r="Z27" s="28">
        <f>+IF(X27&lt;&gt;0,+(Y27/X27)*100,0)</f>
        <v>-66.23355214285715</v>
      </c>
      <c r="AA27" s="29">
        <f>SUM(AA21:AA26)</f>
        <v>-319020000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7200000</v>
      </c>
      <c r="D35" s="17"/>
      <c r="E35" s="18">
        <v>-10800000</v>
      </c>
      <c r="F35" s="19">
        <v>-10800000</v>
      </c>
      <c r="G35" s="19">
        <v>-7200000</v>
      </c>
      <c r="H35" s="19">
        <v>-900000</v>
      </c>
      <c r="I35" s="19">
        <v>-900000</v>
      </c>
      <c r="J35" s="19">
        <v>-9000000</v>
      </c>
      <c r="K35" s="19">
        <v>-900000</v>
      </c>
      <c r="L35" s="19">
        <v>-900000</v>
      </c>
      <c r="M35" s="19">
        <v>-900000</v>
      </c>
      <c r="N35" s="19">
        <v>-2700000</v>
      </c>
      <c r="O35" s="19"/>
      <c r="P35" s="19"/>
      <c r="Q35" s="19"/>
      <c r="R35" s="19"/>
      <c r="S35" s="19"/>
      <c r="T35" s="19"/>
      <c r="U35" s="19"/>
      <c r="V35" s="19"/>
      <c r="W35" s="19">
        <v>-11700000</v>
      </c>
      <c r="X35" s="19"/>
      <c r="Y35" s="19">
        <v>-11700000</v>
      </c>
      <c r="Z35" s="20"/>
      <c r="AA35" s="21">
        <v>-10800000</v>
      </c>
    </row>
    <row r="36" spans="1:27" ht="13.5">
      <c r="A36" s="23" t="s">
        <v>57</v>
      </c>
      <c r="B36" s="24"/>
      <c r="C36" s="25">
        <f aca="true" t="shared" si="2" ref="C36:Y36">SUM(C31:C35)</f>
        <v>7200000</v>
      </c>
      <c r="D36" s="25">
        <f>SUM(D31:D35)</f>
        <v>0</v>
      </c>
      <c r="E36" s="26">
        <f t="shared" si="2"/>
        <v>-10800000</v>
      </c>
      <c r="F36" s="27">
        <f t="shared" si="2"/>
        <v>-10800000</v>
      </c>
      <c r="G36" s="27">
        <f t="shared" si="2"/>
        <v>-7200000</v>
      </c>
      <c r="H36" s="27">
        <f t="shared" si="2"/>
        <v>-900000</v>
      </c>
      <c r="I36" s="27">
        <f t="shared" si="2"/>
        <v>-900000</v>
      </c>
      <c r="J36" s="27">
        <f t="shared" si="2"/>
        <v>-9000000</v>
      </c>
      <c r="K36" s="27">
        <f t="shared" si="2"/>
        <v>-900000</v>
      </c>
      <c r="L36" s="27">
        <f t="shared" si="2"/>
        <v>-900000</v>
      </c>
      <c r="M36" s="27">
        <f t="shared" si="2"/>
        <v>-900000</v>
      </c>
      <c r="N36" s="27">
        <f t="shared" si="2"/>
        <v>-2700000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-11700000</v>
      </c>
      <c r="X36" s="27">
        <f t="shared" si="2"/>
        <v>0</v>
      </c>
      <c r="Y36" s="27">
        <f t="shared" si="2"/>
        <v>-11700000</v>
      </c>
      <c r="Z36" s="28">
        <f>+IF(X36&lt;&gt;0,+(Y36/X36)*100,0)</f>
        <v>0</v>
      </c>
      <c r="AA36" s="29">
        <f>SUM(AA31:AA35)</f>
        <v>-10800000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-8050686</v>
      </c>
      <c r="D38" s="31">
        <f>+D17+D27+D36</f>
        <v>0</v>
      </c>
      <c r="E38" s="32">
        <f t="shared" si="3"/>
        <v>-15274663</v>
      </c>
      <c r="F38" s="33">
        <f t="shared" si="3"/>
        <v>-15274663</v>
      </c>
      <c r="G38" s="33">
        <f t="shared" si="3"/>
        <v>166537584</v>
      </c>
      <c r="H38" s="33">
        <f t="shared" si="3"/>
        <v>-36222788</v>
      </c>
      <c r="I38" s="33">
        <f t="shared" si="3"/>
        <v>-20573962</v>
      </c>
      <c r="J38" s="33">
        <f t="shared" si="3"/>
        <v>109740834</v>
      </c>
      <c r="K38" s="33">
        <f t="shared" si="3"/>
        <v>51653509</v>
      </c>
      <c r="L38" s="33">
        <f t="shared" si="3"/>
        <v>-56857505</v>
      </c>
      <c r="M38" s="33">
        <f t="shared" si="3"/>
        <v>63065167</v>
      </c>
      <c r="N38" s="33">
        <f t="shared" si="3"/>
        <v>57861171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167602005</v>
      </c>
      <c r="X38" s="33">
        <f t="shared" si="3"/>
        <v>140620487</v>
      </c>
      <c r="Y38" s="33">
        <f t="shared" si="3"/>
        <v>26981518</v>
      </c>
      <c r="Z38" s="34">
        <f>+IF(X38&lt;&gt;0,+(Y38/X38)*100,0)</f>
        <v>19.187473017356282</v>
      </c>
      <c r="AA38" s="35">
        <f>+AA17+AA27+AA36</f>
        <v>-15274663</v>
      </c>
    </row>
    <row r="39" spans="1:27" ht="13.5">
      <c r="A39" s="22" t="s">
        <v>59</v>
      </c>
      <c r="B39" s="16"/>
      <c r="C39" s="31">
        <v>53720686</v>
      </c>
      <c r="D39" s="31"/>
      <c r="E39" s="32">
        <v>57992029</v>
      </c>
      <c r="F39" s="33">
        <v>57992029</v>
      </c>
      <c r="G39" s="33">
        <v>45698580</v>
      </c>
      <c r="H39" s="33">
        <v>212236164</v>
      </c>
      <c r="I39" s="33">
        <v>176013376</v>
      </c>
      <c r="J39" s="33">
        <v>45698580</v>
      </c>
      <c r="K39" s="33">
        <v>155439414</v>
      </c>
      <c r="L39" s="33">
        <v>207092923</v>
      </c>
      <c r="M39" s="33">
        <v>150235418</v>
      </c>
      <c r="N39" s="33">
        <v>155439414</v>
      </c>
      <c r="O39" s="33"/>
      <c r="P39" s="33"/>
      <c r="Q39" s="33"/>
      <c r="R39" s="33"/>
      <c r="S39" s="33"/>
      <c r="T39" s="33"/>
      <c r="U39" s="33"/>
      <c r="V39" s="33"/>
      <c r="W39" s="33">
        <v>45698580</v>
      </c>
      <c r="X39" s="33">
        <v>57992029</v>
      </c>
      <c r="Y39" s="33">
        <v>-12293449</v>
      </c>
      <c r="Z39" s="34">
        <v>-21.2</v>
      </c>
      <c r="AA39" s="35">
        <v>57992029</v>
      </c>
    </row>
    <row r="40" spans="1:27" ht="13.5">
      <c r="A40" s="41" t="s">
        <v>60</v>
      </c>
      <c r="B40" s="42"/>
      <c r="C40" s="43">
        <v>45670000</v>
      </c>
      <c r="D40" s="43"/>
      <c r="E40" s="44">
        <v>42717366</v>
      </c>
      <c r="F40" s="45">
        <v>42717366</v>
      </c>
      <c r="G40" s="45">
        <v>212236164</v>
      </c>
      <c r="H40" s="45">
        <v>176013376</v>
      </c>
      <c r="I40" s="45">
        <v>155439414</v>
      </c>
      <c r="J40" s="45">
        <v>155439414</v>
      </c>
      <c r="K40" s="45">
        <v>207092923</v>
      </c>
      <c r="L40" s="45">
        <v>150235418</v>
      </c>
      <c r="M40" s="45">
        <v>213300585</v>
      </c>
      <c r="N40" s="45">
        <v>213300585</v>
      </c>
      <c r="O40" s="45"/>
      <c r="P40" s="45"/>
      <c r="Q40" s="45"/>
      <c r="R40" s="45"/>
      <c r="S40" s="45"/>
      <c r="T40" s="45"/>
      <c r="U40" s="45"/>
      <c r="V40" s="45"/>
      <c r="W40" s="45">
        <v>213300585</v>
      </c>
      <c r="X40" s="45">
        <v>198612516</v>
      </c>
      <c r="Y40" s="45">
        <v>14688069</v>
      </c>
      <c r="Z40" s="46">
        <v>7.4</v>
      </c>
      <c r="AA40" s="47">
        <v>42717366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33459134</v>
      </c>
      <c r="F6" s="19">
        <v>33459134</v>
      </c>
      <c r="G6" s="19"/>
      <c r="H6" s="19">
        <v>212883</v>
      </c>
      <c r="I6" s="19"/>
      <c r="J6" s="19">
        <v>212883</v>
      </c>
      <c r="K6" s="19">
        <v>212883</v>
      </c>
      <c r="L6" s="19">
        <v>106441</v>
      </c>
      <c r="M6" s="19">
        <v>106441</v>
      </c>
      <c r="N6" s="19">
        <v>425765</v>
      </c>
      <c r="O6" s="19"/>
      <c r="P6" s="19"/>
      <c r="Q6" s="19"/>
      <c r="R6" s="19"/>
      <c r="S6" s="19"/>
      <c r="T6" s="19"/>
      <c r="U6" s="19"/>
      <c r="V6" s="19"/>
      <c r="W6" s="19">
        <v>638648</v>
      </c>
      <c r="X6" s="19">
        <v>648000</v>
      </c>
      <c r="Y6" s="19">
        <v>-9352</v>
      </c>
      <c r="Z6" s="20">
        <v>-1.44</v>
      </c>
      <c r="AA6" s="21">
        <v>33459134</v>
      </c>
    </row>
    <row r="7" spans="1:27" ht="13.5">
      <c r="A7" s="22" t="s">
        <v>34</v>
      </c>
      <c r="B7" s="16"/>
      <c r="C7" s="17"/>
      <c r="D7" s="17"/>
      <c r="E7" s="18">
        <v>2046924</v>
      </c>
      <c r="F7" s="19">
        <v>2046924</v>
      </c>
      <c r="G7" s="19">
        <v>104500</v>
      </c>
      <c r="H7" s="19">
        <v>184332</v>
      </c>
      <c r="I7" s="19">
        <v>26515079</v>
      </c>
      <c r="J7" s="19">
        <v>26803911</v>
      </c>
      <c r="K7" s="19">
        <v>167463</v>
      </c>
      <c r="L7" s="19">
        <v>158645</v>
      </c>
      <c r="M7" s="19">
        <v>185045</v>
      </c>
      <c r="N7" s="19">
        <v>511153</v>
      </c>
      <c r="O7" s="19"/>
      <c r="P7" s="19"/>
      <c r="Q7" s="19"/>
      <c r="R7" s="19"/>
      <c r="S7" s="19"/>
      <c r="T7" s="19"/>
      <c r="U7" s="19"/>
      <c r="V7" s="19"/>
      <c r="W7" s="19">
        <v>27315064</v>
      </c>
      <c r="X7" s="19">
        <v>1023462</v>
      </c>
      <c r="Y7" s="19">
        <v>26291602</v>
      </c>
      <c r="Z7" s="20">
        <v>2568.89</v>
      </c>
      <c r="AA7" s="21">
        <v>2046924</v>
      </c>
    </row>
    <row r="8" spans="1:27" ht="13.5">
      <c r="A8" s="22" t="s">
        <v>35</v>
      </c>
      <c r="B8" s="16"/>
      <c r="C8" s="17"/>
      <c r="D8" s="17"/>
      <c r="E8" s="18">
        <v>40106940</v>
      </c>
      <c r="F8" s="19">
        <v>40106940</v>
      </c>
      <c r="G8" s="19">
        <v>10473</v>
      </c>
      <c r="H8" s="19">
        <v>5060</v>
      </c>
      <c r="I8" s="19">
        <v>3695</v>
      </c>
      <c r="J8" s="19">
        <v>19228</v>
      </c>
      <c r="K8" s="19">
        <v>18209</v>
      </c>
      <c r="L8" s="19">
        <v>16444</v>
      </c>
      <c r="M8" s="19">
        <v>208495</v>
      </c>
      <c r="N8" s="19">
        <v>243148</v>
      </c>
      <c r="O8" s="19"/>
      <c r="P8" s="19"/>
      <c r="Q8" s="19"/>
      <c r="R8" s="19"/>
      <c r="S8" s="19"/>
      <c r="T8" s="19"/>
      <c r="U8" s="19"/>
      <c r="V8" s="19"/>
      <c r="W8" s="19">
        <v>262376</v>
      </c>
      <c r="X8" s="19">
        <v>20232486</v>
      </c>
      <c r="Y8" s="19">
        <v>-19970110</v>
      </c>
      <c r="Z8" s="20">
        <v>-98.7</v>
      </c>
      <c r="AA8" s="21">
        <v>40106940</v>
      </c>
    </row>
    <row r="9" spans="1:27" ht="13.5">
      <c r="A9" s="22" t="s">
        <v>36</v>
      </c>
      <c r="B9" s="16"/>
      <c r="C9" s="17"/>
      <c r="D9" s="17"/>
      <c r="E9" s="18">
        <v>282564700</v>
      </c>
      <c r="F9" s="19">
        <v>282564700</v>
      </c>
      <c r="G9" s="19">
        <v>109960000</v>
      </c>
      <c r="H9" s="19">
        <v>1810000</v>
      </c>
      <c r="I9" s="19"/>
      <c r="J9" s="19">
        <v>111770000</v>
      </c>
      <c r="K9" s="19"/>
      <c r="L9" s="19">
        <v>1005000</v>
      </c>
      <c r="M9" s="19">
        <v>89817000</v>
      </c>
      <c r="N9" s="19">
        <v>90822000</v>
      </c>
      <c r="O9" s="19"/>
      <c r="P9" s="19"/>
      <c r="Q9" s="19"/>
      <c r="R9" s="19"/>
      <c r="S9" s="19"/>
      <c r="T9" s="19"/>
      <c r="U9" s="19"/>
      <c r="V9" s="19"/>
      <c r="W9" s="19">
        <v>202592000</v>
      </c>
      <c r="X9" s="19">
        <v>198722080</v>
      </c>
      <c r="Y9" s="19">
        <v>3869920</v>
      </c>
      <c r="Z9" s="20">
        <v>1.95</v>
      </c>
      <c r="AA9" s="21">
        <v>282564700</v>
      </c>
    </row>
    <row r="10" spans="1:27" ht="13.5">
      <c r="A10" s="22" t="s">
        <v>37</v>
      </c>
      <c r="B10" s="16"/>
      <c r="C10" s="17"/>
      <c r="D10" s="17"/>
      <c r="E10" s="18">
        <v>150733000</v>
      </c>
      <c r="F10" s="19">
        <v>150733000</v>
      </c>
      <c r="G10" s="19">
        <v>23852000</v>
      </c>
      <c r="H10" s="19">
        <v>1057000</v>
      </c>
      <c r="I10" s="19">
        <v>13528000</v>
      </c>
      <c r="J10" s="19">
        <v>38437000</v>
      </c>
      <c r="K10" s="19">
        <v>22548000</v>
      </c>
      <c r="L10" s="19"/>
      <c r="M10" s="19"/>
      <c r="N10" s="19">
        <v>22548000</v>
      </c>
      <c r="O10" s="19"/>
      <c r="P10" s="19"/>
      <c r="Q10" s="19"/>
      <c r="R10" s="19"/>
      <c r="S10" s="19"/>
      <c r="T10" s="19"/>
      <c r="U10" s="19"/>
      <c r="V10" s="19"/>
      <c r="W10" s="19">
        <v>60985000</v>
      </c>
      <c r="X10" s="19">
        <v>105513100</v>
      </c>
      <c r="Y10" s="19">
        <v>-44528100</v>
      </c>
      <c r="Z10" s="20">
        <v>-42.2</v>
      </c>
      <c r="AA10" s="21">
        <v>150733000</v>
      </c>
    </row>
    <row r="11" spans="1:27" ht="13.5">
      <c r="A11" s="22" t="s">
        <v>38</v>
      </c>
      <c r="B11" s="16"/>
      <c r="C11" s="17"/>
      <c r="D11" s="17"/>
      <c r="E11" s="18">
        <v>4169052</v>
      </c>
      <c r="F11" s="19">
        <v>4169052</v>
      </c>
      <c r="G11" s="19">
        <v>166985</v>
      </c>
      <c r="H11" s="19">
        <v>749014</v>
      </c>
      <c r="I11" s="19">
        <v>7286</v>
      </c>
      <c r="J11" s="19">
        <v>923285</v>
      </c>
      <c r="K11" s="19">
        <v>20190</v>
      </c>
      <c r="L11" s="19">
        <v>35097</v>
      </c>
      <c r="M11" s="19">
        <v>877899</v>
      </c>
      <c r="N11" s="19">
        <v>933186</v>
      </c>
      <c r="O11" s="19"/>
      <c r="P11" s="19"/>
      <c r="Q11" s="19"/>
      <c r="R11" s="19"/>
      <c r="S11" s="19"/>
      <c r="T11" s="19"/>
      <c r="U11" s="19"/>
      <c r="V11" s="19"/>
      <c r="W11" s="19">
        <v>1856471</v>
      </c>
      <c r="X11" s="19">
        <v>2084526</v>
      </c>
      <c r="Y11" s="19">
        <v>-228055</v>
      </c>
      <c r="Z11" s="20">
        <v>-10.94</v>
      </c>
      <c r="AA11" s="21">
        <v>4169052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-300409967</v>
      </c>
      <c r="F14" s="19">
        <v>-300409967</v>
      </c>
      <c r="G14" s="19">
        <v>-28263938</v>
      </c>
      <c r="H14" s="19">
        <v>-33773819</v>
      </c>
      <c r="I14" s="19">
        <v>-30403260</v>
      </c>
      <c r="J14" s="19">
        <v>-92441017</v>
      </c>
      <c r="K14" s="19">
        <v>-23817158</v>
      </c>
      <c r="L14" s="19">
        <v>-35682613</v>
      </c>
      <c r="M14" s="19">
        <v>-28304825</v>
      </c>
      <c r="N14" s="19">
        <v>-87804596</v>
      </c>
      <c r="O14" s="19"/>
      <c r="P14" s="19"/>
      <c r="Q14" s="19"/>
      <c r="R14" s="19"/>
      <c r="S14" s="19"/>
      <c r="T14" s="19"/>
      <c r="U14" s="19"/>
      <c r="V14" s="19"/>
      <c r="W14" s="19">
        <v>-180245613</v>
      </c>
      <c r="X14" s="19">
        <v>-153954364</v>
      </c>
      <c r="Y14" s="19">
        <v>-26291249</v>
      </c>
      <c r="Z14" s="20">
        <v>17.08</v>
      </c>
      <c r="AA14" s="21">
        <v>-300409967</v>
      </c>
    </row>
    <row r="15" spans="1:27" ht="13.5">
      <c r="A15" s="22" t="s">
        <v>42</v>
      </c>
      <c r="B15" s="16"/>
      <c r="C15" s="17"/>
      <c r="D15" s="17"/>
      <c r="E15" s="18">
        <v>-6877224</v>
      </c>
      <c r="F15" s="19">
        <v>-6877224</v>
      </c>
      <c r="G15" s="19">
        <v>-16069</v>
      </c>
      <c r="H15" s="19">
        <v>-16474</v>
      </c>
      <c r="I15" s="19">
        <v>-13908</v>
      </c>
      <c r="J15" s="19">
        <v>-46451</v>
      </c>
      <c r="K15" s="19">
        <v>-13290</v>
      </c>
      <c r="L15" s="19">
        <v>-11524</v>
      </c>
      <c r="M15" s="19">
        <v>-3857600</v>
      </c>
      <c r="N15" s="19">
        <v>-3882414</v>
      </c>
      <c r="O15" s="19"/>
      <c r="P15" s="19"/>
      <c r="Q15" s="19"/>
      <c r="R15" s="19"/>
      <c r="S15" s="19"/>
      <c r="T15" s="19"/>
      <c r="U15" s="19"/>
      <c r="V15" s="19"/>
      <c r="W15" s="19">
        <v>-3928865</v>
      </c>
      <c r="X15" s="19">
        <v>-648612</v>
      </c>
      <c r="Y15" s="19">
        <v>-3280253</v>
      </c>
      <c r="Z15" s="20">
        <v>505.73</v>
      </c>
      <c r="AA15" s="21">
        <v>-6877224</v>
      </c>
    </row>
    <row r="16" spans="1:27" ht="13.5">
      <c r="A16" s="22" t="s">
        <v>43</v>
      </c>
      <c r="B16" s="16"/>
      <c r="C16" s="17"/>
      <c r="D16" s="17"/>
      <c r="E16" s="18">
        <v>-19194662</v>
      </c>
      <c r="F16" s="19">
        <v>-19194662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-7037331</v>
      </c>
      <c r="Y16" s="19">
        <v>7037331</v>
      </c>
      <c r="Z16" s="20">
        <v>-100</v>
      </c>
      <c r="AA16" s="21">
        <v>-19194662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186597897</v>
      </c>
      <c r="F17" s="27">
        <f t="shared" si="0"/>
        <v>186597897</v>
      </c>
      <c r="G17" s="27">
        <f t="shared" si="0"/>
        <v>105813951</v>
      </c>
      <c r="H17" s="27">
        <f t="shared" si="0"/>
        <v>-29772004</v>
      </c>
      <c r="I17" s="27">
        <f t="shared" si="0"/>
        <v>9636892</v>
      </c>
      <c r="J17" s="27">
        <f t="shared" si="0"/>
        <v>85678839</v>
      </c>
      <c r="K17" s="27">
        <f t="shared" si="0"/>
        <v>-863703</v>
      </c>
      <c r="L17" s="27">
        <f t="shared" si="0"/>
        <v>-34372510</v>
      </c>
      <c r="M17" s="27">
        <f t="shared" si="0"/>
        <v>59032455</v>
      </c>
      <c r="N17" s="27">
        <f t="shared" si="0"/>
        <v>23796242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109475081</v>
      </c>
      <c r="X17" s="27">
        <f t="shared" si="0"/>
        <v>166583347</v>
      </c>
      <c r="Y17" s="27">
        <f t="shared" si="0"/>
        <v>-57108266</v>
      </c>
      <c r="Z17" s="28">
        <f>+IF(X17&lt;&gt;0,+(Y17/X17)*100,0)</f>
        <v>-34.28209783778687</v>
      </c>
      <c r="AA17" s="29">
        <f>SUM(AA6:AA16)</f>
        <v>186597897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50000000</v>
      </c>
      <c r="F24" s="19">
        <v>50000000</v>
      </c>
      <c r="G24" s="19">
        <v>-75000000</v>
      </c>
      <c r="H24" s="19">
        <v>40900000</v>
      </c>
      <c r="I24" s="19">
        <v>850000</v>
      </c>
      <c r="J24" s="19">
        <v>-33250000</v>
      </c>
      <c r="K24" s="19">
        <v>22000000</v>
      </c>
      <c r="L24" s="19">
        <v>44000000</v>
      </c>
      <c r="M24" s="19">
        <v>-5000000</v>
      </c>
      <c r="N24" s="19">
        <v>61000000</v>
      </c>
      <c r="O24" s="19"/>
      <c r="P24" s="19"/>
      <c r="Q24" s="19"/>
      <c r="R24" s="19"/>
      <c r="S24" s="19"/>
      <c r="T24" s="19"/>
      <c r="U24" s="19"/>
      <c r="V24" s="19"/>
      <c r="W24" s="19">
        <v>27750000</v>
      </c>
      <c r="X24" s="19">
        <v>50000000</v>
      </c>
      <c r="Y24" s="19">
        <v>-22250000</v>
      </c>
      <c r="Z24" s="20">
        <v>-44.5</v>
      </c>
      <c r="AA24" s="21">
        <v>50000000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-159759164</v>
      </c>
      <c r="F26" s="19">
        <v>-159759164</v>
      </c>
      <c r="G26" s="19">
        <v>-26760126</v>
      </c>
      <c r="H26" s="19">
        <v>-9206883</v>
      </c>
      <c r="I26" s="19">
        <v>-21174663</v>
      </c>
      <c r="J26" s="19">
        <v>-57141672</v>
      </c>
      <c r="K26" s="19">
        <v>-16536220</v>
      </c>
      <c r="L26" s="19">
        <v>-13581464</v>
      </c>
      <c r="M26" s="19">
        <v>-27870103</v>
      </c>
      <c r="N26" s="19">
        <v>-57987787</v>
      </c>
      <c r="O26" s="19"/>
      <c r="P26" s="19"/>
      <c r="Q26" s="19"/>
      <c r="R26" s="19"/>
      <c r="S26" s="19"/>
      <c r="T26" s="19"/>
      <c r="U26" s="19"/>
      <c r="V26" s="19"/>
      <c r="W26" s="19">
        <v>-115129459</v>
      </c>
      <c r="X26" s="19">
        <v>-57706035</v>
      </c>
      <c r="Y26" s="19">
        <v>-57423424</v>
      </c>
      <c r="Z26" s="20">
        <v>99.51</v>
      </c>
      <c r="AA26" s="21">
        <v>-159759164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-109759164</v>
      </c>
      <c r="F27" s="27">
        <f t="shared" si="1"/>
        <v>-109759164</v>
      </c>
      <c r="G27" s="27">
        <f t="shared" si="1"/>
        <v>-101760126</v>
      </c>
      <c r="H27" s="27">
        <f t="shared" si="1"/>
        <v>31693117</v>
      </c>
      <c r="I27" s="27">
        <f t="shared" si="1"/>
        <v>-20324663</v>
      </c>
      <c r="J27" s="27">
        <f t="shared" si="1"/>
        <v>-90391672</v>
      </c>
      <c r="K27" s="27">
        <f t="shared" si="1"/>
        <v>5463780</v>
      </c>
      <c r="L27" s="27">
        <f t="shared" si="1"/>
        <v>30418536</v>
      </c>
      <c r="M27" s="27">
        <f t="shared" si="1"/>
        <v>-32870103</v>
      </c>
      <c r="N27" s="27">
        <f t="shared" si="1"/>
        <v>3012213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-87379459</v>
      </c>
      <c r="X27" s="27">
        <f t="shared" si="1"/>
        <v>-7706035</v>
      </c>
      <c r="Y27" s="27">
        <f t="shared" si="1"/>
        <v>-79673424</v>
      </c>
      <c r="Z27" s="28">
        <f>+IF(X27&lt;&gt;0,+(Y27/X27)*100,0)</f>
        <v>1033.909448892978</v>
      </c>
      <c r="AA27" s="29">
        <f>SUM(AA21:AA26)</f>
        <v>-109759164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-74424999</v>
      </c>
      <c r="F35" s="19">
        <v>-74424999</v>
      </c>
      <c r="G35" s="19">
        <v>-24871211</v>
      </c>
      <c r="H35" s="19"/>
      <c r="I35" s="19"/>
      <c r="J35" s="19">
        <v>-24871211</v>
      </c>
      <c r="K35" s="19"/>
      <c r="L35" s="19"/>
      <c r="M35" s="19">
        <v>-27000000</v>
      </c>
      <c r="N35" s="19">
        <v>-27000000</v>
      </c>
      <c r="O35" s="19"/>
      <c r="P35" s="19"/>
      <c r="Q35" s="19"/>
      <c r="R35" s="19"/>
      <c r="S35" s="19"/>
      <c r="T35" s="19"/>
      <c r="U35" s="19"/>
      <c r="V35" s="19"/>
      <c r="W35" s="19">
        <v>-51871211</v>
      </c>
      <c r="X35" s="19">
        <v>-49616666</v>
      </c>
      <c r="Y35" s="19">
        <v>-2254545</v>
      </c>
      <c r="Z35" s="20">
        <v>4.54</v>
      </c>
      <c r="AA35" s="21">
        <v>-74424999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-74424999</v>
      </c>
      <c r="F36" s="27">
        <f t="shared" si="2"/>
        <v>-74424999</v>
      </c>
      <c r="G36" s="27">
        <f t="shared" si="2"/>
        <v>-24871211</v>
      </c>
      <c r="H36" s="27">
        <f t="shared" si="2"/>
        <v>0</v>
      </c>
      <c r="I36" s="27">
        <f t="shared" si="2"/>
        <v>0</v>
      </c>
      <c r="J36" s="27">
        <f t="shared" si="2"/>
        <v>-24871211</v>
      </c>
      <c r="K36" s="27">
        <f t="shared" si="2"/>
        <v>0</v>
      </c>
      <c r="L36" s="27">
        <f t="shared" si="2"/>
        <v>0</v>
      </c>
      <c r="M36" s="27">
        <f t="shared" si="2"/>
        <v>-27000000</v>
      </c>
      <c r="N36" s="27">
        <f t="shared" si="2"/>
        <v>-27000000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-51871211</v>
      </c>
      <c r="X36" s="27">
        <f t="shared" si="2"/>
        <v>-49616666</v>
      </c>
      <c r="Y36" s="27">
        <f t="shared" si="2"/>
        <v>-2254545</v>
      </c>
      <c r="Z36" s="28">
        <f>+IF(X36&lt;&gt;0,+(Y36/X36)*100,0)</f>
        <v>4.543926832971809</v>
      </c>
      <c r="AA36" s="29">
        <f>SUM(AA31:AA35)</f>
        <v>-74424999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2413734</v>
      </c>
      <c r="F38" s="33">
        <f t="shared" si="3"/>
        <v>2413734</v>
      </c>
      <c r="G38" s="33">
        <f t="shared" si="3"/>
        <v>-20817386</v>
      </c>
      <c r="H38" s="33">
        <f t="shared" si="3"/>
        <v>1921113</v>
      </c>
      <c r="I38" s="33">
        <f t="shared" si="3"/>
        <v>-10687771</v>
      </c>
      <c r="J38" s="33">
        <f t="shared" si="3"/>
        <v>-29584044</v>
      </c>
      <c r="K38" s="33">
        <f t="shared" si="3"/>
        <v>4600077</v>
      </c>
      <c r="L38" s="33">
        <f t="shared" si="3"/>
        <v>-3953974</v>
      </c>
      <c r="M38" s="33">
        <f t="shared" si="3"/>
        <v>-837648</v>
      </c>
      <c r="N38" s="33">
        <f t="shared" si="3"/>
        <v>-191545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-29775589</v>
      </c>
      <c r="X38" s="33">
        <f t="shared" si="3"/>
        <v>109260646</v>
      </c>
      <c r="Y38" s="33">
        <f t="shared" si="3"/>
        <v>-139036235</v>
      </c>
      <c r="Z38" s="34">
        <f>+IF(X38&lt;&gt;0,+(Y38/X38)*100,0)</f>
        <v>-127.25188811349331</v>
      </c>
      <c r="AA38" s="35">
        <f>+AA17+AA27+AA36</f>
        <v>2413734</v>
      </c>
    </row>
    <row r="39" spans="1:27" ht="13.5">
      <c r="A39" s="22" t="s">
        <v>59</v>
      </c>
      <c r="B39" s="16"/>
      <c r="C39" s="31"/>
      <c r="D39" s="31"/>
      <c r="E39" s="32">
        <v>80999301</v>
      </c>
      <c r="F39" s="33">
        <v>80999301</v>
      </c>
      <c r="G39" s="33">
        <v>30288980</v>
      </c>
      <c r="H39" s="33">
        <v>9471594</v>
      </c>
      <c r="I39" s="33">
        <v>11392707</v>
      </c>
      <c r="J39" s="33">
        <v>30288980</v>
      </c>
      <c r="K39" s="33">
        <v>704936</v>
      </c>
      <c r="L39" s="33">
        <v>5305013</v>
      </c>
      <c r="M39" s="33">
        <v>1351039</v>
      </c>
      <c r="N39" s="33">
        <v>704936</v>
      </c>
      <c r="O39" s="33"/>
      <c r="P39" s="33"/>
      <c r="Q39" s="33"/>
      <c r="R39" s="33"/>
      <c r="S39" s="33"/>
      <c r="T39" s="33"/>
      <c r="U39" s="33"/>
      <c r="V39" s="33"/>
      <c r="W39" s="33">
        <v>30288980</v>
      </c>
      <c r="X39" s="33">
        <v>80999301</v>
      </c>
      <c r="Y39" s="33">
        <v>-50710321</v>
      </c>
      <c r="Z39" s="34">
        <v>-62.61</v>
      </c>
      <c r="AA39" s="35">
        <v>80999301</v>
      </c>
    </row>
    <row r="40" spans="1:27" ht="13.5">
      <c r="A40" s="41" t="s">
        <v>60</v>
      </c>
      <c r="B40" s="42"/>
      <c r="C40" s="43"/>
      <c r="D40" s="43"/>
      <c r="E40" s="44">
        <v>83413035</v>
      </c>
      <c r="F40" s="45">
        <v>83413035</v>
      </c>
      <c r="G40" s="45">
        <v>9471594</v>
      </c>
      <c r="H40" s="45">
        <v>11392707</v>
      </c>
      <c r="I40" s="45">
        <v>704936</v>
      </c>
      <c r="J40" s="45">
        <v>704936</v>
      </c>
      <c r="K40" s="45">
        <v>5305013</v>
      </c>
      <c r="L40" s="45">
        <v>1351039</v>
      </c>
      <c r="M40" s="45">
        <v>513391</v>
      </c>
      <c r="N40" s="45">
        <v>513391</v>
      </c>
      <c r="O40" s="45"/>
      <c r="P40" s="45"/>
      <c r="Q40" s="45"/>
      <c r="R40" s="45"/>
      <c r="S40" s="45"/>
      <c r="T40" s="45"/>
      <c r="U40" s="45"/>
      <c r="V40" s="45"/>
      <c r="W40" s="45">
        <v>513391</v>
      </c>
      <c r="X40" s="45">
        <v>190259947</v>
      </c>
      <c r="Y40" s="45">
        <v>-189746556</v>
      </c>
      <c r="Z40" s="46">
        <v>-99.73</v>
      </c>
      <c r="AA40" s="47">
        <v>83413035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172706788</v>
      </c>
      <c r="D6" s="17"/>
      <c r="E6" s="18">
        <v>253778400</v>
      </c>
      <c r="F6" s="19">
        <v>253778400</v>
      </c>
      <c r="G6" s="19">
        <v>16418598</v>
      </c>
      <c r="H6" s="19">
        <v>19395132</v>
      </c>
      <c r="I6" s="19">
        <v>17875077</v>
      </c>
      <c r="J6" s="19">
        <v>53688807</v>
      </c>
      <c r="K6" s="19">
        <v>18584343</v>
      </c>
      <c r="L6" s="19">
        <v>17959311</v>
      </c>
      <c r="M6" s="19">
        <v>16225712</v>
      </c>
      <c r="N6" s="19">
        <v>52769366</v>
      </c>
      <c r="O6" s="19"/>
      <c r="P6" s="19"/>
      <c r="Q6" s="19"/>
      <c r="R6" s="19"/>
      <c r="S6" s="19"/>
      <c r="T6" s="19"/>
      <c r="U6" s="19"/>
      <c r="V6" s="19"/>
      <c r="W6" s="19">
        <v>106458173</v>
      </c>
      <c r="X6" s="19">
        <v>160609843</v>
      </c>
      <c r="Y6" s="19">
        <v>-54151670</v>
      </c>
      <c r="Z6" s="20">
        <v>-33.72</v>
      </c>
      <c r="AA6" s="21">
        <v>253778400</v>
      </c>
    </row>
    <row r="7" spans="1:27" ht="13.5">
      <c r="A7" s="22" t="s">
        <v>34</v>
      </c>
      <c r="B7" s="16"/>
      <c r="C7" s="17">
        <v>810545927</v>
      </c>
      <c r="D7" s="17"/>
      <c r="E7" s="18">
        <v>1479214850</v>
      </c>
      <c r="F7" s="19">
        <v>1479214850</v>
      </c>
      <c r="G7" s="19">
        <v>77382049</v>
      </c>
      <c r="H7" s="19">
        <v>94583818</v>
      </c>
      <c r="I7" s="19">
        <v>93379289</v>
      </c>
      <c r="J7" s="19">
        <v>265345156</v>
      </c>
      <c r="K7" s="19">
        <v>99754862</v>
      </c>
      <c r="L7" s="19">
        <v>94521743</v>
      </c>
      <c r="M7" s="19">
        <v>78338820</v>
      </c>
      <c r="N7" s="19">
        <v>272615425</v>
      </c>
      <c r="O7" s="19"/>
      <c r="P7" s="19"/>
      <c r="Q7" s="19"/>
      <c r="R7" s="19"/>
      <c r="S7" s="19"/>
      <c r="T7" s="19"/>
      <c r="U7" s="19"/>
      <c r="V7" s="19"/>
      <c r="W7" s="19">
        <v>537960581</v>
      </c>
      <c r="X7" s="19">
        <v>708707469</v>
      </c>
      <c r="Y7" s="19">
        <v>-170746888</v>
      </c>
      <c r="Z7" s="20">
        <v>-24.09</v>
      </c>
      <c r="AA7" s="21">
        <v>1479214850</v>
      </c>
    </row>
    <row r="8" spans="1:27" ht="13.5">
      <c r="A8" s="22" t="s">
        <v>35</v>
      </c>
      <c r="B8" s="16"/>
      <c r="C8" s="17">
        <v>45799764</v>
      </c>
      <c r="D8" s="17"/>
      <c r="E8" s="18">
        <v>111977800</v>
      </c>
      <c r="F8" s="19">
        <v>111977800</v>
      </c>
      <c r="G8" s="19">
        <v>19148760</v>
      </c>
      <c r="H8" s="19">
        <v>20018571</v>
      </c>
      <c r="I8" s="19">
        <v>21516312</v>
      </c>
      <c r="J8" s="19">
        <v>60683643</v>
      </c>
      <c r="K8" s="19">
        <v>18655264</v>
      </c>
      <c r="L8" s="19">
        <v>19980319</v>
      </c>
      <c r="M8" s="19">
        <v>11085106</v>
      </c>
      <c r="N8" s="19">
        <v>49720689</v>
      </c>
      <c r="O8" s="19"/>
      <c r="P8" s="19"/>
      <c r="Q8" s="19"/>
      <c r="R8" s="19"/>
      <c r="S8" s="19"/>
      <c r="T8" s="19"/>
      <c r="U8" s="19"/>
      <c r="V8" s="19"/>
      <c r="W8" s="19">
        <v>110404332</v>
      </c>
      <c r="X8" s="19">
        <v>84650000</v>
      </c>
      <c r="Y8" s="19">
        <v>25754332</v>
      </c>
      <c r="Z8" s="20">
        <v>30.42</v>
      </c>
      <c r="AA8" s="21">
        <v>111977800</v>
      </c>
    </row>
    <row r="9" spans="1:27" ht="13.5">
      <c r="A9" s="22" t="s">
        <v>36</v>
      </c>
      <c r="B9" s="16"/>
      <c r="C9" s="17">
        <v>456689350</v>
      </c>
      <c r="D9" s="17"/>
      <c r="E9" s="18">
        <v>351271000</v>
      </c>
      <c r="F9" s="19">
        <v>351271000</v>
      </c>
      <c r="G9" s="19">
        <v>142856000</v>
      </c>
      <c r="H9" s="19">
        <v>2224000</v>
      </c>
      <c r="I9" s="19">
        <v>400000</v>
      </c>
      <c r="J9" s="19">
        <v>145480000</v>
      </c>
      <c r="K9" s="19"/>
      <c r="L9" s="19">
        <v>745000</v>
      </c>
      <c r="M9" s="19">
        <v>111092000</v>
      </c>
      <c r="N9" s="19">
        <v>111837000</v>
      </c>
      <c r="O9" s="19"/>
      <c r="P9" s="19"/>
      <c r="Q9" s="19"/>
      <c r="R9" s="19"/>
      <c r="S9" s="19"/>
      <c r="T9" s="19"/>
      <c r="U9" s="19"/>
      <c r="V9" s="19"/>
      <c r="W9" s="19">
        <v>257317000</v>
      </c>
      <c r="X9" s="19">
        <v>260111000</v>
      </c>
      <c r="Y9" s="19">
        <v>-2794000</v>
      </c>
      <c r="Z9" s="20">
        <v>-1.07</v>
      </c>
      <c r="AA9" s="21">
        <v>351271000</v>
      </c>
    </row>
    <row r="10" spans="1:27" ht="13.5">
      <c r="A10" s="22" t="s">
        <v>37</v>
      </c>
      <c r="B10" s="16"/>
      <c r="C10" s="17">
        <v>3388981</v>
      </c>
      <c r="D10" s="17"/>
      <c r="E10" s="18">
        <v>134616000</v>
      </c>
      <c r="F10" s="19">
        <v>134616000</v>
      </c>
      <c r="G10" s="19">
        <v>4808000</v>
      </c>
      <c r="H10" s="19">
        <v>18074000</v>
      </c>
      <c r="I10" s="19"/>
      <c r="J10" s="19">
        <v>22882000</v>
      </c>
      <c r="K10" s="19"/>
      <c r="L10" s="19">
        <v>4000000</v>
      </c>
      <c r="M10" s="19">
        <v>63804000</v>
      </c>
      <c r="N10" s="19">
        <v>67804000</v>
      </c>
      <c r="O10" s="19"/>
      <c r="P10" s="19"/>
      <c r="Q10" s="19"/>
      <c r="R10" s="19"/>
      <c r="S10" s="19"/>
      <c r="T10" s="19"/>
      <c r="U10" s="19"/>
      <c r="V10" s="19"/>
      <c r="W10" s="19">
        <v>90686000</v>
      </c>
      <c r="X10" s="19">
        <v>77537000</v>
      </c>
      <c r="Y10" s="19">
        <v>13149000</v>
      </c>
      <c r="Z10" s="20">
        <v>16.96</v>
      </c>
      <c r="AA10" s="21">
        <v>134616000</v>
      </c>
    </row>
    <row r="11" spans="1:27" ht="13.5">
      <c r="A11" s="22" t="s">
        <v>38</v>
      </c>
      <c r="B11" s="16"/>
      <c r="C11" s="17">
        <v>138480734</v>
      </c>
      <c r="D11" s="17"/>
      <c r="E11" s="18">
        <v>2108000</v>
      </c>
      <c r="F11" s="19">
        <v>2108000</v>
      </c>
      <c r="G11" s="19">
        <v>35945</v>
      </c>
      <c r="H11" s="19">
        <v>454</v>
      </c>
      <c r="I11" s="19">
        <v>10836</v>
      </c>
      <c r="J11" s="19">
        <v>47235</v>
      </c>
      <c r="K11" s="19">
        <v>9141</v>
      </c>
      <c r="L11" s="19">
        <v>7068</v>
      </c>
      <c r="M11" s="19">
        <v>8036</v>
      </c>
      <c r="N11" s="19">
        <v>24245</v>
      </c>
      <c r="O11" s="19"/>
      <c r="P11" s="19"/>
      <c r="Q11" s="19"/>
      <c r="R11" s="19"/>
      <c r="S11" s="19"/>
      <c r="T11" s="19"/>
      <c r="U11" s="19"/>
      <c r="V11" s="19"/>
      <c r="W11" s="19">
        <v>71480</v>
      </c>
      <c r="X11" s="19">
        <v>54271000</v>
      </c>
      <c r="Y11" s="19">
        <v>-54199520</v>
      </c>
      <c r="Z11" s="20">
        <v>-99.87</v>
      </c>
      <c r="AA11" s="21">
        <v>2108000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-1478073937</v>
      </c>
      <c r="D14" s="17"/>
      <c r="E14" s="18">
        <v>-2139197011</v>
      </c>
      <c r="F14" s="19">
        <v>-2139197011</v>
      </c>
      <c r="G14" s="19">
        <v>-161420641</v>
      </c>
      <c r="H14" s="19">
        <v>-168469496</v>
      </c>
      <c r="I14" s="19">
        <v>-160336260</v>
      </c>
      <c r="J14" s="19">
        <v>-490226397</v>
      </c>
      <c r="K14" s="19">
        <v>-148967953</v>
      </c>
      <c r="L14" s="19">
        <v>-129012588</v>
      </c>
      <c r="M14" s="19">
        <v>-154598473</v>
      </c>
      <c r="N14" s="19">
        <v>-432579014</v>
      </c>
      <c r="O14" s="19"/>
      <c r="P14" s="19"/>
      <c r="Q14" s="19"/>
      <c r="R14" s="19"/>
      <c r="S14" s="19"/>
      <c r="T14" s="19"/>
      <c r="U14" s="19"/>
      <c r="V14" s="19"/>
      <c r="W14" s="19">
        <v>-922805411</v>
      </c>
      <c r="X14" s="19">
        <v>-1081723916</v>
      </c>
      <c r="Y14" s="19">
        <v>158918505</v>
      </c>
      <c r="Z14" s="20">
        <v>-14.69</v>
      </c>
      <c r="AA14" s="21">
        <v>-2139197011</v>
      </c>
    </row>
    <row r="15" spans="1:27" ht="13.5">
      <c r="A15" s="22" t="s">
        <v>42</v>
      </c>
      <c r="B15" s="16"/>
      <c r="C15" s="17">
        <v>-33862799</v>
      </c>
      <c r="D15" s="17"/>
      <c r="E15" s="18">
        <v>-14181004</v>
      </c>
      <c r="F15" s="19">
        <v>-14181004</v>
      </c>
      <c r="G15" s="19">
        <v>-247947</v>
      </c>
      <c r="H15" s="19">
        <v>-246774</v>
      </c>
      <c r="I15" s="19">
        <v>-1978601</v>
      </c>
      <c r="J15" s="19">
        <v>-2473322</v>
      </c>
      <c r="K15" s="19">
        <v>-244119</v>
      </c>
      <c r="L15" s="19">
        <v>-234832</v>
      </c>
      <c r="M15" s="19">
        <v>-1904590</v>
      </c>
      <c r="N15" s="19">
        <v>-2383541</v>
      </c>
      <c r="O15" s="19"/>
      <c r="P15" s="19"/>
      <c r="Q15" s="19"/>
      <c r="R15" s="19"/>
      <c r="S15" s="19"/>
      <c r="T15" s="19"/>
      <c r="U15" s="19"/>
      <c r="V15" s="19"/>
      <c r="W15" s="19">
        <v>-4856863</v>
      </c>
      <c r="X15" s="19">
        <v>-7285876</v>
      </c>
      <c r="Y15" s="19">
        <v>2429013</v>
      </c>
      <c r="Z15" s="20">
        <v>-33.34</v>
      </c>
      <c r="AA15" s="21">
        <v>-14181004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115674808</v>
      </c>
      <c r="D17" s="25">
        <f>SUM(D6:D16)</f>
        <v>0</v>
      </c>
      <c r="E17" s="26">
        <f t="shared" si="0"/>
        <v>179588035</v>
      </c>
      <c r="F17" s="27">
        <f t="shared" si="0"/>
        <v>179588035</v>
      </c>
      <c r="G17" s="27">
        <f t="shared" si="0"/>
        <v>98980764</v>
      </c>
      <c r="H17" s="27">
        <f t="shared" si="0"/>
        <v>-14420295</v>
      </c>
      <c r="I17" s="27">
        <f t="shared" si="0"/>
        <v>-29133347</v>
      </c>
      <c r="J17" s="27">
        <f t="shared" si="0"/>
        <v>55427122</v>
      </c>
      <c r="K17" s="27">
        <f t="shared" si="0"/>
        <v>-12208462</v>
      </c>
      <c r="L17" s="27">
        <f t="shared" si="0"/>
        <v>7966021</v>
      </c>
      <c r="M17" s="27">
        <f t="shared" si="0"/>
        <v>124050611</v>
      </c>
      <c r="N17" s="27">
        <f t="shared" si="0"/>
        <v>119808170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175235292</v>
      </c>
      <c r="X17" s="27">
        <f t="shared" si="0"/>
        <v>256876520</v>
      </c>
      <c r="Y17" s="27">
        <f t="shared" si="0"/>
        <v>-81641228</v>
      </c>
      <c r="Z17" s="28">
        <f>+IF(X17&lt;&gt;0,+(Y17/X17)*100,0)</f>
        <v>-31.782285122828664</v>
      </c>
      <c r="AA17" s="29">
        <f>SUM(AA6:AA16)</f>
        <v>179588035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16017486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-16822926</v>
      </c>
      <c r="D22" s="17"/>
      <c r="E22" s="39">
        <v>27996</v>
      </c>
      <c r="F22" s="36">
        <v>27996</v>
      </c>
      <c r="G22" s="19"/>
      <c r="H22" s="19">
        <v>-513081</v>
      </c>
      <c r="I22" s="19"/>
      <c r="J22" s="19">
        <v>-513081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-513081</v>
      </c>
      <c r="X22" s="19">
        <v>13998</v>
      </c>
      <c r="Y22" s="19">
        <v>-527079</v>
      </c>
      <c r="Z22" s="20">
        <v>-3765.39</v>
      </c>
      <c r="AA22" s="21">
        <v>27996</v>
      </c>
    </row>
    <row r="23" spans="1:27" ht="13.5">
      <c r="A23" s="22" t="s">
        <v>48</v>
      </c>
      <c r="B23" s="16"/>
      <c r="C23" s="40"/>
      <c r="D23" s="40"/>
      <c r="E23" s="18">
        <v>-500004</v>
      </c>
      <c r="F23" s="19">
        <v>-500004</v>
      </c>
      <c r="G23" s="36">
        <v>-1382276</v>
      </c>
      <c r="H23" s="36"/>
      <c r="I23" s="36"/>
      <c r="J23" s="19">
        <v>-1382276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-1382276</v>
      </c>
      <c r="X23" s="19">
        <v>-250002</v>
      </c>
      <c r="Y23" s="36">
        <v>-1132274</v>
      </c>
      <c r="Z23" s="37">
        <v>452.91</v>
      </c>
      <c r="AA23" s="38">
        <v>-500004</v>
      </c>
    </row>
    <row r="24" spans="1:27" ht="13.5">
      <c r="A24" s="22" t="s">
        <v>49</v>
      </c>
      <c r="B24" s="16"/>
      <c r="C24" s="17"/>
      <c r="D24" s="17"/>
      <c r="E24" s="18">
        <v>-500004</v>
      </c>
      <c r="F24" s="19">
        <v>-500004</v>
      </c>
      <c r="G24" s="19">
        <v>2044</v>
      </c>
      <c r="H24" s="19">
        <v>2056</v>
      </c>
      <c r="I24" s="19">
        <v>2063</v>
      </c>
      <c r="J24" s="19">
        <v>6163</v>
      </c>
      <c r="K24" s="19">
        <v>2069</v>
      </c>
      <c r="L24" s="19"/>
      <c r="M24" s="19">
        <v>2083</v>
      </c>
      <c r="N24" s="19">
        <v>4152</v>
      </c>
      <c r="O24" s="19"/>
      <c r="P24" s="19"/>
      <c r="Q24" s="19"/>
      <c r="R24" s="19"/>
      <c r="S24" s="19"/>
      <c r="T24" s="19"/>
      <c r="U24" s="19"/>
      <c r="V24" s="19"/>
      <c r="W24" s="19">
        <v>10315</v>
      </c>
      <c r="X24" s="19">
        <v>-250002</v>
      </c>
      <c r="Y24" s="19">
        <v>260317</v>
      </c>
      <c r="Z24" s="20">
        <v>-104.13</v>
      </c>
      <c r="AA24" s="21">
        <v>-500004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-112943352</v>
      </c>
      <c r="D26" s="17"/>
      <c r="E26" s="18">
        <v>-144615900</v>
      </c>
      <c r="F26" s="19">
        <v>-144615900</v>
      </c>
      <c r="G26" s="19"/>
      <c r="H26" s="19">
        <v>-5476913</v>
      </c>
      <c r="I26" s="19">
        <v>-6958560</v>
      </c>
      <c r="J26" s="19">
        <v>-12435473</v>
      </c>
      <c r="K26" s="19">
        <v>-3988034</v>
      </c>
      <c r="L26" s="19">
        <v>-14935597</v>
      </c>
      <c r="M26" s="19">
        <v>-10935742</v>
      </c>
      <c r="N26" s="19">
        <v>-29859373</v>
      </c>
      <c r="O26" s="19"/>
      <c r="P26" s="19"/>
      <c r="Q26" s="19"/>
      <c r="R26" s="19"/>
      <c r="S26" s="19"/>
      <c r="T26" s="19"/>
      <c r="U26" s="19"/>
      <c r="V26" s="19"/>
      <c r="W26" s="19">
        <v>-42294846</v>
      </c>
      <c r="X26" s="19">
        <v>-77518047</v>
      </c>
      <c r="Y26" s="19">
        <v>35223201</v>
      </c>
      <c r="Z26" s="20">
        <v>-45.44</v>
      </c>
      <c r="AA26" s="21">
        <v>-144615900</v>
      </c>
    </row>
    <row r="27" spans="1:27" ht="13.5">
      <c r="A27" s="23" t="s">
        <v>51</v>
      </c>
      <c r="B27" s="24"/>
      <c r="C27" s="25">
        <f aca="true" t="shared" si="1" ref="C27:Y27">SUM(C21:C26)</f>
        <v>-113748792</v>
      </c>
      <c r="D27" s="25">
        <f>SUM(D21:D26)</f>
        <v>0</v>
      </c>
      <c r="E27" s="26">
        <f t="shared" si="1"/>
        <v>-145587912</v>
      </c>
      <c r="F27" s="27">
        <f t="shared" si="1"/>
        <v>-145587912</v>
      </c>
      <c r="G27" s="27">
        <f t="shared" si="1"/>
        <v>-1380232</v>
      </c>
      <c r="H27" s="27">
        <f t="shared" si="1"/>
        <v>-5987938</v>
      </c>
      <c r="I27" s="27">
        <f t="shared" si="1"/>
        <v>-6956497</v>
      </c>
      <c r="J27" s="27">
        <f t="shared" si="1"/>
        <v>-14324667</v>
      </c>
      <c r="K27" s="27">
        <f t="shared" si="1"/>
        <v>-3985965</v>
      </c>
      <c r="L27" s="27">
        <f t="shared" si="1"/>
        <v>-14935597</v>
      </c>
      <c r="M27" s="27">
        <f t="shared" si="1"/>
        <v>-10933659</v>
      </c>
      <c r="N27" s="27">
        <f t="shared" si="1"/>
        <v>-29855221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-44179888</v>
      </c>
      <c r="X27" s="27">
        <f t="shared" si="1"/>
        <v>-78004053</v>
      </c>
      <c r="Y27" s="27">
        <f t="shared" si="1"/>
        <v>33824165</v>
      </c>
      <c r="Z27" s="28">
        <f>+IF(X27&lt;&gt;0,+(Y27/X27)*100,0)</f>
        <v>-43.36206094316663</v>
      </c>
      <c r="AA27" s="29">
        <f>SUM(AA21:AA26)</f>
        <v>-145587912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>
        <v>-143465</v>
      </c>
      <c r="H32" s="19">
        <v>-144638</v>
      </c>
      <c r="I32" s="19">
        <v>-2859760</v>
      </c>
      <c r="J32" s="19">
        <v>-3147863</v>
      </c>
      <c r="K32" s="19">
        <v>-147430</v>
      </c>
      <c r="L32" s="19"/>
      <c r="M32" s="19">
        <v>-3591209</v>
      </c>
      <c r="N32" s="19">
        <v>-3738639</v>
      </c>
      <c r="O32" s="19"/>
      <c r="P32" s="19"/>
      <c r="Q32" s="19"/>
      <c r="R32" s="19"/>
      <c r="S32" s="19"/>
      <c r="T32" s="19"/>
      <c r="U32" s="19"/>
      <c r="V32" s="19"/>
      <c r="W32" s="19">
        <v>-6886502</v>
      </c>
      <c r="X32" s="19"/>
      <c r="Y32" s="19">
        <v>-6886502</v>
      </c>
      <c r="Z32" s="20"/>
      <c r="AA32" s="21"/>
    </row>
    <row r="33" spans="1:27" ht="13.5">
      <c r="A33" s="22" t="s">
        <v>55</v>
      </c>
      <c r="B33" s="16"/>
      <c r="C33" s="17">
        <v>6269012</v>
      </c>
      <c r="D33" s="17"/>
      <c r="E33" s="18">
        <v>2000004</v>
      </c>
      <c r="F33" s="19">
        <v>2000004</v>
      </c>
      <c r="G33" s="19">
        <v>122625</v>
      </c>
      <c r="H33" s="36">
        <v>34579</v>
      </c>
      <c r="I33" s="36">
        <v>52038</v>
      </c>
      <c r="J33" s="36">
        <v>209242</v>
      </c>
      <c r="K33" s="19">
        <v>52629</v>
      </c>
      <c r="L33" s="19"/>
      <c r="M33" s="19">
        <v>35798</v>
      </c>
      <c r="N33" s="19">
        <v>88427</v>
      </c>
      <c r="O33" s="36"/>
      <c r="P33" s="36"/>
      <c r="Q33" s="36"/>
      <c r="R33" s="19"/>
      <c r="S33" s="19"/>
      <c r="T33" s="19"/>
      <c r="U33" s="19"/>
      <c r="V33" s="36"/>
      <c r="W33" s="36">
        <v>297669</v>
      </c>
      <c r="X33" s="36">
        <v>1000002</v>
      </c>
      <c r="Y33" s="19">
        <v>-702333</v>
      </c>
      <c r="Z33" s="20">
        <v>-70.23</v>
      </c>
      <c r="AA33" s="21">
        <v>2000004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-13126138</v>
      </c>
      <c r="D35" s="17"/>
      <c r="E35" s="18">
        <v>-16000000</v>
      </c>
      <c r="F35" s="19">
        <v>-16000000</v>
      </c>
      <c r="G35" s="19">
        <v>-391412</v>
      </c>
      <c r="H35" s="19">
        <v>-391412</v>
      </c>
      <c r="I35" s="19">
        <v>-5233814</v>
      </c>
      <c r="J35" s="19">
        <v>-6016638</v>
      </c>
      <c r="K35" s="19">
        <v>-391549</v>
      </c>
      <c r="L35" s="19">
        <v>-391412</v>
      </c>
      <c r="M35" s="19">
        <v>-5495799</v>
      </c>
      <c r="N35" s="19">
        <v>-6278760</v>
      </c>
      <c r="O35" s="19"/>
      <c r="P35" s="19"/>
      <c r="Q35" s="19"/>
      <c r="R35" s="19"/>
      <c r="S35" s="19"/>
      <c r="T35" s="19"/>
      <c r="U35" s="19"/>
      <c r="V35" s="19"/>
      <c r="W35" s="19">
        <v>-12295398</v>
      </c>
      <c r="X35" s="19">
        <v>-8568000</v>
      </c>
      <c r="Y35" s="19">
        <v>-3727398</v>
      </c>
      <c r="Z35" s="20">
        <v>43.5</v>
      </c>
      <c r="AA35" s="21">
        <v>-16000000</v>
      </c>
    </row>
    <row r="36" spans="1:27" ht="13.5">
      <c r="A36" s="23" t="s">
        <v>57</v>
      </c>
      <c r="B36" s="24"/>
      <c r="C36" s="25">
        <f aca="true" t="shared" si="2" ref="C36:Y36">SUM(C31:C35)</f>
        <v>-6857126</v>
      </c>
      <c r="D36" s="25">
        <f>SUM(D31:D35)</f>
        <v>0</v>
      </c>
      <c r="E36" s="26">
        <f t="shared" si="2"/>
        <v>-13999996</v>
      </c>
      <c r="F36" s="27">
        <f t="shared" si="2"/>
        <v>-13999996</v>
      </c>
      <c r="G36" s="27">
        <f t="shared" si="2"/>
        <v>-412252</v>
      </c>
      <c r="H36" s="27">
        <f t="shared" si="2"/>
        <v>-501471</v>
      </c>
      <c r="I36" s="27">
        <f t="shared" si="2"/>
        <v>-8041536</v>
      </c>
      <c r="J36" s="27">
        <f t="shared" si="2"/>
        <v>-8955259</v>
      </c>
      <c r="K36" s="27">
        <f t="shared" si="2"/>
        <v>-486350</v>
      </c>
      <c r="L36" s="27">
        <f t="shared" si="2"/>
        <v>-391412</v>
      </c>
      <c r="M36" s="27">
        <f t="shared" si="2"/>
        <v>-9051210</v>
      </c>
      <c r="N36" s="27">
        <f t="shared" si="2"/>
        <v>-9928972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-18884231</v>
      </c>
      <c r="X36" s="27">
        <f t="shared" si="2"/>
        <v>-7567998</v>
      </c>
      <c r="Y36" s="27">
        <f t="shared" si="2"/>
        <v>-11316233</v>
      </c>
      <c r="Z36" s="28">
        <f>+IF(X36&lt;&gt;0,+(Y36/X36)*100,0)</f>
        <v>149.52743116475455</v>
      </c>
      <c r="AA36" s="29">
        <f>SUM(AA31:AA35)</f>
        <v>-13999996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-4931110</v>
      </c>
      <c r="D38" s="31">
        <f>+D17+D27+D36</f>
        <v>0</v>
      </c>
      <c r="E38" s="32">
        <f t="shared" si="3"/>
        <v>20000127</v>
      </c>
      <c r="F38" s="33">
        <f t="shared" si="3"/>
        <v>20000127</v>
      </c>
      <c r="G38" s="33">
        <f t="shared" si="3"/>
        <v>97188280</v>
      </c>
      <c r="H38" s="33">
        <f t="shared" si="3"/>
        <v>-20909704</v>
      </c>
      <c r="I38" s="33">
        <f t="shared" si="3"/>
        <v>-44131380</v>
      </c>
      <c r="J38" s="33">
        <f t="shared" si="3"/>
        <v>32147196</v>
      </c>
      <c r="K38" s="33">
        <f t="shared" si="3"/>
        <v>-16680777</v>
      </c>
      <c r="L38" s="33">
        <f t="shared" si="3"/>
        <v>-7360988</v>
      </c>
      <c r="M38" s="33">
        <f t="shared" si="3"/>
        <v>104065742</v>
      </c>
      <c r="N38" s="33">
        <f t="shared" si="3"/>
        <v>80023977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112171173</v>
      </c>
      <c r="X38" s="33">
        <f t="shared" si="3"/>
        <v>171304469</v>
      </c>
      <c r="Y38" s="33">
        <f t="shared" si="3"/>
        <v>-59133296</v>
      </c>
      <c r="Z38" s="34">
        <f>+IF(X38&lt;&gt;0,+(Y38/X38)*100,0)</f>
        <v>-34.51941233360351</v>
      </c>
      <c r="AA38" s="35">
        <f>+AA17+AA27+AA36</f>
        <v>20000127</v>
      </c>
    </row>
    <row r="39" spans="1:27" ht="13.5">
      <c r="A39" s="22" t="s">
        <v>59</v>
      </c>
      <c r="B39" s="16"/>
      <c r="C39" s="31">
        <v>30500019</v>
      </c>
      <c r="D39" s="31"/>
      <c r="E39" s="32">
        <v>60000000</v>
      </c>
      <c r="F39" s="33">
        <v>60000000</v>
      </c>
      <c r="G39" s="33">
        <v>31075842</v>
      </c>
      <c r="H39" s="33">
        <v>128264122</v>
      </c>
      <c r="I39" s="33">
        <v>107354418</v>
      </c>
      <c r="J39" s="33">
        <v>31075842</v>
      </c>
      <c r="K39" s="33">
        <v>63223038</v>
      </c>
      <c r="L39" s="33">
        <v>46542261</v>
      </c>
      <c r="M39" s="33">
        <v>39181273</v>
      </c>
      <c r="N39" s="33">
        <v>63223038</v>
      </c>
      <c r="O39" s="33"/>
      <c r="P39" s="33"/>
      <c r="Q39" s="33"/>
      <c r="R39" s="33"/>
      <c r="S39" s="33"/>
      <c r="T39" s="33"/>
      <c r="U39" s="33"/>
      <c r="V39" s="33"/>
      <c r="W39" s="33">
        <v>31075842</v>
      </c>
      <c r="X39" s="33">
        <v>60000000</v>
      </c>
      <c r="Y39" s="33">
        <v>-28924158</v>
      </c>
      <c r="Z39" s="34">
        <v>-48.21</v>
      </c>
      <c r="AA39" s="35">
        <v>60000000</v>
      </c>
    </row>
    <row r="40" spans="1:27" ht="13.5">
      <c r="A40" s="41" t="s">
        <v>60</v>
      </c>
      <c r="B40" s="42"/>
      <c r="C40" s="43">
        <v>25568909</v>
      </c>
      <c r="D40" s="43"/>
      <c r="E40" s="44">
        <v>80000129</v>
      </c>
      <c r="F40" s="45">
        <v>80000129</v>
      </c>
      <c r="G40" s="45">
        <v>128264122</v>
      </c>
      <c r="H40" s="45">
        <v>107354418</v>
      </c>
      <c r="I40" s="45">
        <v>63223038</v>
      </c>
      <c r="J40" s="45">
        <v>63223038</v>
      </c>
      <c r="K40" s="45">
        <v>46542261</v>
      </c>
      <c r="L40" s="45">
        <v>39181273</v>
      </c>
      <c r="M40" s="45">
        <v>143247015</v>
      </c>
      <c r="N40" s="45">
        <v>143247015</v>
      </c>
      <c r="O40" s="45"/>
      <c r="P40" s="45"/>
      <c r="Q40" s="45"/>
      <c r="R40" s="45"/>
      <c r="S40" s="45"/>
      <c r="T40" s="45"/>
      <c r="U40" s="45"/>
      <c r="V40" s="45"/>
      <c r="W40" s="45">
        <v>143247015</v>
      </c>
      <c r="X40" s="45">
        <v>231304471</v>
      </c>
      <c r="Y40" s="45">
        <v>-88057456</v>
      </c>
      <c r="Z40" s="46">
        <v>-38.07</v>
      </c>
      <c r="AA40" s="47">
        <v>80000129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14371775</v>
      </c>
      <c r="F6" s="19">
        <v>14371775</v>
      </c>
      <c r="G6" s="19">
        <v>3190722</v>
      </c>
      <c r="H6" s="19">
        <v>1414399</v>
      </c>
      <c r="I6" s="19">
        <v>1243304</v>
      </c>
      <c r="J6" s="19">
        <v>5848425</v>
      </c>
      <c r="K6" s="19">
        <v>1605806</v>
      </c>
      <c r="L6" s="19">
        <v>1690277</v>
      </c>
      <c r="M6" s="19">
        <v>1194381</v>
      </c>
      <c r="N6" s="19">
        <v>4490464</v>
      </c>
      <c r="O6" s="19"/>
      <c r="P6" s="19"/>
      <c r="Q6" s="19"/>
      <c r="R6" s="19"/>
      <c r="S6" s="19"/>
      <c r="T6" s="19"/>
      <c r="U6" s="19"/>
      <c r="V6" s="19"/>
      <c r="W6" s="19">
        <v>10338889</v>
      </c>
      <c r="X6" s="19">
        <v>7185882</v>
      </c>
      <c r="Y6" s="19">
        <v>3153007</v>
      </c>
      <c r="Z6" s="20">
        <v>43.88</v>
      </c>
      <c r="AA6" s="21">
        <v>14371775</v>
      </c>
    </row>
    <row r="7" spans="1:27" ht="13.5">
      <c r="A7" s="22" t="s">
        <v>34</v>
      </c>
      <c r="B7" s="16"/>
      <c r="C7" s="17"/>
      <c r="D7" s="17"/>
      <c r="E7" s="18">
        <v>62227842</v>
      </c>
      <c r="F7" s="19">
        <v>62227842</v>
      </c>
      <c r="G7" s="19">
        <v>3943786</v>
      </c>
      <c r="H7" s="19">
        <v>5243929</v>
      </c>
      <c r="I7" s="19">
        <v>4428225</v>
      </c>
      <c r="J7" s="19">
        <v>13615940</v>
      </c>
      <c r="K7" s="19">
        <v>4387682</v>
      </c>
      <c r="L7" s="19">
        <v>4590923</v>
      </c>
      <c r="M7" s="19">
        <v>4809197</v>
      </c>
      <c r="N7" s="19">
        <v>13787802</v>
      </c>
      <c r="O7" s="19"/>
      <c r="P7" s="19"/>
      <c r="Q7" s="19"/>
      <c r="R7" s="19"/>
      <c r="S7" s="19"/>
      <c r="T7" s="19"/>
      <c r="U7" s="19"/>
      <c r="V7" s="19"/>
      <c r="W7" s="19">
        <v>27403742</v>
      </c>
      <c r="X7" s="19">
        <v>32766546</v>
      </c>
      <c r="Y7" s="19">
        <v>-5362804</v>
      </c>
      <c r="Z7" s="20">
        <v>-16.37</v>
      </c>
      <c r="AA7" s="21">
        <v>62227842</v>
      </c>
    </row>
    <row r="8" spans="1:27" ht="13.5">
      <c r="A8" s="22" t="s">
        <v>35</v>
      </c>
      <c r="B8" s="16"/>
      <c r="C8" s="17"/>
      <c r="D8" s="17"/>
      <c r="E8" s="18">
        <v>17533362</v>
      </c>
      <c r="F8" s="19">
        <v>17533362</v>
      </c>
      <c r="G8" s="19">
        <v>45640924</v>
      </c>
      <c r="H8" s="19">
        <v>25595477</v>
      </c>
      <c r="I8" s="19">
        <v>29893324</v>
      </c>
      <c r="J8" s="19">
        <v>101129725</v>
      </c>
      <c r="K8" s="19">
        <v>10553851</v>
      </c>
      <c r="L8" s="19">
        <v>4578287</v>
      </c>
      <c r="M8" s="19">
        <v>40057750</v>
      </c>
      <c r="N8" s="19">
        <v>55189888</v>
      </c>
      <c r="O8" s="19"/>
      <c r="P8" s="19"/>
      <c r="Q8" s="19"/>
      <c r="R8" s="19"/>
      <c r="S8" s="19"/>
      <c r="T8" s="19"/>
      <c r="U8" s="19"/>
      <c r="V8" s="19"/>
      <c r="W8" s="19">
        <v>156319613</v>
      </c>
      <c r="X8" s="19">
        <v>9710436</v>
      </c>
      <c r="Y8" s="19">
        <v>146609177</v>
      </c>
      <c r="Z8" s="20">
        <v>1509.81</v>
      </c>
      <c r="AA8" s="21">
        <v>17533362</v>
      </c>
    </row>
    <row r="9" spans="1:27" ht="13.5">
      <c r="A9" s="22" t="s">
        <v>36</v>
      </c>
      <c r="B9" s="16"/>
      <c r="C9" s="17"/>
      <c r="D9" s="17"/>
      <c r="E9" s="18">
        <v>97894000</v>
      </c>
      <c r="F9" s="19">
        <v>97894000</v>
      </c>
      <c r="G9" s="19">
        <v>39176000</v>
      </c>
      <c r="H9" s="19">
        <v>1059182</v>
      </c>
      <c r="I9" s="19"/>
      <c r="J9" s="19">
        <v>40235182</v>
      </c>
      <c r="K9" s="19"/>
      <c r="L9" s="19"/>
      <c r="M9" s="19">
        <v>24888000</v>
      </c>
      <c r="N9" s="19">
        <v>24888000</v>
      </c>
      <c r="O9" s="19"/>
      <c r="P9" s="19"/>
      <c r="Q9" s="19"/>
      <c r="R9" s="19"/>
      <c r="S9" s="19"/>
      <c r="T9" s="19"/>
      <c r="U9" s="19"/>
      <c r="V9" s="19"/>
      <c r="W9" s="19">
        <v>65123182</v>
      </c>
      <c r="X9" s="19">
        <v>64895773</v>
      </c>
      <c r="Y9" s="19">
        <v>227409</v>
      </c>
      <c r="Z9" s="20">
        <v>0.35</v>
      </c>
      <c r="AA9" s="21">
        <v>97894000</v>
      </c>
    </row>
    <row r="10" spans="1:27" ht="13.5">
      <c r="A10" s="22" t="s">
        <v>37</v>
      </c>
      <c r="B10" s="16"/>
      <c r="C10" s="17"/>
      <c r="D10" s="17"/>
      <c r="E10" s="18">
        <v>29725340</v>
      </c>
      <c r="F10" s="19">
        <v>29725340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14425836</v>
      </c>
      <c r="Y10" s="19">
        <v>-14425836</v>
      </c>
      <c r="Z10" s="20">
        <v>-100</v>
      </c>
      <c r="AA10" s="21">
        <v>29725340</v>
      </c>
    </row>
    <row r="11" spans="1:27" ht="13.5">
      <c r="A11" s="22" t="s">
        <v>38</v>
      </c>
      <c r="B11" s="16"/>
      <c r="C11" s="17"/>
      <c r="D11" s="17"/>
      <c r="E11" s="18">
        <v>21132390</v>
      </c>
      <c r="F11" s="19">
        <v>21132390</v>
      </c>
      <c r="G11" s="19">
        <v>598504</v>
      </c>
      <c r="H11" s="19">
        <v>171377</v>
      </c>
      <c r="I11" s="19">
        <v>150036</v>
      </c>
      <c r="J11" s="19">
        <v>919917</v>
      </c>
      <c r="K11" s="19">
        <v>183605</v>
      </c>
      <c r="L11" s="19">
        <v>246403</v>
      </c>
      <c r="M11" s="19">
        <v>115959</v>
      </c>
      <c r="N11" s="19">
        <v>545967</v>
      </c>
      <c r="O11" s="19"/>
      <c r="P11" s="19"/>
      <c r="Q11" s="19"/>
      <c r="R11" s="19"/>
      <c r="S11" s="19"/>
      <c r="T11" s="19"/>
      <c r="U11" s="19"/>
      <c r="V11" s="19"/>
      <c r="W11" s="19">
        <v>1465884</v>
      </c>
      <c r="X11" s="19">
        <v>10566192</v>
      </c>
      <c r="Y11" s="19">
        <v>-9100308</v>
      </c>
      <c r="Z11" s="20">
        <v>-86.13</v>
      </c>
      <c r="AA11" s="21">
        <v>21132390</v>
      </c>
    </row>
    <row r="12" spans="1:27" ht="13.5">
      <c r="A12" s="22" t="s">
        <v>39</v>
      </c>
      <c r="B12" s="16"/>
      <c r="C12" s="17"/>
      <c r="D12" s="17"/>
      <c r="E12" s="18">
        <v>2019</v>
      </c>
      <c r="F12" s="19">
        <v>2019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1200</v>
      </c>
      <c r="Y12" s="19">
        <v>-1200</v>
      </c>
      <c r="Z12" s="20">
        <v>-100</v>
      </c>
      <c r="AA12" s="21">
        <v>2019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-271004138</v>
      </c>
      <c r="F14" s="19">
        <v>-271004138</v>
      </c>
      <c r="G14" s="19">
        <v>-87677766</v>
      </c>
      <c r="H14" s="19">
        <v>-27564861</v>
      </c>
      <c r="I14" s="19">
        <v>-32911982</v>
      </c>
      <c r="J14" s="19">
        <v>-148154609</v>
      </c>
      <c r="K14" s="19">
        <v>-16542153</v>
      </c>
      <c r="L14" s="19">
        <v>-11333996</v>
      </c>
      <c r="M14" s="19">
        <v>-65426263</v>
      </c>
      <c r="N14" s="19">
        <v>-93302412</v>
      </c>
      <c r="O14" s="19"/>
      <c r="P14" s="19"/>
      <c r="Q14" s="19"/>
      <c r="R14" s="19"/>
      <c r="S14" s="19"/>
      <c r="T14" s="19"/>
      <c r="U14" s="19"/>
      <c r="V14" s="19"/>
      <c r="W14" s="19">
        <v>-241457021</v>
      </c>
      <c r="X14" s="19">
        <v>-108503478</v>
      </c>
      <c r="Y14" s="19">
        <v>-132953543</v>
      </c>
      <c r="Z14" s="20">
        <v>122.53</v>
      </c>
      <c r="AA14" s="21">
        <v>-271004138</v>
      </c>
    </row>
    <row r="15" spans="1:27" ht="13.5">
      <c r="A15" s="22" t="s">
        <v>42</v>
      </c>
      <c r="B15" s="16"/>
      <c r="C15" s="17"/>
      <c r="D15" s="17"/>
      <c r="E15" s="18">
        <v>-2150027</v>
      </c>
      <c r="F15" s="19">
        <v>-2150027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-1075008</v>
      </c>
      <c r="Y15" s="19">
        <v>1075008</v>
      </c>
      <c r="Z15" s="20">
        <v>-100</v>
      </c>
      <c r="AA15" s="21">
        <v>-2150027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-30267437</v>
      </c>
      <c r="F17" s="27">
        <f t="shared" si="0"/>
        <v>-30267437</v>
      </c>
      <c r="G17" s="27">
        <f t="shared" si="0"/>
        <v>4872170</v>
      </c>
      <c r="H17" s="27">
        <f t="shared" si="0"/>
        <v>5919503</v>
      </c>
      <c r="I17" s="27">
        <f t="shared" si="0"/>
        <v>2802907</v>
      </c>
      <c r="J17" s="27">
        <f t="shared" si="0"/>
        <v>13594580</v>
      </c>
      <c r="K17" s="27">
        <f t="shared" si="0"/>
        <v>188791</v>
      </c>
      <c r="L17" s="27">
        <f t="shared" si="0"/>
        <v>-228106</v>
      </c>
      <c r="M17" s="27">
        <f t="shared" si="0"/>
        <v>5639024</v>
      </c>
      <c r="N17" s="27">
        <f t="shared" si="0"/>
        <v>5599709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19194289</v>
      </c>
      <c r="X17" s="27">
        <f t="shared" si="0"/>
        <v>29973379</v>
      </c>
      <c r="Y17" s="27">
        <f t="shared" si="0"/>
        <v>-10779090</v>
      </c>
      <c r="Z17" s="28">
        <f>+IF(X17&lt;&gt;0,+(Y17/X17)*100,0)</f>
        <v>-35.9622116678937</v>
      </c>
      <c r="AA17" s="29">
        <f>SUM(AA6:AA16)</f>
        <v>-30267437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50000</v>
      </c>
      <c r="F22" s="36">
        <v>50000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24996</v>
      </c>
      <c r="Y22" s="19">
        <v>-24996</v>
      </c>
      <c r="Z22" s="20">
        <v>-100</v>
      </c>
      <c r="AA22" s="21">
        <v>50000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-29725340</v>
      </c>
      <c r="F26" s="19">
        <v>-29725340</v>
      </c>
      <c r="G26" s="19">
        <v>-2726421</v>
      </c>
      <c r="H26" s="19">
        <v>-5995112</v>
      </c>
      <c r="I26" s="19">
        <v>-5230750</v>
      </c>
      <c r="J26" s="19">
        <v>-13952283</v>
      </c>
      <c r="K26" s="19"/>
      <c r="L26" s="19"/>
      <c r="M26" s="19">
        <v>-6192971</v>
      </c>
      <c r="N26" s="19">
        <v>-6192971</v>
      </c>
      <c r="O26" s="19"/>
      <c r="P26" s="19"/>
      <c r="Q26" s="19"/>
      <c r="R26" s="19"/>
      <c r="S26" s="19"/>
      <c r="T26" s="19"/>
      <c r="U26" s="19"/>
      <c r="V26" s="19"/>
      <c r="W26" s="19">
        <v>-20145254</v>
      </c>
      <c r="X26" s="19">
        <v>-16191270</v>
      </c>
      <c r="Y26" s="19">
        <v>-3953984</v>
      </c>
      <c r="Z26" s="20">
        <v>24.42</v>
      </c>
      <c r="AA26" s="21">
        <v>-29725340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-29675340</v>
      </c>
      <c r="F27" s="27">
        <f t="shared" si="1"/>
        <v>-29675340</v>
      </c>
      <c r="G27" s="27">
        <f t="shared" si="1"/>
        <v>-2726421</v>
      </c>
      <c r="H27" s="27">
        <f t="shared" si="1"/>
        <v>-5995112</v>
      </c>
      <c r="I27" s="27">
        <f t="shared" si="1"/>
        <v>-5230750</v>
      </c>
      <c r="J27" s="27">
        <f t="shared" si="1"/>
        <v>-13952283</v>
      </c>
      <c r="K27" s="27">
        <f t="shared" si="1"/>
        <v>0</v>
      </c>
      <c r="L27" s="27">
        <f t="shared" si="1"/>
        <v>0</v>
      </c>
      <c r="M27" s="27">
        <f t="shared" si="1"/>
        <v>-6192971</v>
      </c>
      <c r="N27" s="27">
        <f t="shared" si="1"/>
        <v>-6192971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-20145254</v>
      </c>
      <c r="X27" s="27">
        <f t="shared" si="1"/>
        <v>-16166274</v>
      </c>
      <c r="Y27" s="27">
        <f t="shared" si="1"/>
        <v>-3978980</v>
      </c>
      <c r="Z27" s="28">
        <f>+IF(X27&lt;&gt;0,+(Y27/X27)*100,0)</f>
        <v>24.6128452357049</v>
      </c>
      <c r="AA27" s="29">
        <f>SUM(AA21:AA26)</f>
        <v>-29675340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-2849973</v>
      </c>
      <c r="F35" s="19">
        <v>-2849973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-1045218</v>
      </c>
      <c r="Y35" s="19">
        <v>1045218</v>
      </c>
      <c r="Z35" s="20">
        <v>-100</v>
      </c>
      <c r="AA35" s="21">
        <v>-2849973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-2849973</v>
      </c>
      <c r="F36" s="27">
        <f t="shared" si="2"/>
        <v>-2849973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-1045218</v>
      </c>
      <c r="Y36" s="27">
        <f t="shared" si="2"/>
        <v>1045218</v>
      </c>
      <c r="Z36" s="28">
        <f>+IF(X36&lt;&gt;0,+(Y36/X36)*100,0)</f>
        <v>-100</v>
      </c>
      <c r="AA36" s="29">
        <f>SUM(AA31:AA35)</f>
        <v>-2849973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-62792750</v>
      </c>
      <c r="F38" s="33">
        <f t="shared" si="3"/>
        <v>-62792750</v>
      </c>
      <c r="G38" s="33">
        <f t="shared" si="3"/>
        <v>2145749</v>
      </c>
      <c r="H38" s="33">
        <f t="shared" si="3"/>
        <v>-75609</v>
      </c>
      <c r="I38" s="33">
        <f t="shared" si="3"/>
        <v>-2427843</v>
      </c>
      <c r="J38" s="33">
        <f t="shared" si="3"/>
        <v>-357703</v>
      </c>
      <c r="K38" s="33">
        <f t="shared" si="3"/>
        <v>188791</v>
      </c>
      <c r="L38" s="33">
        <f t="shared" si="3"/>
        <v>-228106</v>
      </c>
      <c r="M38" s="33">
        <f t="shared" si="3"/>
        <v>-553947</v>
      </c>
      <c r="N38" s="33">
        <f t="shared" si="3"/>
        <v>-593262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-950965</v>
      </c>
      <c r="X38" s="33">
        <f t="shared" si="3"/>
        <v>12761887</v>
      </c>
      <c r="Y38" s="33">
        <f t="shared" si="3"/>
        <v>-13712852</v>
      </c>
      <c r="Z38" s="34">
        <f>+IF(X38&lt;&gt;0,+(Y38/X38)*100,0)</f>
        <v>-107.4516017889831</v>
      </c>
      <c r="AA38" s="35">
        <f>+AA17+AA27+AA36</f>
        <v>-62792750</v>
      </c>
    </row>
    <row r="39" spans="1:27" ht="13.5">
      <c r="A39" s="22" t="s">
        <v>59</v>
      </c>
      <c r="B39" s="16"/>
      <c r="C39" s="31"/>
      <c r="D39" s="31"/>
      <c r="E39" s="32">
        <v>-9341000</v>
      </c>
      <c r="F39" s="33">
        <v>-9341000</v>
      </c>
      <c r="G39" s="33">
        <v>655122</v>
      </c>
      <c r="H39" s="33">
        <v>2800871</v>
      </c>
      <c r="I39" s="33">
        <v>2725262</v>
      </c>
      <c r="J39" s="33">
        <v>655122</v>
      </c>
      <c r="K39" s="33">
        <v>297419</v>
      </c>
      <c r="L39" s="33">
        <v>486210</v>
      </c>
      <c r="M39" s="33">
        <v>258104</v>
      </c>
      <c r="N39" s="33">
        <v>297419</v>
      </c>
      <c r="O39" s="33"/>
      <c r="P39" s="33"/>
      <c r="Q39" s="33"/>
      <c r="R39" s="33"/>
      <c r="S39" s="33"/>
      <c r="T39" s="33"/>
      <c r="U39" s="33"/>
      <c r="V39" s="33"/>
      <c r="W39" s="33">
        <v>655122</v>
      </c>
      <c r="X39" s="33">
        <v>-9341000</v>
      </c>
      <c r="Y39" s="33">
        <v>9996122</v>
      </c>
      <c r="Z39" s="34">
        <v>-107.01</v>
      </c>
      <c r="AA39" s="35">
        <v>-9341000</v>
      </c>
    </row>
    <row r="40" spans="1:27" ht="13.5">
      <c r="A40" s="41" t="s">
        <v>60</v>
      </c>
      <c r="B40" s="42"/>
      <c r="C40" s="43"/>
      <c r="D40" s="43"/>
      <c r="E40" s="44">
        <v>-72133750</v>
      </c>
      <c r="F40" s="45">
        <v>-72133750</v>
      </c>
      <c r="G40" s="45">
        <v>2800871</v>
      </c>
      <c r="H40" s="45">
        <v>2725262</v>
      </c>
      <c r="I40" s="45">
        <v>297419</v>
      </c>
      <c r="J40" s="45">
        <v>297419</v>
      </c>
      <c r="K40" s="45">
        <v>486210</v>
      </c>
      <c r="L40" s="45">
        <v>258104</v>
      </c>
      <c r="M40" s="45">
        <v>-295843</v>
      </c>
      <c r="N40" s="45">
        <v>-295843</v>
      </c>
      <c r="O40" s="45"/>
      <c r="P40" s="45"/>
      <c r="Q40" s="45"/>
      <c r="R40" s="45"/>
      <c r="S40" s="45"/>
      <c r="T40" s="45"/>
      <c r="U40" s="45"/>
      <c r="V40" s="45"/>
      <c r="W40" s="45">
        <v>-295843</v>
      </c>
      <c r="X40" s="45">
        <v>3420887</v>
      </c>
      <c r="Y40" s="45">
        <v>-3716730</v>
      </c>
      <c r="Z40" s="46">
        <v>-108.65</v>
      </c>
      <c r="AA40" s="47">
        <v>-72133750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/>
      <c r="D8" s="17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21"/>
    </row>
    <row r="9" spans="1:27" ht="13.5">
      <c r="A9" s="22" t="s">
        <v>36</v>
      </c>
      <c r="B9" s="16"/>
      <c r="C9" s="17"/>
      <c r="D9" s="17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  <c r="AA9" s="21"/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  <c r="X17" s="27">
        <f t="shared" si="0"/>
        <v>0</v>
      </c>
      <c r="Y17" s="27">
        <f t="shared" si="0"/>
        <v>0</v>
      </c>
      <c r="Z17" s="28">
        <f>+IF(X17&lt;&gt;0,+(Y17/X17)*100,0)</f>
        <v>0</v>
      </c>
      <c r="AA17" s="29">
        <f>SUM(AA6:AA16)</f>
        <v>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0</v>
      </c>
      <c r="Y27" s="27">
        <f t="shared" si="1"/>
        <v>0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0</v>
      </c>
      <c r="F38" s="33">
        <f t="shared" si="3"/>
        <v>0</v>
      </c>
      <c r="G38" s="33">
        <f t="shared" si="3"/>
        <v>0</v>
      </c>
      <c r="H38" s="33">
        <f t="shared" si="3"/>
        <v>0</v>
      </c>
      <c r="I38" s="33">
        <f t="shared" si="3"/>
        <v>0</v>
      </c>
      <c r="J38" s="33">
        <f t="shared" si="3"/>
        <v>0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0</v>
      </c>
      <c r="X38" s="33">
        <f t="shared" si="3"/>
        <v>0</v>
      </c>
      <c r="Y38" s="33">
        <f t="shared" si="3"/>
        <v>0</v>
      </c>
      <c r="Z38" s="34">
        <f>+IF(X38&lt;&gt;0,+(Y38/X38)*100,0)</f>
        <v>0</v>
      </c>
      <c r="AA38" s="35">
        <f>+AA17+AA27+AA36</f>
        <v>0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/>
      <c r="D40" s="43"/>
      <c r="E40" s="44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6"/>
      <c r="AA40" s="47"/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/>
      <c r="D8" s="17"/>
      <c r="E8" s="18">
        <v>37000</v>
      </c>
      <c r="F8" s="19">
        <v>37000</v>
      </c>
      <c r="G8" s="19">
        <v>2632</v>
      </c>
      <c r="H8" s="19"/>
      <c r="I8" s="19">
        <v>10000</v>
      </c>
      <c r="J8" s="19">
        <v>12632</v>
      </c>
      <c r="K8" s="19"/>
      <c r="L8" s="19">
        <v>23000</v>
      </c>
      <c r="M8" s="19"/>
      <c r="N8" s="19">
        <v>23000</v>
      </c>
      <c r="O8" s="19"/>
      <c r="P8" s="19"/>
      <c r="Q8" s="19"/>
      <c r="R8" s="19"/>
      <c r="S8" s="19"/>
      <c r="T8" s="19"/>
      <c r="U8" s="19"/>
      <c r="V8" s="19"/>
      <c r="W8" s="19">
        <v>35632</v>
      </c>
      <c r="X8" s="19">
        <v>37000</v>
      </c>
      <c r="Y8" s="19">
        <v>-1368</v>
      </c>
      <c r="Z8" s="20">
        <v>-3.7</v>
      </c>
      <c r="AA8" s="21">
        <v>37000</v>
      </c>
    </row>
    <row r="9" spans="1:27" ht="13.5">
      <c r="A9" s="22" t="s">
        <v>36</v>
      </c>
      <c r="B9" s="16"/>
      <c r="C9" s="17"/>
      <c r="D9" s="17"/>
      <c r="E9" s="18">
        <v>172198600</v>
      </c>
      <c r="F9" s="19">
        <v>172198600</v>
      </c>
      <c r="G9" s="19">
        <v>70550000</v>
      </c>
      <c r="H9" s="19"/>
      <c r="I9" s="19"/>
      <c r="J9" s="19">
        <v>70550000</v>
      </c>
      <c r="K9" s="19"/>
      <c r="L9" s="19">
        <v>2820000</v>
      </c>
      <c r="M9" s="19">
        <v>56362053</v>
      </c>
      <c r="N9" s="19">
        <v>59182053</v>
      </c>
      <c r="O9" s="19"/>
      <c r="P9" s="19"/>
      <c r="Q9" s="19"/>
      <c r="R9" s="19"/>
      <c r="S9" s="19"/>
      <c r="T9" s="19"/>
      <c r="U9" s="19"/>
      <c r="V9" s="19"/>
      <c r="W9" s="19">
        <v>129732053</v>
      </c>
      <c r="X9" s="19">
        <v>123323000</v>
      </c>
      <c r="Y9" s="19">
        <v>6409053</v>
      </c>
      <c r="Z9" s="20">
        <v>5.2</v>
      </c>
      <c r="AA9" s="21">
        <v>172198600</v>
      </c>
    </row>
    <row r="10" spans="1:27" ht="13.5">
      <c r="A10" s="22" t="s">
        <v>37</v>
      </c>
      <c r="B10" s="16"/>
      <c r="C10" s="17"/>
      <c r="D10" s="17"/>
      <c r="E10" s="18">
        <v>2242000</v>
      </c>
      <c r="F10" s="19">
        <v>2242000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2242000</v>
      </c>
      <c r="Y10" s="19">
        <v>-2242000</v>
      </c>
      <c r="Z10" s="20">
        <v>-100</v>
      </c>
      <c r="AA10" s="21">
        <v>2242000</v>
      </c>
    </row>
    <row r="11" spans="1:27" ht="13.5">
      <c r="A11" s="22" t="s">
        <v>38</v>
      </c>
      <c r="B11" s="16"/>
      <c r="C11" s="17"/>
      <c r="D11" s="17"/>
      <c r="E11" s="18">
        <v>1160000</v>
      </c>
      <c r="F11" s="19">
        <v>1160000</v>
      </c>
      <c r="G11" s="19">
        <v>56449</v>
      </c>
      <c r="H11" s="19">
        <v>96000</v>
      </c>
      <c r="I11" s="19">
        <v>96000</v>
      </c>
      <c r="J11" s="19">
        <v>248449</v>
      </c>
      <c r="K11" s="19">
        <v>321556</v>
      </c>
      <c r="L11" s="19">
        <v>423157</v>
      </c>
      <c r="M11" s="19">
        <v>95911</v>
      </c>
      <c r="N11" s="19">
        <v>840624</v>
      </c>
      <c r="O11" s="19"/>
      <c r="P11" s="19"/>
      <c r="Q11" s="19"/>
      <c r="R11" s="19"/>
      <c r="S11" s="19"/>
      <c r="T11" s="19"/>
      <c r="U11" s="19"/>
      <c r="V11" s="19"/>
      <c r="W11" s="19">
        <v>1089073</v>
      </c>
      <c r="X11" s="19">
        <v>576000</v>
      </c>
      <c r="Y11" s="19">
        <v>513073</v>
      </c>
      <c r="Z11" s="20">
        <v>89.08</v>
      </c>
      <c r="AA11" s="21">
        <v>1160000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-119794777</v>
      </c>
      <c r="F14" s="19">
        <v>-119794777</v>
      </c>
      <c r="G14" s="19">
        <v>-8959829</v>
      </c>
      <c r="H14" s="19">
        <v>-10149600</v>
      </c>
      <c r="I14" s="19">
        <v>-10149600</v>
      </c>
      <c r="J14" s="19">
        <v>-29259029</v>
      </c>
      <c r="K14" s="19">
        <v>-11870201</v>
      </c>
      <c r="L14" s="19">
        <v>-9864862</v>
      </c>
      <c r="M14" s="19">
        <v>-10425640</v>
      </c>
      <c r="N14" s="19">
        <v>-32160703</v>
      </c>
      <c r="O14" s="19"/>
      <c r="P14" s="19"/>
      <c r="Q14" s="19"/>
      <c r="R14" s="19"/>
      <c r="S14" s="19"/>
      <c r="T14" s="19"/>
      <c r="U14" s="19"/>
      <c r="V14" s="19"/>
      <c r="W14" s="19">
        <v>-61419732</v>
      </c>
      <c r="X14" s="19">
        <v>-60897600</v>
      </c>
      <c r="Y14" s="19">
        <v>-522132</v>
      </c>
      <c r="Z14" s="20">
        <v>0.86</v>
      </c>
      <c r="AA14" s="21">
        <v>-119794777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-49363818</v>
      </c>
      <c r="F16" s="19">
        <v>-49363818</v>
      </c>
      <c r="G16" s="19">
        <v>-1413894</v>
      </c>
      <c r="H16" s="19">
        <v>-4120300</v>
      </c>
      <c r="I16" s="19">
        <v>-4120300</v>
      </c>
      <c r="J16" s="19">
        <v>-9654494</v>
      </c>
      <c r="K16" s="19">
        <v>-5736723</v>
      </c>
      <c r="L16" s="19">
        <v>-5691214</v>
      </c>
      <c r="M16" s="19">
        <v>-5285068</v>
      </c>
      <c r="N16" s="19">
        <v>-16713005</v>
      </c>
      <c r="O16" s="19"/>
      <c r="P16" s="19"/>
      <c r="Q16" s="19"/>
      <c r="R16" s="19"/>
      <c r="S16" s="19"/>
      <c r="T16" s="19"/>
      <c r="U16" s="19"/>
      <c r="V16" s="19"/>
      <c r="W16" s="19">
        <v>-26367499</v>
      </c>
      <c r="X16" s="19">
        <v>-24721800</v>
      </c>
      <c r="Y16" s="19">
        <v>-1645699</v>
      </c>
      <c r="Z16" s="20">
        <v>6.66</v>
      </c>
      <c r="AA16" s="21">
        <v>-49363818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6479005</v>
      </c>
      <c r="F17" s="27">
        <f t="shared" si="0"/>
        <v>6479005</v>
      </c>
      <c r="G17" s="27">
        <f t="shared" si="0"/>
        <v>60235358</v>
      </c>
      <c r="H17" s="27">
        <f t="shared" si="0"/>
        <v>-14173900</v>
      </c>
      <c r="I17" s="27">
        <f t="shared" si="0"/>
        <v>-14163900</v>
      </c>
      <c r="J17" s="27">
        <f t="shared" si="0"/>
        <v>31897558</v>
      </c>
      <c r="K17" s="27">
        <f t="shared" si="0"/>
        <v>-17285368</v>
      </c>
      <c r="L17" s="27">
        <f t="shared" si="0"/>
        <v>-12289919</v>
      </c>
      <c r="M17" s="27">
        <f t="shared" si="0"/>
        <v>40747256</v>
      </c>
      <c r="N17" s="27">
        <f t="shared" si="0"/>
        <v>11171969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43069527</v>
      </c>
      <c r="X17" s="27">
        <f t="shared" si="0"/>
        <v>40558600</v>
      </c>
      <c r="Y17" s="27">
        <f t="shared" si="0"/>
        <v>2510927</v>
      </c>
      <c r="Z17" s="28">
        <f>+IF(X17&lt;&gt;0,+(Y17/X17)*100,0)</f>
        <v>6.19086211062512</v>
      </c>
      <c r="AA17" s="29">
        <f>SUM(AA6:AA16)</f>
        <v>6479005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-3925000</v>
      </c>
      <c r="F26" s="19">
        <v>-3925000</v>
      </c>
      <c r="G26" s="19"/>
      <c r="H26" s="19">
        <v>-96000</v>
      </c>
      <c r="I26" s="19"/>
      <c r="J26" s="19">
        <v>-96000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-96000</v>
      </c>
      <c r="X26" s="19">
        <v>-3208000</v>
      </c>
      <c r="Y26" s="19">
        <v>3112000</v>
      </c>
      <c r="Z26" s="20">
        <v>-97.01</v>
      </c>
      <c r="AA26" s="21">
        <v>-3925000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-3925000</v>
      </c>
      <c r="F27" s="27">
        <f t="shared" si="1"/>
        <v>-3925000</v>
      </c>
      <c r="G27" s="27">
        <f t="shared" si="1"/>
        <v>0</v>
      </c>
      <c r="H27" s="27">
        <f t="shared" si="1"/>
        <v>-96000</v>
      </c>
      <c r="I27" s="27">
        <f t="shared" si="1"/>
        <v>0</v>
      </c>
      <c r="J27" s="27">
        <f t="shared" si="1"/>
        <v>-96000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-96000</v>
      </c>
      <c r="X27" s="27">
        <f t="shared" si="1"/>
        <v>-3208000</v>
      </c>
      <c r="Y27" s="27">
        <f t="shared" si="1"/>
        <v>3112000</v>
      </c>
      <c r="Z27" s="28">
        <f>+IF(X27&lt;&gt;0,+(Y27/X27)*100,0)</f>
        <v>-97.0074812967581</v>
      </c>
      <c r="AA27" s="29">
        <f>SUM(AA21:AA26)</f>
        <v>-3925000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2554005</v>
      </c>
      <c r="F38" s="33">
        <f t="shared" si="3"/>
        <v>2554005</v>
      </c>
      <c r="G38" s="33">
        <f t="shared" si="3"/>
        <v>60235358</v>
      </c>
      <c r="H38" s="33">
        <f t="shared" si="3"/>
        <v>-14269900</v>
      </c>
      <c r="I38" s="33">
        <f t="shared" si="3"/>
        <v>-14163900</v>
      </c>
      <c r="J38" s="33">
        <f t="shared" si="3"/>
        <v>31801558</v>
      </c>
      <c r="K38" s="33">
        <f t="shared" si="3"/>
        <v>-17285368</v>
      </c>
      <c r="L38" s="33">
        <f t="shared" si="3"/>
        <v>-12289919</v>
      </c>
      <c r="M38" s="33">
        <f t="shared" si="3"/>
        <v>40747256</v>
      </c>
      <c r="N38" s="33">
        <f t="shared" si="3"/>
        <v>11171969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42973527</v>
      </c>
      <c r="X38" s="33">
        <f t="shared" si="3"/>
        <v>37350600</v>
      </c>
      <c r="Y38" s="33">
        <f t="shared" si="3"/>
        <v>5622927</v>
      </c>
      <c r="Z38" s="34">
        <f>+IF(X38&lt;&gt;0,+(Y38/X38)*100,0)</f>
        <v>15.054448924515269</v>
      </c>
      <c r="AA38" s="35">
        <f>+AA17+AA27+AA36</f>
        <v>2554005</v>
      </c>
    </row>
    <row r="39" spans="1:27" ht="13.5">
      <c r="A39" s="22" t="s">
        <v>59</v>
      </c>
      <c r="B39" s="16"/>
      <c r="C39" s="31"/>
      <c r="D39" s="31"/>
      <c r="E39" s="32">
        <v>8500000</v>
      </c>
      <c r="F39" s="33">
        <v>8500000</v>
      </c>
      <c r="G39" s="33"/>
      <c r="H39" s="33">
        <v>60235358</v>
      </c>
      <c r="I39" s="33">
        <v>45965458</v>
      </c>
      <c r="J39" s="33"/>
      <c r="K39" s="33">
        <v>31801558</v>
      </c>
      <c r="L39" s="33">
        <v>14516190</v>
      </c>
      <c r="M39" s="33">
        <v>2226271</v>
      </c>
      <c r="N39" s="33">
        <v>31801558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8500000</v>
      </c>
      <c r="Y39" s="33">
        <v>-8500000</v>
      </c>
      <c r="Z39" s="34">
        <v>-100</v>
      </c>
      <c r="AA39" s="35">
        <v>8500000</v>
      </c>
    </row>
    <row r="40" spans="1:27" ht="13.5">
      <c r="A40" s="41" t="s">
        <v>60</v>
      </c>
      <c r="B40" s="42"/>
      <c r="C40" s="43"/>
      <c r="D40" s="43"/>
      <c r="E40" s="44">
        <v>11054005</v>
      </c>
      <c r="F40" s="45">
        <v>11054005</v>
      </c>
      <c r="G40" s="45">
        <v>60235358</v>
      </c>
      <c r="H40" s="45">
        <v>45965458</v>
      </c>
      <c r="I40" s="45">
        <v>31801558</v>
      </c>
      <c r="J40" s="45">
        <v>31801558</v>
      </c>
      <c r="K40" s="45">
        <v>14516190</v>
      </c>
      <c r="L40" s="45">
        <v>2226271</v>
      </c>
      <c r="M40" s="45">
        <v>42973527</v>
      </c>
      <c r="N40" s="45">
        <v>42973527</v>
      </c>
      <c r="O40" s="45"/>
      <c r="P40" s="45"/>
      <c r="Q40" s="45"/>
      <c r="R40" s="45"/>
      <c r="S40" s="45"/>
      <c r="T40" s="45"/>
      <c r="U40" s="45"/>
      <c r="V40" s="45"/>
      <c r="W40" s="45">
        <v>42973527</v>
      </c>
      <c r="X40" s="45">
        <v>45850600</v>
      </c>
      <c r="Y40" s="45">
        <v>-2877073</v>
      </c>
      <c r="Z40" s="46">
        <v>-6.27</v>
      </c>
      <c r="AA40" s="47">
        <v>11054005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287790103</v>
      </c>
      <c r="D6" s="17"/>
      <c r="E6" s="18">
        <v>233598768</v>
      </c>
      <c r="F6" s="19">
        <v>233598768</v>
      </c>
      <c r="G6" s="19">
        <v>12496027</v>
      </c>
      <c r="H6" s="19">
        <v>11933188</v>
      </c>
      <c r="I6" s="19">
        <v>12445818</v>
      </c>
      <c r="J6" s="19">
        <v>36875033</v>
      </c>
      <c r="K6" s="19">
        <v>10678068</v>
      </c>
      <c r="L6" s="19">
        <v>14582167</v>
      </c>
      <c r="M6" s="19">
        <v>8066766</v>
      </c>
      <c r="N6" s="19">
        <v>33327001</v>
      </c>
      <c r="O6" s="19"/>
      <c r="P6" s="19"/>
      <c r="Q6" s="19"/>
      <c r="R6" s="19"/>
      <c r="S6" s="19"/>
      <c r="T6" s="19"/>
      <c r="U6" s="19"/>
      <c r="V6" s="19"/>
      <c r="W6" s="19">
        <v>70202034</v>
      </c>
      <c r="X6" s="19">
        <v>116799384</v>
      </c>
      <c r="Y6" s="19">
        <v>-46597350</v>
      </c>
      <c r="Z6" s="20">
        <v>-39.9</v>
      </c>
      <c r="AA6" s="21">
        <v>233598768</v>
      </c>
    </row>
    <row r="7" spans="1:27" ht="13.5">
      <c r="A7" s="22" t="s">
        <v>34</v>
      </c>
      <c r="B7" s="16"/>
      <c r="C7" s="17">
        <v>403672677</v>
      </c>
      <c r="D7" s="17"/>
      <c r="E7" s="18">
        <v>537522348</v>
      </c>
      <c r="F7" s="19">
        <v>537522348</v>
      </c>
      <c r="G7" s="19">
        <v>53871816</v>
      </c>
      <c r="H7" s="19">
        <v>43790413</v>
      </c>
      <c r="I7" s="19">
        <v>45246217</v>
      </c>
      <c r="J7" s="19">
        <v>142908446</v>
      </c>
      <c r="K7" s="19">
        <v>49928367</v>
      </c>
      <c r="L7" s="19">
        <v>48164356</v>
      </c>
      <c r="M7" s="19">
        <v>37722039</v>
      </c>
      <c r="N7" s="19">
        <v>135814762</v>
      </c>
      <c r="O7" s="19"/>
      <c r="P7" s="19"/>
      <c r="Q7" s="19"/>
      <c r="R7" s="19"/>
      <c r="S7" s="19"/>
      <c r="T7" s="19"/>
      <c r="U7" s="19"/>
      <c r="V7" s="19"/>
      <c r="W7" s="19">
        <v>278723208</v>
      </c>
      <c r="X7" s="19">
        <v>268761174</v>
      </c>
      <c r="Y7" s="19">
        <v>9962034</v>
      </c>
      <c r="Z7" s="20">
        <v>3.71</v>
      </c>
      <c r="AA7" s="21">
        <v>537522348</v>
      </c>
    </row>
    <row r="8" spans="1:27" ht="13.5">
      <c r="A8" s="22" t="s">
        <v>35</v>
      </c>
      <c r="B8" s="16"/>
      <c r="C8" s="17">
        <v>12892625</v>
      </c>
      <c r="D8" s="17"/>
      <c r="E8" s="18">
        <v>28671000</v>
      </c>
      <c r="F8" s="19">
        <v>28671000</v>
      </c>
      <c r="G8" s="19">
        <v>24201023</v>
      </c>
      <c r="H8" s="19">
        <v>1451712</v>
      </c>
      <c r="I8" s="19">
        <v>49741467</v>
      </c>
      <c r="J8" s="19">
        <v>75394202</v>
      </c>
      <c r="K8" s="19">
        <v>1282305</v>
      </c>
      <c r="L8" s="19">
        <v>2047273</v>
      </c>
      <c r="M8" s="19">
        <v>22735185</v>
      </c>
      <c r="N8" s="19">
        <v>26064763</v>
      </c>
      <c r="O8" s="19"/>
      <c r="P8" s="19"/>
      <c r="Q8" s="19"/>
      <c r="R8" s="19"/>
      <c r="S8" s="19"/>
      <c r="T8" s="19"/>
      <c r="U8" s="19"/>
      <c r="V8" s="19"/>
      <c r="W8" s="19">
        <v>101458965</v>
      </c>
      <c r="X8" s="19">
        <v>14335500</v>
      </c>
      <c r="Y8" s="19">
        <v>87123465</v>
      </c>
      <c r="Z8" s="20">
        <v>607.75</v>
      </c>
      <c r="AA8" s="21">
        <v>28671000</v>
      </c>
    </row>
    <row r="9" spans="1:27" ht="13.5">
      <c r="A9" s="22" t="s">
        <v>36</v>
      </c>
      <c r="B9" s="16"/>
      <c r="C9" s="17"/>
      <c r="D9" s="17"/>
      <c r="E9" s="18">
        <v>515319000</v>
      </c>
      <c r="F9" s="19">
        <v>515319000</v>
      </c>
      <c r="G9" s="19">
        <v>210895000</v>
      </c>
      <c r="H9" s="19">
        <v>2011000</v>
      </c>
      <c r="I9" s="19"/>
      <c r="J9" s="19">
        <v>212906000</v>
      </c>
      <c r="K9" s="19"/>
      <c r="L9" s="19"/>
      <c r="M9" s="19">
        <v>166310000</v>
      </c>
      <c r="N9" s="19">
        <v>166310000</v>
      </c>
      <c r="O9" s="19"/>
      <c r="P9" s="19"/>
      <c r="Q9" s="19"/>
      <c r="R9" s="19"/>
      <c r="S9" s="19"/>
      <c r="T9" s="19"/>
      <c r="U9" s="19"/>
      <c r="V9" s="19"/>
      <c r="W9" s="19">
        <v>379216000</v>
      </c>
      <c r="X9" s="19">
        <v>386489250</v>
      </c>
      <c r="Y9" s="19">
        <v>-7273250</v>
      </c>
      <c r="Z9" s="20">
        <v>-1.88</v>
      </c>
      <c r="AA9" s="21">
        <v>515319000</v>
      </c>
    </row>
    <row r="10" spans="1:27" ht="13.5">
      <c r="A10" s="22" t="s">
        <v>37</v>
      </c>
      <c r="B10" s="16"/>
      <c r="C10" s="17">
        <v>736237000</v>
      </c>
      <c r="D10" s="17"/>
      <c r="E10" s="18">
        <v>255210999</v>
      </c>
      <c r="F10" s="19">
        <v>255210999</v>
      </c>
      <c r="G10" s="19">
        <v>88250000</v>
      </c>
      <c r="H10" s="19"/>
      <c r="I10" s="19"/>
      <c r="J10" s="19">
        <v>88250000</v>
      </c>
      <c r="K10" s="19">
        <v>3304000</v>
      </c>
      <c r="L10" s="19">
        <v>1300000</v>
      </c>
      <c r="M10" s="19">
        <v>108019000</v>
      </c>
      <c r="N10" s="19">
        <v>112623000</v>
      </c>
      <c r="O10" s="19"/>
      <c r="P10" s="19"/>
      <c r="Q10" s="19"/>
      <c r="R10" s="19"/>
      <c r="S10" s="19"/>
      <c r="T10" s="19"/>
      <c r="U10" s="19"/>
      <c r="V10" s="19"/>
      <c r="W10" s="19">
        <v>200873000</v>
      </c>
      <c r="X10" s="19">
        <v>170140666</v>
      </c>
      <c r="Y10" s="19">
        <v>30732334</v>
      </c>
      <c r="Z10" s="20">
        <v>18.06</v>
      </c>
      <c r="AA10" s="21">
        <v>255210999</v>
      </c>
    </row>
    <row r="11" spans="1:27" ht="13.5">
      <c r="A11" s="22" t="s">
        <v>38</v>
      </c>
      <c r="B11" s="16"/>
      <c r="C11" s="17">
        <v>7701973</v>
      </c>
      <c r="D11" s="17"/>
      <c r="E11" s="18">
        <v>77599992</v>
      </c>
      <c r="F11" s="19">
        <v>77599992</v>
      </c>
      <c r="G11" s="19">
        <v>1271546</v>
      </c>
      <c r="H11" s="19">
        <v>414904</v>
      </c>
      <c r="I11" s="19">
        <v>1077289</v>
      </c>
      <c r="J11" s="19">
        <v>2763739</v>
      </c>
      <c r="K11" s="19">
        <v>955707</v>
      </c>
      <c r="L11" s="19">
        <v>1035412</v>
      </c>
      <c r="M11" s="19">
        <v>966585</v>
      </c>
      <c r="N11" s="19">
        <v>2957704</v>
      </c>
      <c r="O11" s="19"/>
      <c r="P11" s="19"/>
      <c r="Q11" s="19"/>
      <c r="R11" s="19"/>
      <c r="S11" s="19"/>
      <c r="T11" s="19"/>
      <c r="U11" s="19"/>
      <c r="V11" s="19"/>
      <c r="W11" s="19">
        <v>5721443</v>
      </c>
      <c r="X11" s="19">
        <v>38799996</v>
      </c>
      <c r="Y11" s="19">
        <v>-33078553</v>
      </c>
      <c r="Z11" s="20">
        <v>-85.25</v>
      </c>
      <c r="AA11" s="21">
        <v>77599992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-1247271401</v>
      </c>
      <c r="D14" s="17"/>
      <c r="E14" s="18">
        <v>-1309481016</v>
      </c>
      <c r="F14" s="19">
        <v>-1309481016</v>
      </c>
      <c r="G14" s="19">
        <v>-278703159</v>
      </c>
      <c r="H14" s="19">
        <v>-90004571</v>
      </c>
      <c r="I14" s="19">
        <v>-143618765</v>
      </c>
      <c r="J14" s="19">
        <v>-512326495</v>
      </c>
      <c r="K14" s="19">
        <v>-57929899</v>
      </c>
      <c r="L14" s="19">
        <v>-57713655</v>
      </c>
      <c r="M14" s="19">
        <v>-237988182</v>
      </c>
      <c r="N14" s="19">
        <v>-353631736</v>
      </c>
      <c r="O14" s="19"/>
      <c r="P14" s="19"/>
      <c r="Q14" s="19"/>
      <c r="R14" s="19"/>
      <c r="S14" s="19"/>
      <c r="T14" s="19"/>
      <c r="U14" s="19"/>
      <c r="V14" s="19"/>
      <c r="W14" s="19">
        <v>-865958231</v>
      </c>
      <c r="X14" s="19">
        <v>-654740508</v>
      </c>
      <c r="Y14" s="19">
        <v>-211217723</v>
      </c>
      <c r="Z14" s="20">
        <v>32.26</v>
      </c>
      <c r="AA14" s="21">
        <v>-1309481016</v>
      </c>
    </row>
    <row r="15" spans="1:27" ht="13.5">
      <c r="A15" s="22" t="s">
        <v>42</v>
      </c>
      <c r="B15" s="16"/>
      <c r="C15" s="17">
        <v>-8</v>
      </c>
      <c r="D15" s="17"/>
      <c r="E15" s="18">
        <v>-9999996</v>
      </c>
      <c r="F15" s="19">
        <v>-9999996</v>
      </c>
      <c r="G15" s="19">
        <v>-9263602</v>
      </c>
      <c r="H15" s="19"/>
      <c r="I15" s="19">
        <v>-18228378</v>
      </c>
      <c r="J15" s="19">
        <v>-27491980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-27491980</v>
      </c>
      <c r="X15" s="19">
        <v>-4999998</v>
      </c>
      <c r="Y15" s="19">
        <v>-22491982</v>
      </c>
      <c r="Z15" s="20">
        <v>449.84</v>
      </c>
      <c r="AA15" s="21">
        <v>-9999996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-84989</v>
      </c>
      <c r="H16" s="19">
        <v>-695666</v>
      </c>
      <c r="I16" s="19">
        <v>-698963</v>
      </c>
      <c r="J16" s="19">
        <v>-1479618</v>
      </c>
      <c r="K16" s="19">
        <v>-1519315</v>
      </c>
      <c r="L16" s="19">
        <v>489845</v>
      </c>
      <c r="M16" s="19">
        <v>-250753</v>
      </c>
      <c r="N16" s="19">
        <v>-1280223</v>
      </c>
      <c r="O16" s="19"/>
      <c r="P16" s="19"/>
      <c r="Q16" s="19"/>
      <c r="R16" s="19"/>
      <c r="S16" s="19"/>
      <c r="T16" s="19"/>
      <c r="U16" s="19"/>
      <c r="V16" s="19"/>
      <c r="W16" s="19">
        <v>-2759841</v>
      </c>
      <c r="X16" s="19"/>
      <c r="Y16" s="19">
        <v>-2759841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201022969</v>
      </c>
      <c r="D17" s="25">
        <f>SUM(D6:D16)</f>
        <v>0</v>
      </c>
      <c r="E17" s="26">
        <f t="shared" si="0"/>
        <v>328441095</v>
      </c>
      <c r="F17" s="27">
        <f t="shared" si="0"/>
        <v>328441095</v>
      </c>
      <c r="G17" s="27">
        <f t="shared" si="0"/>
        <v>102933662</v>
      </c>
      <c r="H17" s="27">
        <f t="shared" si="0"/>
        <v>-31099020</v>
      </c>
      <c r="I17" s="27">
        <f t="shared" si="0"/>
        <v>-54035315</v>
      </c>
      <c r="J17" s="27">
        <f t="shared" si="0"/>
        <v>17799327</v>
      </c>
      <c r="K17" s="27">
        <f t="shared" si="0"/>
        <v>6699233</v>
      </c>
      <c r="L17" s="27">
        <f t="shared" si="0"/>
        <v>9905398</v>
      </c>
      <c r="M17" s="27">
        <f t="shared" si="0"/>
        <v>105580640</v>
      </c>
      <c r="N17" s="27">
        <f t="shared" si="0"/>
        <v>122185271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139984598</v>
      </c>
      <c r="X17" s="27">
        <f t="shared" si="0"/>
        <v>335585464</v>
      </c>
      <c r="Y17" s="27">
        <f t="shared" si="0"/>
        <v>-195600866</v>
      </c>
      <c r="Z17" s="28">
        <f>+IF(X17&lt;&gt;0,+(Y17/X17)*100,0)</f>
        <v>-58.286453670710834</v>
      </c>
      <c r="AA17" s="29">
        <f>SUM(AA6:AA16)</f>
        <v>328441095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-289215559</v>
      </c>
      <c r="D26" s="17"/>
      <c r="E26" s="18">
        <v>-255210996</v>
      </c>
      <c r="F26" s="19">
        <v>-255210996</v>
      </c>
      <c r="G26" s="19">
        <v>-15636343</v>
      </c>
      <c r="H26" s="19">
        <v>-8333766</v>
      </c>
      <c r="I26" s="19">
        <v>-8442519</v>
      </c>
      <c r="J26" s="19">
        <v>-32412628</v>
      </c>
      <c r="K26" s="19">
        <v>-33817782</v>
      </c>
      <c r="L26" s="19">
        <v>-29147191</v>
      </c>
      <c r="M26" s="19">
        <v>-27729541</v>
      </c>
      <c r="N26" s="19">
        <v>-90694514</v>
      </c>
      <c r="O26" s="19"/>
      <c r="P26" s="19"/>
      <c r="Q26" s="19"/>
      <c r="R26" s="19"/>
      <c r="S26" s="19"/>
      <c r="T26" s="19"/>
      <c r="U26" s="19"/>
      <c r="V26" s="19"/>
      <c r="W26" s="19">
        <v>-123107142</v>
      </c>
      <c r="X26" s="19">
        <v>-127605498</v>
      </c>
      <c r="Y26" s="19">
        <v>4498356</v>
      </c>
      <c r="Z26" s="20">
        <v>-3.53</v>
      </c>
      <c r="AA26" s="21">
        <v>-255210996</v>
      </c>
    </row>
    <row r="27" spans="1:27" ht="13.5">
      <c r="A27" s="23" t="s">
        <v>51</v>
      </c>
      <c r="B27" s="24"/>
      <c r="C27" s="25">
        <f aca="true" t="shared" si="1" ref="C27:Y27">SUM(C21:C26)</f>
        <v>-289215559</v>
      </c>
      <c r="D27" s="25">
        <f>SUM(D21:D26)</f>
        <v>0</v>
      </c>
      <c r="E27" s="26">
        <f t="shared" si="1"/>
        <v>-255210996</v>
      </c>
      <c r="F27" s="27">
        <f t="shared" si="1"/>
        <v>-255210996</v>
      </c>
      <c r="G27" s="27">
        <f t="shared" si="1"/>
        <v>-15636343</v>
      </c>
      <c r="H27" s="27">
        <f t="shared" si="1"/>
        <v>-8333766</v>
      </c>
      <c r="I27" s="27">
        <f t="shared" si="1"/>
        <v>-8442519</v>
      </c>
      <c r="J27" s="27">
        <f t="shared" si="1"/>
        <v>-32412628</v>
      </c>
      <c r="K27" s="27">
        <f t="shared" si="1"/>
        <v>-33817782</v>
      </c>
      <c r="L27" s="27">
        <f t="shared" si="1"/>
        <v>-29147191</v>
      </c>
      <c r="M27" s="27">
        <f t="shared" si="1"/>
        <v>-27729541</v>
      </c>
      <c r="N27" s="27">
        <f t="shared" si="1"/>
        <v>-90694514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-123107142</v>
      </c>
      <c r="X27" s="27">
        <f t="shared" si="1"/>
        <v>-127605498</v>
      </c>
      <c r="Y27" s="27">
        <f t="shared" si="1"/>
        <v>4498356</v>
      </c>
      <c r="Z27" s="28">
        <f>+IF(X27&lt;&gt;0,+(Y27/X27)*100,0)</f>
        <v>-3.525205473513375</v>
      </c>
      <c r="AA27" s="29">
        <f>SUM(AA21:AA26)</f>
        <v>-255210996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-88192590</v>
      </c>
      <c r="D38" s="31">
        <f>+D17+D27+D36</f>
        <v>0</v>
      </c>
      <c r="E38" s="32">
        <f t="shared" si="3"/>
        <v>73230099</v>
      </c>
      <c r="F38" s="33">
        <f t="shared" si="3"/>
        <v>73230099</v>
      </c>
      <c r="G38" s="33">
        <f t="shared" si="3"/>
        <v>87297319</v>
      </c>
      <c r="H38" s="33">
        <f t="shared" si="3"/>
        <v>-39432786</v>
      </c>
      <c r="I38" s="33">
        <f t="shared" si="3"/>
        <v>-62477834</v>
      </c>
      <c r="J38" s="33">
        <f t="shared" si="3"/>
        <v>-14613301</v>
      </c>
      <c r="K38" s="33">
        <f t="shared" si="3"/>
        <v>-27118549</v>
      </c>
      <c r="L38" s="33">
        <f t="shared" si="3"/>
        <v>-19241793</v>
      </c>
      <c r="M38" s="33">
        <f t="shared" si="3"/>
        <v>77851099</v>
      </c>
      <c r="N38" s="33">
        <f t="shared" si="3"/>
        <v>31490757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16877456</v>
      </c>
      <c r="X38" s="33">
        <f t="shared" si="3"/>
        <v>207979966</v>
      </c>
      <c r="Y38" s="33">
        <f t="shared" si="3"/>
        <v>-191102510</v>
      </c>
      <c r="Z38" s="34">
        <f>+IF(X38&lt;&gt;0,+(Y38/X38)*100,0)</f>
        <v>-91.88505685206238</v>
      </c>
      <c r="AA38" s="35">
        <f>+AA17+AA27+AA36</f>
        <v>73230099</v>
      </c>
    </row>
    <row r="39" spans="1:27" ht="13.5">
      <c r="A39" s="22" t="s">
        <v>59</v>
      </c>
      <c r="B39" s="16"/>
      <c r="C39" s="31">
        <v>58957539</v>
      </c>
      <c r="D39" s="31"/>
      <c r="E39" s="32">
        <v>17136421</v>
      </c>
      <c r="F39" s="33">
        <v>17136421</v>
      </c>
      <c r="G39" s="33">
        <v>77959113</v>
      </c>
      <c r="H39" s="33">
        <v>165256432</v>
      </c>
      <c r="I39" s="33">
        <v>125823646</v>
      </c>
      <c r="J39" s="33">
        <v>77959113</v>
      </c>
      <c r="K39" s="33">
        <v>63345812</v>
      </c>
      <c r="L39" s="33">
        <v>36227263</v>
      </c>
      <c r="M39" s="33">
        <v>16985470</v>
      </c>
      <c r="N39" s="33">
        <v>63345812</v>
      </c>
      <c r="O39" s="33"/>
      <c r="P39" s="33"/>
      <c r="Q39" s="33"/>
      <c r="R39" s="33"/>
      <c r="S39" s="33"/>
      <c r="T39" s="33"/>
      <c r="U39" s="33"/>
      <c r="V39" s="33"/>
      <c r="W39" s="33">
        <v>77959113</v>
      </c>
      <c r="X39" s="33">
        <v>17136421</v>
      </c>
      <c r="Y39" s="33">
        <v>60822692</v>
      </c>
      <c r="Z39" s="34">
        <v>354.93</v>
      </c>
      <c r="AA39" s="35">
        <v>17136421</v>
      </c>
    </row>
    <row r="40" spans="1:27" ht="13.5">
      <c r="A40" s="41" t="s">
        <v>60</v>
      </c>
      <c r="B40" s="42"/>
      <c r="C40" s="43">
        <v>-29235051</v>
      </c>
      <c r="D40" s="43"/>
      <c r="E40" s="44">
        <v>90366523</v>
      </c>
      <c r="F40" s="45">
        <v>90366523</v>
      </c>
      <c r="G40" s="45">
        <v>165256432</v>
      </c>
      <c r="H40" s="45">
        <v>125823646</v>
      </c>
      <c r="I40" s="45">
        <v>63345812</v>
      </c>
      <c r="J40" s="45">
        <v>63345812</v>
      </c>
      <c r="K40" s="45">
        <v>36227263</v>
      </c>
      <c r="L40" s="45">
        <v>16985470</v>
      </c>
      <c r="M40" s="45">
        <v>94836569</v>
      </c>
      <c r="N40" s="45">
        <v>94836569</v>
      </c>
      <c r="O40" s="45"/>
      <c r="P40" s="45"/>
      <c r="Q40" s="45"/>
      <c r="R40" s="45"/>
      <c r="S40" s="45"/>
      <c r="T40" s="45"/>
      <c r="U40" s="45"/>
      <c r="V40" s="45"/>
      <c r="W40" s="45">
        <v>94836569</v>
      </c>
      <c r="X40" s="45">
        <v>225116390</v>
      </c>
      <c r="Y40" s="45">
        <v>-130279821</v>
      </c>
      <c r="Z40" s="46">
        <v>-57.87</v>
      </c>
      <c r="AA40" s="47">
        <v>90366523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275556327</v>
      </c>
      <c r="F6" s="19">
        <v>275556327</v>
      </c>
      <c r="G6" s="19">
        <v>21658557</v>
      </c>
      <c r="H6" s="19">
        <v>16566180</v>
      </c>
      <c r="I6" s="19">
        <v>17713841</v>
      </c>
      <c r="J6" s="19">
        <v>55938578</v>
      </c>
      <c r="K6" s="19">
        <v>19563298</v>
      </c>
      <c r="L6" s="19">
        <v>23386831</v>
      </c>
      <c r="M6" s="19">
        <v>43135273</v>
      </c>
      <c r="N6" s="19">
        <v>86085402</v>
      </c>
      <c r="O6" s="19"/>
      <c r="P6" s="19"/>
      <c r="Q6" s="19"/>
      <c r="R6" s="19"/>
      <c r="S6" s="19"/>
      <c r="T6" s="19"/>
      <c r="U6" s="19"/>
      <c r="V6" s="19"/>
      <c r="W6" s="19">
        <v>142023980</v>
      </c>
      <c r="X6" s="19">
        <v>136954911</v>
      </c>
      <c r="Y6" s="19">
        <v>5069069</v>
      </c>
      <c r="Z6" s="20">
        <v>3.7</v>
      </c>
      <c r="AA6" s="21">
        <v>275556327</v>
      </c>
    </row>
    <row r="7" spans="1:27" ht="13.5">
      <c r="A7" s="22" t="s">
        <v>34</v>
      </c>
      <c r="B7" s="16"/>
      <c r="C7" s="17"/>
      <c r="D7" s="17"/>
      <c r="E7" s="18">
        <v>2671541875</v>
      </c>
      <c r="F7" s="19">
        <v>2671541875</v>
      </c>
      <c r="G7" s="19">
        <v>208002155</v>
      </c>
      <c r="H7" s="19">
        <v>187878776</v>
      </c>
      <c r="I7" s="19">
        <v>203170323</v>
      </c>
      <c r="J7" s="19">
        <v>599051254</v>
      </c>
      <c r="K7" s="19">
        <v>182588268</v>
      </c>
      <c r="L7" s="19">
        <v>236543992</v>
      </c>
      <c r="M7" s="19">
        <v>437959642</v>
      </c>
      <c r="N7" s="19">
        <v>857091902</v>
      </c>
      <c r="O7" s="19"/>
      <c r="P7" s="19"/>
      <c r="Q7" s="19"/>
      <c r="R7" s="19"/>
      <c r="S7" s="19"/>
      <c r="T7" s="19"/>
      <c r="U7" s="19"/>
      <c r="V7" s="19"/>
      <c r="W7" s="19">
        <v>1456143156</v>
      </c>
      <c r="X7" s="19">
        <v>1300588201</v>
      </c>
      <c r="Y7" s="19">
        <v>155554955</v>
      </c>
      <c r="Z7" s="20">
        <v>11.96</v>
      </c>
      <c r="AA7" s="21">
        <v>2671541875</v>
      </c>
    </row>
    <row r="8" spans="1:27" ht="13.5">
      <c r="A8" s="22" t="s">
        <v>35</v>
      </c>
      <c r="B8" s="16"/>
      <c r="C8" s="17"/>
      <c r="D8" s="17"/>
      <c r="E8" s="18">
        <v>72478375</v>
      </c>
      <c r="F8" s="19">
        <v>72478375</v>
      </c>
      <c r="G8" s="19">
        <v>6959196</v>
      </c>
      <c r="H8" s="19">
        <v>493028</v>
      </c>
      <c r="I8" s="19">
        <v>8276636</v>
      </c>
      <c r="J8" s="19">
        <v>15728860</v>
      </c>
      <c r="K8" s="19">
        <v>3179346</v>
      </c>
      <c r="L8" s="19">
        <v>6996375</v>
      </c>
      <c r="M8" s="19">
        <v>-721585</v>
      </c>
      <c r="N8" s="19">
        <v>9454136</v>
      </c>
      <c r="O8" s="19"/>
      <c r="P8" s="19"/>
      <c r="Q8" s="19"/>
      <c r="R8" s="19"/>
      <c r="S8" s="19"/>
      <c r="T8" s="19"/>
      <c r="U8" s="19"/>
      <c r="V8" s="19"/>
      <c r="W8" s="19">
        <v>25182996</v>
      </c>
      <c r="X8" s="19">
        <v>35047221</v>
      </c>
      <c r="Y8" s="19">
        <v>-9864225</v>
      </c>
      <c r="Z8" s="20">
        <v>-28.15</v>
      </c>
      <c r="AA8" s="21">
        <v>72478375</v>
      </c>
    </row>
    <row r="9" spans="1:27" ht="13.5">
      <c r="A9" s="22" t="s">
        <v>36</v>
      </c>
      <c r="B9" s="16"/>
      <c r="C9" s="17"/>
      <c r="D9" s="17"/>
      <c r="E9" s="18">
        <v>583767909</v>
      </c>
      <c r="F9" s="19">
        <v>583767909</v>
      </c>
      <c r="G9" s="19">
        <v>91267000</v>
      </c>
      <c r="H9" s="19">
        <v>4342511</v>
      </c>
      <c r="I9" s="19"/>
      <c r="J9" s="19">
        <v>95609511</v>
      </c>
      <c r="K9" s="19">
        <v>22635143</v>
      </c>
      <c r="L9" s="19">
        <v>2480306</v>
      </c>
      <c r="M9" s="19">
        <v>57582078</v>
      </c>
      <c r="N9" s="19">
        <v>82697527</v>
      </c>
      <c r="O9" s="19"/>
      <c r="P9" s="19"/>
      <c r="Q9" s="19"/>
      <c r="R9" s="19"/>
      <c r="S9" s="19"/>
      <c r="T9" s="19"/>
      <c r="U9" s="19"/>
      <c r="V9" s="19"/>
      <c r="W9" s="19">
        <v>178307038</v>
      </c>
      <c r="X9" s="19">
        <v>410000000</v>
      </c>
      <c r="Y9" s="19">
        <v>-231692962</v>
      </c>
      <c r="Z9" s="20">
        <v>-56.51</v>
      </c>
      <c r="AA9" s="21">
        <v>583767909</v>
      </c>
    </row>
    <row r="10" spans="1:27" ht="13.5">
      <c r="A10" s="22" t="s">
        <v>37</v>
      </c>
      <c r="B10" s="16"/>
      <c r="C10" s="17"/>
      <c r="D10" s="17"/>
      <c r="E10" s="18">
        <v>398874090</v>
      </c>
      <c r="F10" s="19">
        <v>398874090</v>
      </c>
      <c r="G10" s="19">
        <v>211512000</v>
      </c>
      <c r="H10" s="19">
        <v>4680000</v>
      </c>
      <c r="I10" s="19"/>
      <c r="J10" s="19">
        <v>216192000</v>
      </c>
      <c r="K10" s="19">
        <v>20532565</v>
      </c>
      <c r="L10" s="19">
        <v>71869000</v>
      </c>
      <c r="M10" s="19">
        <v>49105000</v>
      </c>
      <c r="N10" s="19">
        <v>141506565</v>
      </c>
      <c r="O10" s="19"/>
      <c r="P10" s="19"/>
      <c r="Q10" s="19"/>
      <c r="R10" s="19"/>
      <c r="S10" s="19"/>
      <c r="T10" s="19"/>
      <c r="U10" s="19"/>
      <c r="V10" s="19"/>
      <c r="W10" s="19">
        <v>357698565</v>
      </c>
      <c r="X10" s="19">
        <v>198424764</v>
      </c>
      <c r="Y10" s="19">
        <v>159273801</v>
      </c>
      <c r="Z10" s="20">
        <v>80.27</v>
      </c>
      <c r="AA10" s="21">
        <v>398874090</v>
      </c>
    </row>
    <row r="11" spans="1:27" ht="13.5">
      <c r="A11" s="22" t="s">
        <v>38</v>
      </c>
      <c r="B11" s="16"/>
      <c r="C11" s="17"/>
      <c r="D11" s="17"/>
      <c r="E11" s="18">
        <v>35240813</v>
      </c>
      <c r="F11" s="19">
        <v>35240813</v>
      </c>
      <c r="G11" s="19">
        <v>15766011</v>
      </c>
      <c r="H11" s="19">
        <v>17266083</v>
      </c>
      <c r="I11" s="19">
        <v>16456177</v>
      </c>
      <c r="J11" s="19">
        <v>49488271</v>
      </c>
      <c r="K11" s="19">
        <v>17038136</v>
      </c>
      <c r="L11" s="19">
        <v>15726961</v>
      </c>
      <c r="M11" s="19">
        <v>17742679</v>
      </c>
      <c r="N11" s="19">
        <v>50507776</v>
      </c>
      <c r="O11" s="19"/>
      <c r="P11" s="19"/>
      <c r="Q11" s="19"/>
      <c r="R11" s="19"/>
      <c r="S11" s="19"/>
      <c r="T11" s="19"/>
      <c r="U11" s="19"/>
      <c r="V11" s="19"/>
      <c r="W11" s="19">
        <v>99996047</v>
      </c>
      <c r="X11" s="19">
        <v>18882401</v>
      </c>
      <c r="Y11" s="19">
        <v>81113646</v>
      </c>
      <c r="Z11" s="20">
        <v>429.57</v>
      </c>
      <c r="AA11" s="21">
        <v>35240813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-3005924279</v>
      </c>
      <c r="F14" s="19">
        <v>-3005924279</v>
      </c>
      <c r="G14" s="19">
        <v>-183604751</v>
      </c>
      <c r="H14" s="19">
        <v>-351264460</v>
      </c>
      <c r="I14" s="19">
        <v>-284211855</v>
      </c>
      <c r="J14" s="19">
        <v>-819081066</v>
      </c>
      <c r="K14" s="19">
        <v>-237241081</v>
      </c>
      <c r="L14" s="19">
        <v>-226140900</v>
      </c>
      <c r="M14" s="19">
        <v>-256863888</v>
      </c>
      <c r="N14" s="19">
        <v>-720245869</v>
      </c>
      <c r="O14" s="19"/>
      <c r="P14" s="19"/>
      <c r="Q14" s="19"/>
      <c r="R14" s="19"/>
      <c r="S14" s="19"/>
      <c r="T14" s="19"/>
      <c r="U14" s="19"/>
      <c r="V14" s="19"/>
      <c r="W14" s="19">
        <v>-1539326935</v>
      </c>
      <c r="X14" s="19">
        <v>-1486112557</v>
      </c>
      <c r="Y14" s="19">
        <v>-53214378</v>
      </c>
      <c r="Z14" s="20">
        <v>3.58</v>
      </c>
      <c r="AA14" s="21">
        <v>-3005924279</v>
      </c>
    </row>
    <row r="15" spans="1:27" ht="13.5">
      <c r="A15" s="22" t="s">
        <v>42</v>
      </c>
      <c r="B15" s="16"/>
      <c r="C15" s="17"/>
      <c r="D15" s="17"/>
      <c r="E15" s="18">
        <v>-52720936</v>
      </c>
      <c r="F15" s="19">
        <v>-52720936</v>
      </c>
      <c r="G15" s="19"/>
      <c r="H15" s="19">
        <v>-2689044</v>
      </c>
      <c r="I15" s="19"/>
      <c r="J15" s="19">
        <v>-2689044</v>
      </c>
      <c r="K15" s="19"/>
      <c r="L15" s="19"/>
      <c r="M15" s="19">
        <v>-21315731</v>
      </c>
      <c r="N15" s="19">
        <v>-21315731</v>
      </c>
      <c r="O15" s="19"/>
      <c r="P15" s="19"/>
      <c r="Q15" s="19"/>
      <c r="R15" s="19"/>
      <c r="S15" s="19"/>
      <c r="T15" s="19"/>
      <c r="U15" s="19"/>
      <c r="V15" s="19"/>
      <c r="W15" s="19">
        <v>-24004775</v>
      </c>
      <c r="X15" s="19">
        <v>-25419125</v>
      </c>
      <c r="Y15" s="19">
        <v>1414350</v>
      </c>
      <c r="Z15" s="20">
        <v>-5.56</v>
      </c>
      <c r="AA15" s="21">
        <v>-52720936</v>
      </c>
    </row>
    <row r="16" spans="1:27" ht="13.5">
      <c r="A16" s="22" t="s">
        <v>43</v>
      </c>
      <c r="B16" s="16"/>
      <c r="C16" s="17"/>
      <c r="D16" s="17"/>
      <c r="E16" s="18">
        <v>-24778715</v>
      </c>
      <c r="F16" s="19">
        <v>-24778715</v>
      </c>
      <c r="G16" s="19">
        <v>-142480</v>
      </c>
      <c r="H16" s="19">
        <v>-151753</v>
      </c>
      <c r="I16" s="19">
        <v>-144857</v>
      </c>
      <c r="J16" s="19">
        <v>-439090</v>
      </c>
      <c r="K16" s="19">
        <v>-186126</v>
      </c>
      <c r="L16" s="19">
        <v>-276636</v>
      </c>
      <c r="M16" s="19">
        <v>-147131</v>
      </c>
      <c r="N16" s="19">
        <v>-609893</v>
      </c>
      <c r="O16" s="19"/>
      <c r="P16" s="19"/>
      <c r="Q16" s="19"/>
      <c r="R16" s="19"/>
      <c r="S16" s="19"/>
      <c r="T16" s="19"/>
      <c r="U16" s="19"/>
      <c r="V16" s="19"/>
      <c r="W16" s="19">
        <v>-1048983</v>
      </c>
      <c r="X16" s="19">
        <v>-11050781</v>
      </c>
      <c r="Y16" s="19">
        <v>10001798</v>
      </c>
      <c r="Z16" s="20">
        <v>-90.51</v>
      </c>
      <c r="AA16" s="21">
        <v>-24778715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954035459</v>
      </c>
      <c r="F17" s="27">
        <f t="shared" si="0"/>
        <v>954035459</v>
      </c>
      <c r="G17" s="27">
        <f t="shared" si="0"/>
        <v>371417688</v>
      </c>
      <c r="H17" s="27">
        <f t="shared" si="0"/>
        <v>-122878679</v>
      </c>
      <c r="I17" s="27">
        <f t="shared" si="0"/>
        <v>-38739735</v>
      </c>
      <c r="J17" s="27">
        <f t="shared" si="0"/>
        <v>209799274</v>
      </c>
      <c r="K17" s="27">
        <f t="shared" si="0"/>
        <v>28109549</v>
      </c>
      <c r="L17" s="27">
        <f t="shared" si="0"/>
        <v>130585929</v>
      </c>
      <c r="M17" s="27">
        <f t="shared" si="0"/>
        <v>326476337</v>
      </c>
      <c r="N17" s="27">
        <f t="shared" si="0"/>
        <v>485171815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694971089</v>
      </c>
      <c r="X17" s="27">
        <f t="shared" si="0"/>
        <v>577315035</v>
      </c>
      <c r="Y17" s="27">
        <f t="shared" si="0"/>
        <v>117656054</v>
      </c>
      <c r="Z17" s="28">
        <f>+IF(X17&lt;&gt;0,+(Y17/X17)*100,0)</f>
        <v>20.379870065223574</v>
      </c>
      <c r="AA17" s="29">
        <f>SUM(AA6:AA16)</f>
        <v>954035459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93000000</v>
      </c>
      <c r="F21" s="19">
        <v>93000000</v>
      </c>
      <c r="G21" s="36"/>
      <c r="H21" s="36">
        <v>85965</v>
      </c>
      <c r="I21" s="36">
        <v>46491</v>
      </c>
      <c r="J21" s="19">
        <v>132456</v>
      </c>
      <c r="K21" s="36"/>
      <c r="L21" s="36">
        <v>659649</v>
      </c>
      <c r="M21" s="19"/>
      <c r="N21" s="36">
        <v>659649</v>
      </c>
      <c r="O21" s="36"/>
      <c r="P21" s="36"/>
      <c r="Q21" s="19"/>
      <c r="R21" s="36"/>
      <c r="S21" s="36"/>
      <c r="T21" s="19"/>
      <c r="U21" s="36"/>
      <c r="V21" s="36"/>
      <c r="W21" s="36">
        <v>792105</v>
      </c>
      <c r="X21" s="19">
        <v>33061767</v>
      </c>
      <c r="Y21" s="36">
        <v>-32269662</v>
      </c>
      <c r="Z21" s="37">
        <v>-97.6</v>
      </c>
      <c r="AA21" s="38">
        <v>93000000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-486873090</v>
      </c>
      <c r="F26" s="19">
        <v>-486873090</v>
      </c>
      <c r="G26" s="19">
        <v>-34235696</v>
      </c>
      <c r="H26" s="19">
        <v>-29778636</v>
      </c>
      <c r="I26" s="19">
        <v>-20532565</v>
      </c>
      <c r="J26" s="19">
        <v>-84546897</v>
      </c>
      <c r="K26" s="19">
        <v>-21799556</v>
      </c>
      <c r="L26" s="19">
        <v>-77376189</v>
      </c>
      <c r="M26" s="19">
        <v>-20708447</v>
      </c>
      <c r="N26" s="19">
        <v>-119884192</v>
      </c>
      <c r="O26" s="19"/>
      <c r="P26" s="19"/>
      <c r="Q26" s="19"/>
      <c r="R26" s="19"/>
      <c r="S26" s="19"/>
      <c r="T26" s="19"/>
      <c r="U26" s="19"/>
      <c r="V26" s="19"/>
      <c r="W26" s="19">
        <v>-204431089</v>
      </c>
      <c r="X26" s="19">
        <v>-229424764</v>
      </c>
      <c r="Y26" s="19">
        <v>24993675</v>
      </c>
      <c r="Z26" s="20">
        <v>-10.89</v>
      </c>
      <c r="AA26" s="21">
        <v>-486873090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-393873090</v>
      </c>
      <c r="F27" s="27">
        <f t="shared" si="1"/>
        <v>-393873090</v>
      </c>
      <c r="G27" s="27">
        <f t="shared" si="1"/>
        <v>-34235696</v>
      </c>
      <c r="H27" s="27">
        <f t="shared" si="1"/>
        <v>-29692671</v>
      </c>
      <c r="I27" s="27">
        <f t="shared" si="1"/>
        <v>-20486074</v>
      </c>
      <c r="J27" s="27">
        <f t="shared" si="1"/>
        <v>-84414441</v>
      </c>
      <c r="K27" s="27">
        <f t="shared" si="1"/>
        <v>-21799556</v>
      </c>
      <c r="L27" s="27">
        <f t="shared" si="1"/>
        <v>-76716540</v>
      </c>
      <c r="M27" s="27">
        <f t="shared" si="1"/>
        <v>-20708447</v>
      </c>
      <c r="N27" s="27">
        <f t="shared" si="1"/>
        <v>-119224543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-203638984</v>
      </c>
      <c r="X27" s="27">
        <f t="shared" si="1"/>
        <v>-196362997</v>
      </c>
      <c r="Y27" s="27">
        <f t="shared" si="1"/>
        <v>-7275987</v>
      </c>
      <c r="Z27" s="28">
        <f>+IF(X27&lt;&gt;0,+(Y27/X27)*100,0)</f>
        <v>3.7053758147722706</v>
      </c>
      <c r="AA27" s="29">
        <f>SUM(AA21:AA26)</f>
        <v>-393873090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2077600</v>
      </c>
      <c r="F33" s="19">
        <v>2077600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821250</v>
      </c>
      <c r="Y33" s="19">
        <v>-821250</v>
      </c>
      <c r="Z33" s="20">
        <v>-100</v>
      </c>
      <c r="AA33" s="21">
        <v>2077600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-52720937</v>
      </c>
      <c r="F35" s="19">
        <v>-52720937</v>
      </c>
      <c r="G35" s="19"/>
      <c r="H35" s="19">
        <v>-4002069</v>
      </c>
      <c r="I35" s="19"/>
      <c r="J35" s="19">
        <v>-4002069</v>
      </c>
      <c r="K35" s="19"/>
      <c r="L35" s="19">
        <v>-4368118</v>
      </c>
      <c r="M35" s="19">
        <v>-29222304</v>
      </c>
      <c r="N35" s="19">
        <v>-33590422</v>
      </c>
      <c r="O35" s="19"/>
      <c r="P35" s="19"/>
      <c r="Q35" s="19"/>
      <c r="R35" s="19"/>
      <c r="S35" s="19"/>
      <c r="T35" s="19"/>
      <c r="U35" s="19"/>
      <c r="V35" s="19"/>
      <c r="W35" s="19">
        <v>-37592491</v>
      </c>
      <c r="X35" s="19">
        <v>-34618026</v>
      </c>
      <c r="Y35" s="19">
        <v>-2974465</v>
      </c>
      <c r="Z35" s="20">
        <v>8.59</v>
      </c>
      <c r="AA35" s="21">
        <v>-52720937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-50643337</v>
      </c>
      <c r="F36" s="27">
        <f t="shared" si="2"/>
        <v>-50643337</v>
      </c>
      <c r="G36" s="27">
        <f t="shared" si="2"/>
        <v>0</v>
      </c>
      <c r="H36" s="27">
        <f t="shared" si="2"/>
        <v>-4002069</v>
      </c>
      <c r="I36" s="27">
        <f t="shared" si="2"/>
        <v>0</v>
      </c>
      <c r="J36" s="27">
        <f t="shared" si="2"/>
        <v>-4002069</v>
      </c>
      <c r="K36" s="27">
        <f t="shared" si="2"/>
        <v>0</v>
      </c>
      <c r="L36" s="27">
        <f t="shared" si="2"/>
        <v>-4368118</v>
      </c>
      <c r="M36" s="27">
        <f t="shared" si="2"/>
        <v>-29222304</v>
      </c>
      <c r="N36" s="27">
        <f t="shared" si="2"/>
        <v>-33590422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-37592491</v>
      </c>
      <c r="X36" s="27">
        <f t="shared" si="2"/>
        <v>-33796776</v>
      </c>
      <c r="Y36" s="27">
        <f t="shared" si="2"/>
        <v>-3795715</v>
      </c>
      <c r="Z36" s="28">
        <f>+IF(X36&lt;&gt;0,+(Y36/X36)*100,0)</f>
        <v>11.23099729986079</v>
      </c>
      <c r="AA36" s="29">
        <f>SUM(AA31:AA35)</f>
        <v>-50643337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509519032</v>
      </c>
      <c r="F38" s="33">
        <f t="shared" si="3"/>
        <v>509519032</v>
      </c>
      <c r="G38" s="33">
        <f t="shared" si="3"/>
        <v>337181992</v>
      </c>
      <c r="H38" s="33">
        <f t="shared" si="3"/>
        <v>-156573419</v>
      </c>
      <c r="I38" s="33">
        <f t="shared" si="3"/>
        <v>-59225809</v>
      </c>
      <c r="J38" s="33">
        <f t="shared" si="3"/>
        <v>121382764</v>
      </c>
      <c r="K38" s="33">
        <f t="shared" si="3"/>
        <v>6309993</v>
      </c>
      <c r="L38" s="33">
        <f t="shared" si="3"/>
        <v>49501271</v>
      </c>
      <c r="M38" s="33">
        <f t="shared" si="3"/>
        <v>276545586</v>
      </c>
      <c r="N38" s="33">
        <f t="shared" si="3"/>
        <v>332356850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453739614</v>
      </c>
      <c r="X38" s="33">
        <f t="shared" si="3"/>
        <v>347155262</v>
      </c>
      <c r="Y38" s="33">
        <f t="shared" si="3"/>
        <v>106584352</v>
      </c>
      <c r="Z38" s="34">
        <f>+IF(X38&lt;&gt;0,+(Y38/X38)*100,0)</f>
        <v>30.702214157998277</v>
      </c>
      <c r="AA38" s="35">
        <f>+AA17+AA27+AA36</f>
        <v>509519032</v>
      </c>
    </row>
    <row r="39" spans="1:27" ht="13.5">
      <c r="A39" s="22" t="s">
        <v>59</v>
      </c>
      <c r="B39" s="16"/>
      <c r="C39" s="31"/>
      <c r="D39" s="31"/>
      <c r="E39" s="32">
        <v>593692589</v>
      </c>
      <c r="F39" s="33">
        <v>593692589</v>
      </c>
      <c r="G39" s="33">
        <v>593692589</v>
      </c>
      <c r="H39" s="33">
        <v>930874581</v>
      </c>
      <c r="I39" s="33">
        <v>774301162</v>
      </c>
      <c r="J39" s="33">
        <v>593692589</v>
      </c>
      <c r="K39" s="33">
        <v>715075353</v>
      </c>
      <c r="L39" s="33">
        <v>721385346</v>
      </c>
      <c r="M39" s="33">
        <v>770886617</v>
      </c>
      <c r="N39" s="33">
        <v>715075353</v>
      </c>
      <c r="O39" s="33"/>
      <c r="P39" s="33"/>
      <c r="Q39" s="33"/>
      <c r="R39" s="33"/>
      <c r="S39" s="33"/>
      <c r="T39" s="33"/>
      <c r="U39" s="33"/>
      <c r="V39" s="33"/>
      <c r="W39" s="33">
        <v>593692589</v>
      </c>
      <c r="X39" s="33">
        <v>593692589</v>
      </c>
      <c r="Y39" s="33"/>
      <c r="Z39" s="34"/>
      <c r="AA39" s="35">
        <v>593692589</v>
      </c>
    </row>
    <row r="40" spans="1:27" ht="13.5">
      <c r="A40" s="41" t="s">
        <v>60</v>
      </c>
      <c r="B40" s="42"/>
      <c r="C40" s="43"/>
      <c r="D40" s="43"/>
      <c r="E40" s="44">
        <v>1103211621</v>
      </c>
      <c r="F40" s="45">
        <v>1103211621</v>
      </c>
      <c r="G40" s="45">
        <v>930874581</v>
      </c>
      <c r="H40" s="45">
        <v>774301162</v>
      </c>
      <c r="I40" s="45">
        <v>715075353</v>
      </c>
      <c r="J40" s="45">
        <v>715075353</v>
      </c>
      <c r="K40" s="45">
        <v>721385346</v>
      </c>
      <c r="L40" s="45">
        <v>770886617</v>
      </c>
      <c r="M40" s="45">
        <v>1047432203</v>
      </c>
      <c r="N40" s="45">
        <v>1047432203</v>
      </c>
      <c r="O40" s="45"/>
      <c r="P40" s="45"/>
      <c r="Q40" s="45"/>
      <c r="R40" s="45"/>
      <c r="S40" s="45"/>
      <c r="T40" s="45"/>
      <c r="U40" s="45"/>
      <c r="V40" s="45"/>
      <c r="W40" s="45">
        <v>1047432203</v>
      </c>
      <c r="X40" s="45">
        <v>940847851</v>
      </c>
      <c r="Y40" s="45">
        <v>106584352</v>
      </c>
      <c r="Z40" s="46">
        <v>11.33</v>
      </c>
      <c r="AA40" s="47">
        <v>1103211621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4373317</v>
      </c>
      <c r="D6" s="17"/>
      <c r="E6" s="18">
        <v>6117000</v>
      </c>
      <c r="F6" s="19">
        <v>6117000</v>
      </c>
      <c r="G6" s="19">
        <v>284098</v>
      </c>
      <c r="H6" s="19">
        <v>248692</v>
      </c>
      <c r="I6" s="19">
        <v>384025</v>
      </c>
      <c r="J6" s="19">
        <v>916815</v>
      </c>
      <c r="K6" s="19">
        <v>352178</v>
      </c>
      <c r="L6" s="19">
        <v>240076</v>
      </c>
      <c r="M6" s="19">
        <v>533687</v>
      </c>
      <c r="N6" s="19">
        <v>1125941</v>
      </c>
      <c r="O6" s="19"/>
      <c r="P6" s="19"/>
      <c r="Q6" s="19"/>
      <c r="R6" s="19"/>
      <c r="S6" s="19"/>
      <c r="T6" s="19"/>
      <c r="U6" s="19"/>
      <c r="V6" s="19"/>
      <c r="W6" s="19">
        <v>2042756</v>
      </c>
      <c r="X6" s="19">
        <v>3058500</v>
      </c>
      <c r="Y6" s="19">
        <v>-1015744</v>
      </c>
      <c r="Z6" s="20">
        <v>-33.21</v>
      </c>
      <c r="AA6" s="21">
        <v>6117000</v>
      </c>
    </row>
    <row r="7" spans="1:27" ht="13.5">
      <c r="A7" s="22" t="s">
        <v>34</v>
      </c>
      <c r="B7" s="16"/>
      <c r="C7" s="17">
        <v>32962049</v>
      </c>
      <c r="D7" s="17"/>
      <c r="E7" s="18">
        <v>45572988</v>
      </c>
      <c r="F7" s="19">
        <v>45572988</v>
      </c>
      <c r="G7" s="19">
        <v>1987641</v>
      </c>
      <c r="H7" s="19">
        <v>1649680</v>
      </c>
      <c r="I7" s="19">
        <v>2173969</v>
      </c>
      <c r="J7" s="19">
        <v>5811290</v>
      </c>
      <c r="K7" s="19">
        <v>1930289</v>
      </c>
      <c r="L7" s="19">
        <v>853024</v>
      </c>
      <c r="M7" s="19">
        <v>1825592</v>
      </c>
      <c r="N7" s="19">
        <v>4608905</v>
      </c>
      <c r="O7" s="19"/>
      <c r="P7" s="19"/>
      <c r="Q7" s="19"/>
      <c r="R7" s="19"/>
      <c r="S7" s="19"/>
      <c r="T7" s="19"/>
      <c r="U7" s="19"/>
      <c r="V7" s="19"/>
      <c r="W7" s="19">
        <v>10420195</v>
      </c>
      <c r="X7" s="19">
        <v>22786494</v>
      </c>
      <c r="Y7" s="19">
        <v>-12366299</v>
      </c>
      <c r="Z7" s="20">
        <v>-54.27</v>
      </c>
      <c r="AA7" s="21">
        <v>45572988</v>
      </c>
    </row>
    <row r="8" spans="1:27" ht="13.5">
      <c r="A8" s="22" t="s">
        <v>35</v>
      </c>
      <c r="B8" s="16"/>
      <c r="C8" s="17">
        <v>11653148</v>
      </c>
      <c r="D8" s="17"/>
      <c r="E8" s="18">
        <v>14156004</v>
      </c>
      <c r="F8" s="19">
        <v>14156004</v>
      </c>
      <c r="G8" s="19">
        <v>1118042</v>
      </c>
      <c r="H8" s="19">
        <v>2219158</v>
      </c>
      <c r="I8" s="19">
        <v>3885788</v>
      </c>
      <c r="J8" s="19">
        <v>7222988</v>
      </c>
      <c r="K8" s="19">
        <v>3481760</v>
      </c>
      <c r="L8" s="19">
        <v>4372226</v>
      </c>
      <c r="M8" s="19">
        <v>1599891</v>
      </c>
      <c r="N8" s="19">
        <v>9453877</v>
      </c>
      <c r="O8" s="19"/>
      <c r="P8" s="19"/>
      <c r="Q8" s="19"/>
      <c r="R8" s="19"/>
      <c r="S8" s="19"/>
      <c r="T8" s="19"/>
      <c r="U8" s="19"/>
      <c r="V8" s="19"/>
      <c r="W8" s="19">
        <v>16676865</v>
      </c>
      <c r="X8" s="19">
        <v>7078002</v>
      </c>
      <c r="Y8" s="19">
        <v>9598863</v>
      </c>
      <c r="Z8" s="20">
        <v>135.62</v>
      </c>
      <c r="AA8" s="21">
        <v>14156004</v>
      </c>
    </row>
    <row r="9" spans="1:27" ht="13.5">
      <c r="A9" s="22" t="s">
        <v>36</v>
      </c>
      <c r="B9" s="16"/>
      <c r="C9" s="17">
        <v>89678000</v>
      </c>
      <c r="D9" s="17"/>
      <c r="E9" s="18">
        <v>69241000</v>
      </c>
      <c r="F9" s="19">
        <v>69241000</v>
      </c>
      <c r="G9" s="19">
        <v>29839000</v>
      </c>
      <c r="H9" s="19">
        <v>2444000</v>
      </c>
      <c r="I9" s="19">
        <v>500000</v>
      </c>
      <c r="J9" s="19">
        <v>32783000</v>
      </c>
      <c r="K9" s="19">
        <v>6500000</v>
      </c>
      <c r="L9" s="19"/>
      <c r="M9" s="19">
        <v>20365000</v>
      </c>
      <c r="N9" s="19">
        <v>26865000</v>
      </c>
      <c r="O9" s="19"/>
      <c r="P9" s="19"/>
      <c r="Q9" s="19"/>
      <c r="R9" s="19"/>
      <c r="S9" s="19"/>
      <c r="T9" s="19"/>
      <c r="U9" s="19"/>
      <c r="V9" s="19"/>
      <c r="W9" s="19">
        <v>59648000</v>
      </c>
      <c r="X9" s="19">
        <v>36500000</v>
      </c>
      <c r="Y9" s="19">
        <v>23148000</v>
      </c>
      <c r="Z9" s="20">
        <v>63.42</v>
      </c>
      <c r="AA9" s="21">
        <v>69241000</v>
      </c>
    </row>
    <row r="10" spans="1:27" ht="13.5">
      <c r="A10" s="22" t="s">
        <v>37</v>
      </c>
      <c r="B10" s="16"/>
      <c r="C10" s="17"/>
      <c r="D10" s="17"/>
      <c r="E10" s="18">
        <v>32415000</v>
      </c>
      <c r="F10" s="19">
        <v>32415000</v>
      </c>
      <c r="G10" s="19">
        <v>10900000</v>
      </c>
      <c r="H10" s="19"/>
      <c r="I10" s="19"/>
      <c r="J10" s="19">
        <v>10900000</v>
      </c>
      <c r="K10" s="19"/>
      <c r="L10" s="19"/>
      <c r="M10" s="19">
        <v>8673000</v>
      </c>
      <c r="N10" s="19">
        <v>8673000</v>
      </c>
      <c r="O10" s="19"/>
      <c r="P10" s="19"/>
      <c r="Q10" s="19"/>
      <c r="R10" s="19"/>
      <c r="S10" s="19"/>
      <c r="T10" s="19"/>
      <c r="U10" s="19"/>
      <c r="V10" s="19"/>
      <c r="W10" s="19">
        <v>19573000</v>
      </c>
      <c r="X10" s="19">
        <v>20700000</v>
      </c>
      <c r="Y10" s="19">
        <v>-1127000</v>
      </c>
      <c r="Z10" s="20">
        <v>-5.44</v>
      </c>
      <c r="AA10" s="21">
        <v>32415000</v>
      </c>
    </row>
    <row r="11" spans="1:27" ht="13.5">
      <c r="A11" s="22" t="s">
        <v>38</v>
      </c>
      <c r="B11" s="16"/>
      <c r="C11" s="17">
        <v>292160</v>
      </c>
      <c r="D11" s="17"/>
      <c r="E11" s="18">
        <v>3181000</v>
      </c>
      <c r="F11" s="19">
        <v>3181000</v>
      </c>
      <c r="G11" s="19">
        <v>84070</v>
      </c>
      <c r="H11" s="19">
        <v>70443</v>
      </c>
      <c r="I11" s="19">
        <v>134244</v>
      </c>
      <c r="J11" s="19">
        <v>288757</v>
      </c>
      <c r="K11" s="19">
        <v>109433</v>
      </c>
      <c r="L11" s="19">
        <v>80411</v>
      </c>
      <c r="M11" s="19">
        <v>61608</v>
      </c>
      <c r="N11" s="19">
        <v>251452</v>
      </c>
      <c r="O11" s="19"/>
      <c r="P11" s="19"/>
      <c r="Q11" s="19"/>
      <c r="R11" s="19"/>
      <c r="S11" s="19"/>
      <c r="T11" s="19"/>
      <c r="U11" s="19"/>
      <c r="V11" s="19"/>
      <c r="W11" s="19">
        <v>540209</v>
      </c>
      <c r="X11" s="19">
        <v>1591000</v>
      </c>
      <c r="Y11" s="19">
        <v>-1050791</v>
      </c>
      <c r="Z11" s="20">
        <v>-66.05</v>
      </c>
      <c r="AA11" s="21">
        <v>3181000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-81636337</v>
      </c>
      <c r="D14" s="17"/>
      <c r="E14" s="18">
        <v>-139961662</v>
      </c>
      <c r="F14" s="19">
        <v>-139961662</v>
      </c>
      <c r="G14" s="19">
        <v>-39534268</v>
      </c>
      <c r="H14" s="19">
        <v>-9676548</v>
      </c>
      <c r="I14" s="19">
        <v>-6855051</v>
      </c>
      <c r="J14" s="19">
        <v>-56065867</v>
      </c>
      <c r="K14" s="19">
        <v>-11100182</v>
      </c>
      <c r="L14" s="19">
        <v>-7060689</v>
      </c>
      <c r="M14" s="19">
        <v>-18755600</v>
      </c>
      <c r="N14" s="19">
        <v>-36916471</v>
      </c>
      <c r="O14" s="19"/>
      <c r="P14" s="19"/>
      <c r="Q14" s="19"/>
      <c r="R14" s="19"/>
      <c r="S14" s="19"/>
      <c r="T14" s="19"/>
      <c r="U14" s="19"/>
      <c r="V14" s="19"/>
      <c r="W14" s="19">
        <v>-92982338</v>
      </c>
      <c r="X14" s="19">
        <v>-72980500</v>
      </c>
      <c r="Y14" s="19">
        <v>-20001838</v>
      </c>
      <c r="Z14" s="20">
        <v>27.41</v>
      </c>
      <c r="AA14" s="21">
        <v>-139961662</v>
      </c>
    </row>
    <row r="15" spans="1:27" ht="13.5">
      <c r="A15" s="22" t="s">
        <v>42</v>
      </c>
      <c r="B15" s="16"/>
      <c r="C15" s="17">
        <v>-4146583</v>
      </c>
      <c r="D15" s="17"/>
      <c r="E15" s="18">
        <v>-500000</v>
      </c>
      <c r="F15" s="19">
        <v>-500000</v>
      </c>
      <c r="G15" s="19">
        <v>-46243</v>
      </c>
      <c r="H15" s="19">
        <v>-21458</v>
      </c>
      <c r="I15" s="19">
        <v>-26686</v>
      </c>
      <c r="J15" s="19">
        <v>-94387</v>
      </c>
      <c r="K15" s="19">
        <v>-37959</v>
      </c>
      <c r="L15" s="19">
        <v>-28437</v>
      </c>
      <c r="M15" s="19">
        <v>-20059</v>
      </c>
      <c r="N15" s="19">
        <v>-86455</v>
      </c>
      <c r="O15" s="19"/>
      <c r="P15" s="19"/>
      <c r="Q15" s="19"/>
      <c r="R15" s="19"/>
      <c r="S15" s="19"/>
      <c r="T15" s="19"/>
      <c r="U15" s="19"/>
      <c r="V15" s="19"/>
      <c r="W15" s="19">
        <v>-180842</v>
      </c>
      <c r="X15" s="19">
        <v>-250002</v>
      </c>
      <c r="Y15" s="19">
        <v>69160</v>
      </c>
      <c r="Z15" s="20">
        <v>-27.66</v>
      </c>
      <c r="AA15" s="21">
        <v>-500000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53175754</v>
      </c>
      <c r="D17" s="25">
        <f>SUM(D6:D16)</f>
        <v>0</v>
      </c>
      <c r="E17" s="26">
        <f t="shared" si="0"/>
        <v>30221330</v>
      </c>
      <c r="F17" s="27">
        <f t="shared" si="0"/>
        <v>30221330</v>
      </c>
      <c r="G17" s="27">
        <f t="shared" si="0"/>
        <v>4632340</v>
      </c>
      <c r="H17" s="27">
        <f t="shared" si="0"/>
        <v>-3066033</v>
      </c>
      <c r="I17" s="27">
        <f t="shared" si="0"/>
        <v>196289</v>
      </c>
      <c r="J17" s="27">
        <f t="shared" si="0"/>
        <v>1762596</v>
      </c>
      <c r="K17" s="27">
        <f t="shared" si="0"/>
        <v>1235519</v>
      </c>
      <c r="L17" s="27">
        <f t="shared" si="0"/>
        <v>-1543389</v>
      </c>
      <c r="M17" s="27">
        <f t="shared" si="0"/>
        <v>14283119</v>
      </c>
      <c r="N17" s="27">
        <f t="shared" si="0"/>
        <v>13975249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15737845</v>
      </c>
      <c r="X17" s="27">
        <f t="shared" si="0"/>
        <v>18483494</v>
      </c>
      <c r="Y17" s="27">
        <f t="shared" si="0"/>
        <v>-2745649</v>
      </c>
      <c r="Z17" s="28">
        <f>+IF(X17&lt;&gt;0,+(Y17/X17)*100,0)</f>
        <v>-14.854599460469975</v>
      </c>
      <c r="AA17" s="29">
        <f>SUM(AA6:AA16)</f>
        <v>30221330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4792000</v>
      </c>
      <c r="F21" s="19">
        <v>4792000</v>
      </c>
      <c r="G21" s="36"/>
      <c r="H21" s="36"/>
      <c r="I21" s="36"/>
      <c r="J21" s="19"/>
      <c r="K21" s="36">
        <v>286587</v>
      </c>
      <c r="L21" s="36"/>
      <c r="M21" s="19"/>
      <c r="N21" s="36">
        <v>286587</v>
      </c>
      <c r="O21" s="36"/>
      <c r="P21" s="36"/>
      <c r="Q21" s="19"/>
      <c r="R21" s="36"/>
      <c r="S21" s="36"/>
      <c r="T21" s="19"/>
      <c r="U21" s="36"/>
      <c r="V21" s="36"/>
      <c r="W21" s="36">
        <v>286587</v>
      </c>
      <c r="X21" s="19">
        <v>4792000</v>
      </c>
      <c r="Y21" s="36">
        <v>-4505413</v>
      </c>
      <c r="Z21" s="37">
        <v>-94.02</v>
      </c>
      <c r="AA21" s="38">
        <v>4792000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-51600411</v>
      </c>
      <c r="D26" s="17"/>
      <c r="E26" s="18">
        <v>-34769250</v>
      </c>
      <c r="F26" s="19">
        <v>-34769250</v>
      </c>
      <c r="G26" s="19">
        <v>-2874930</v>
      </c>
      <c r="H26" s="19">
        <v>-2708747</v>
      </c>
      <c r="I26" s="19">
        <v>-1162671</v>
      </c>
      <c r="J26" s="19">
        <v>-6746348</v>
      </c>
      <c r="K26" s="19">
        <v>-2056178</v>
      </c>
      <c r="L26" s="19">
        <v>-2454125</v>
      </c>
      <c r="M26" s="19">
        <v>-4767782</v>
      </c>
      <c r="N26" s="19">
        <v>-9278085</v>
      </c>
      <c r="O26" s="19"/>
      <c r="P26" s="19"/>
      <c r="Q26" s="19"/>
      <c r="R26" s="19"/>
      <c r="S26" s="19"/>
      <c r="T26" s="19"/>
      <c r="U26" s="19"/>
      <c r="V26" s="19"/>
      <c r="W26" s="19">
        <v>-16024433</v>
      </c>
      <c r="X26" s="19">
        <v>-9216077</v>
      </c>
      <c r="Y26" s="19">
        <v>-6808356</v>
      </c>
      <c r="Z26" s="20">
        <v>73.87</v>
      </c>
      <c r="AA26" s="21">
        <v>-34769250</v>
      </c>
    </row>
    <row r="27" spans="1:27" ht="13.5">
      <c r="A27" s="23" t="s">
        <v>51</v>
      </c>
      <c r="B27" s="24"/>
      <c r="C27" s="25">
        <f aca="true" t="shared" si="1" ref="C27:Y27">SUM(C21:C26)</f>
        <v>-51600411</v>
      </c>
      <c r="D27" s="25">
        <f>SUM(D21:D26)</f>
        <v>0</v>
      </c>
      <c r="E27" s="26">
        <f t="shared" si="1"/>
        <v>-29977250</v>
      </c>
      <c r="F27" s="27">
        <f t="shared" si="1"/>
        <v>-29977250</v>
      </c>
      <c r="G27" s="27">
        <f t="shared" si="1"/>
        <v>-2874930</v>
      </c>
      <c r="H27" s="27">
        <f t="shared" si="1"/>
        <v>-2708747</v>
      </c>
      <c r="I27" s="27">
        <f t="shared" si="1"/>
        <v>-1162671</v>
      </c>
      <c r="J27" s="27">
        <f t="shared" si="1"/>
        <v>-6746348</v>
      </c>
      <c r="K27" s="27">
        <f t="shared" si="1"/>
        <v>-1769591</v>
      </c>
      <c r="L27" s="27">
        <f t="shared" si="1"/>
        <v>-2454125</v>
      </c>
      <c r="M27" s="27">
        <f t="shared" si="1"/>
        <v>-4767782</v>
      </c>
      <c r="N27" s="27">
        <f t="shared" si="1"/>
        <v>-8991498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-15737846</v>
      </c>
      <c r="X27" s="27">
        <f t="shared" si="1"/>
        <v>-4424077</v>
      </c>
      <c r="Y27" s="27">
        <f t="shared" si="1"/>
        <v>-11313769</v>
      </c>
      <c r="Z27" s="28">
        <f>+IF(X27&lt;&gt;0,+(Y27/X27)*100,0)</f>
        <v>255.73173794217414</v>
      </c>
      <c r="AA27" s="29">
        <f>SUM(AA21:AA26)</f>
        <v>-29977250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2470000</v>
      </c>
      <c r="F33" s="19">
        <v>2470000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2470000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2470000</v>
      </c>
      <c r="F36" s="27">
        <f t="shared" si="2"/>
        <v>2470000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2470000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1575343</v>
      </c>
      <c r="D38" s="31">
        <f>+D17+D27+D36</f>
        <v>0</v>
      </c>
      <c r="E38" s="32">
        <f t="shared" si="3"/>
        <v>2714080</v>
      </c>
      <c r="F38" s="33">
        <f t="shared" si="3"/>
        <v>2714080</v>
      </c>
      <c r="G38" s="33">
        <f t="shared" si="3"/>
        <v>1757410</v>
      </c>
      <c r="H38" s="33">
        <f t="shared" si="3"/>
        <v>-5774780</v>
      </c>
      <c r="I38" s="33">
        <f t="shared" si="3"/>
        <v>-966382</v>
      </c>
      <c r="J38" s="33">
        <f t="shared" si="3"/>
        <v>-4983752</v>
      </c>
      <c r="K38" s="33">
        <f t="shared" si="3"/>
        <v>-534072</v>
      </c>
      <c r="L38" s="33">
        <f t="shared" si="3"/>
        <v>-3997514</v>
      </c>
      <c r="M38" s="33">
        <f t="shared" si="3"/>
        <v>9515337</v>
      </c>
      <c r="N38" s="33">
        <f t="shared" si="3"/>
        <v>4983751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</v>
      </c>
      <c r="X38" s="33">
        <f t="shared" si="3"/>
        <v>14059417</v>
      </c>
      <c r="Y38" s="33">
        <f t="shared" si="3"/>
        <v>-14059418</v>
      </c>
      <c r="Z38" s="34">
        <f>+IF(X38&lt;&gt;0,+(Y38/X38)*100,0)</f>
        <v>-100.00000711267046</v>
      </c>
      <c r="AA38" s="35">
        <f>+AA17+AA27+AA36</f>
        <v>2714080</v>
      </c>
    </row>
    <row r="39" spans="1:27" ht="13.5">
      <c r="A39" s="22" t="s">
        <v>59</v>
      </c>
      <c r="B39" s="16"/>
      <c r="C39" s="31">
        <v>1912753</v>
      </c>
      <c r="D39" s="31"/>
      <c r="E39" s="32">
        <v>5226800</v>
      </c>
      <c r="F39" s="33">
        <v>5226800</v>
      </c>
      <c r="G39" s="33">
        <v>1607543</v>
      </c>
      <c r="H39" s="33">
        <v>3364953</v>
      </c>
      <c r="I39" s="33">
        <v>-2409827</v>
      </c>
      <c r="J39" s="33">
        <v>1607543</v>
      </c>
      <c r="K39" s="33">
        <v>-3376209</v>
      </c>
      <c r="L39" s="33">
        <v>-3910281</v>
      </c>
      <c r="M39" s="33">
        <v>-7907795</v>
      </c>
      <c r="N39" s="33">
        <v>-3376209</v>
      </c>
      <c r="O39" s="33"/>
      <c r="P39" s="33"/>
      <c r="Q39" s="33"/>
      <c r="R39" s="33"/>
      <c r="S39" s="33"/>
      <c r="T39" s="33"/>
      <c r="U39" s="33"/>
      <c r="V39" s="33"/>
      <c r="W39" s="33">
        <v>1607543</v>
      </c>
      <c r="X39" s="33">
        <v>5226800</v>
      </c>
      <c r="Y39" s="33">
        <v>-3619257</v>
      </c>
      <c r="Z39" s="34">
        <v>-69.24</v>
      </c>
      <c r="AA39" s="35">
        <v>5226800</v>
      </c>
    </row>
    <row r="40" spans="1:27" ht="13.5">
      <c r="A40" s="41" t="s">
        <v>60</v>
      </c>
      <c r="B40" s="42"/>
      <c r="C40" s="43">
        <v>3488096</v>
      </c>
      <c r="D40" s="43"/>
      <c r="E40" s="44">
        <v>7940880</v>
      </c>
      <c r="F40" s="45">
        <v>7940880</v>
      </c>
      <c r="G40" s="45">
        <v>3364953</v>
      </c>
      <c r="H40" s="45">
        <v>-2409827</v>
      </c>
      <c r="I40" s="45">
        <v>-3376209</v>
      </c>
      <c r="J40" s="45">
        <v>-3376209</v>
      </c>
      <c r="K40" s="45">
        <v>-3910281</v>
      </c>
      <c r="L40" s="45">
        <v>-7907795</v>
      </c>
      <c r="M40" s="45">
        <v>1607542</v>
      </c>
      <c r="N40" s="45">
        <v>1607542</v>
      </c>
      <c r="O40" s="45"/>
      <c r="P40" s="45"/>
      <c r="Q40" s="45"/>
      <c r="R40" s="45"/>
      <c r="S40" s="45"/>
      <c r="T40" s="45"/>
      <c r="U40" s="45"/>
      <c r="V40" s="45"/>
      <c r="W40" s="45">
        <v>1607542</v>
      </c>
      <c r="X40" s="45">
        <v>19286217</v>
      </c>
      <c r="Y40" s="45">
        <v>-17678675</v>
      </c>
      <c r="Z40" s="46">
        <v>-91.66</v>
      </c>
      <c r="AA40" s="47">
        <v>7940880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86637861</v>
      </c>
      <c r="F6" s="19">
        <v>86637861</v>
      </c>
      <c r="G6" s="19">
        <v>1708548</v>
      </c>
      <c r="H6" s="19">
        <v>1799739</v>
      </c>
      <c r="I6" s="19">
        <v>2628756</v>
      </c>
      <c r="J6" s="19">
        <v>6137043</v>
      </c>
      <c r="K6" s="19">
        <v>3143088</v>
      </c>
      <c r="L6" s="19">
        <v>884674</v>
      </c>
      <c r="M6" s="19">
        <v>7344061</v>
      </c>
      <c r="N6" s="19">
        <v>11371823</v>
      </c>
      <c r="O6" s="19"/>
      <c r="P6" s="19"/>
      <c r="Q6" s="19"/>
      <c r="R6" s="19"/>
      <c r="S6" s="19"/>
      <c r="T6" s="19"/>
      <c r="U6" s="19"/>
      <c r="V6" s="19"/>
      <c r="W6" s="19">
        <v>17508866</v>
      </c>
      <c r="X6" s="19">
        <v>43318932</v>
      </c>
      <c r="Y6" s="19">
        <v>-25810066</v>
      </c>
      <c r="Z6" s="20">
        <v>-59.58</v>
      </c>
      <c r="AA6" s="21">
        <v>86637861</v>
      </c>
    </row>
    <row r="7" spans="1:27" ht="13.5">
      <c r="A7" s="22" t="s">
        <v>34</v>
      </c>
      <c r="B7" s="16"/>
      <c r="C7" s="17"/>
      <c r="D7" s="17"/>
      <c r="E7" s="18">
        <v>118718000</v>
      </c>
      <c r="F7" s="19">
        <v>118718000</v>
      </c>
      <c r="G7" s="19">
        <v>3208466</v>
      </c>
      <c r="H7" s="19">
        <v>775010</v>
      </c>
      <c r="I7" s="19">
        <v>5821835</v>
      </c>
      <c r="J7" s="19">
        <v>9805311</v>
      </c>
      <c r="K7" s="19">
        <v>6617828</v>
      </c>
      <c r="L7" s="19">
        <v>823242</v>
      </c>
      <c r="M7" s="19">
        <v>9230758</v>
      </c>
      <c r="N7" s="19">
        <v>16671828</v>
      </c>
      <c r="O7" s="19"/>
      <c r="P7" s="19"/>
      <c r="Q7" s="19"/>
      <c r="R7" s="19"/>
      <c r="S7" s="19"/>
      <c r="T7" s="19"/>
      <c r="U7" s="19"/>
      <c r="V7" s="19"/>
      <c r="W7" s="19">
        <v>26477139</v>
      </c>
      <c r="X7" s="19">
        <v>56645000</v>
      </c>
      <c r="Y7" s="19">
        <v>-30167861</v>
      </c>
      <c r="Z7" s="20">
        <v>-53.26</v>
      </c>
      <c r="AA7" s="21">
        <v>118718000</v>
      </c>
    </row>
    <row r="8" spans="1:27" ht="13.5">
      <c r="A8" s="22" t="s">
        <v>35</v>
      </c>
      <c r="B8" s="16"/>
      <c r="C8" s="17"/>
      <c r="D8" s="17"/>
      <c r="E8" s="18">
        <v>4509600</v>
      </c>
      <c r="F8" s="19">
        <v>4509600</v>
      </c>
      <c r="G8" s="19">
        <v>291505</v>
      </c>
      <c r="H8" s="19">
        <v>3390998</v>
      </c>
      <c r="I8" s="19">
        <v>28606</v>
      </c>
      <c r="J8" s="19">
        <v>3711109</v>
      </c>
      <c r="K8" s="19">
        <v>2814892</v>
      </c>
      <c r="L8" s="19">
        <v>1024051</v>
      </c>
      <c r="M8" s="19">
        <v>12660615</v>
      </c>
      <c r="N8" s="19">
        <v>16499558</v>
      </c>
      <c r="O8" s="19"/>
      <c r="P8" s="19"/>
      <c r="Q8" s="19"/>
      <c r="R8" s="19"/>
      <c r="S8" s="19"/>
      <c r="T8" s="19"/>
      <c r="U8" s="19"/>
      <c r="V8" s="19"/>
      <c r="W8" s="19">
        <v>20210667</v>
      </c>
      <c r="X8" s="19">
        <v>2256000</v>
      </c>
      <c r="Y8" s="19">
        <v>17954667</v>
      </c>
      <c r="Z8" s="20">
        <v>795.86</v>
      </c>
      <c r="AA8" s="21">
        <v>4509600</v>
      </c>
    </row>
    <row r="9" spans="1:27" ht="13.5">
      <c r="A9" s="22" t="s">
        <v>36</v>
      </c>
      <c r="B9" s="16"/>
      <c r="C9" s="17"/>
      <c r="D9" s="17"/>
      <c r="E9" s="18">
        <v>354468387</v>
      </c>
      <c r="F9" s="19">
        <v>354468387</v>
      </c>
      <c r="G9" s="19">
        <v>138860000</v>
      </c>
      <c r="H9" s="19">
        <v>2309000</v>
      </c>
      <c r="I9" s="19">
        <v>11583000</v>
      </c>
      <c r="J9" s="19">
        <v>152752000</v>
      </c>
      <c r="K9" s="19"/>
      <c r="L9" s="19"/>
      <c r="M9" s="19">
        <v>115789048</v>
      </c>
      <c r="N9" s="19">
        <v>115789048</v>
      </c>
      <c r="O9" s="19"/>
      <c r="P9" s="19"/>
      <c r="Q9" s="19"/>
      <c r="R9" s="19"/>
      <c r="S9" s="19"/>
      <c r="T9" s="19"/>
      <c r="U9" s="19"/>
      <c r="V9" s="19"/>
      <c r="W9" s="19">
        <v>268541048</v>
      </c>
      <c r="X9" s="19">
        <v>263091000</v>
      </c>
      <c r="Y9" s="19">
        <v>5450048</v>
      </c>
      <c r="Z9" s="20">
        <v>2.07</v>
      </c>
      <c r="AA9" s="21">
        <v>354468387</v>
      </c>
    </row>
    <row r="10" spans="1:27" ht="13.5">
      <c r="A10" s="22" t="s">
        <v>37</v>
      </c>
      <c r="B10" s="16"/>
      <c r="C10" s="17"/>
      <c r="D10" s="17"/>
      <c r="E10" s="18">
        <v>155272613</v>
      </c>
      <c r="F10" s="19">
        <v>155272613</v>
      </c>
      <c r="G10" s="19">
        <v>26701000</v>
      </c>
      <c r="H10" s="19"/>
      <c r="I10" s="19"/>
      <c r="J10" s="19">
        <v>26701000</v>
      </c>
      <c r="K10" s="19">
        <v>19304000</v>
      </c>
      <c r="L10" s="19"/>
      <c r="M10" s="19">
        <v>46728000</v>
      </c>
      <c r="N10" s="19">
        <v>66032000</v>
      </c>
      <c r="O10" s="19"/>
      <c r="P10" s="19"/>
      <c r="Q10" s="19"/>
      <c r="R10" s="19"/>
      <c r="S10" s="19"/>
      <c r="T10" s="19"/>
      <c r="U10" s="19"/>
      <c r="V10" s="19"/>
      <c r="W10" s="19">
        <v>92733000</v>
      </c>
      <c r="X10" s="19">
        <v>114279000</v>
      </c>
      <c r="Y10" s="19">
        <v>-21546000</v>
      </c>
      <c r="Z10" s="20">
        <v>-18.85</v>
      </c>
      <c r="AA10" s="21">
        <v>155272613</v>
      </c>
    </row>
    <row r="11" spans="1:27" ht="13.5">
      <c r="A11" s="22" t="s">
        <v>38</v>
      </c>
      <c r="B11" s="16"/>
      <c r="C11" s="17"/>
      <c r="D11" s="17"/>
      <c r="E11" s="18">
        <v>16084869</v>
      </c>
      <c r="F11" s="19">
        <v>16084869</v>
      </c>
      <c r="G11" s="19">
        <v>816</v>
      </c>
      <c r="H11" s="19"/>
      <c r="I11" s="19"/>
      <c r="J11" s="19">
        <v>816</v>
      </c>
      <c r="K11" s="19">
        <v>2442237</v>
      </c>
      <c r="L11" s="19">
        <v>700189</v>
      </c>
      <c r="M11" s="19">
        <v>-1506792</v>
      </c>
      <c r="N11" s="19">
        <v>1635634</v>
      </c>
      <c r="O11" s="19"/>
      <c r="P11" s="19"/>
      <c r="Q11" s="19"/>
      <c r="R11" s="19"/>
      <c r="S11" s="19"/>
      <c r="T11" s="19"/>
      <c r="U11" s="19"/>
      <c r="V11" s="19"/>
      <c r="W11" s="19">
        <v>1636450</v>
      </c>
      <c r="X11" s="19">
        <v>8042436</v>
      </c>
      <c r="Y11" s="19">
        <v>-6405986</v>
      </c>
      <c r="Z11" s="20">
        <v>-79.65</v>
      </c>
      <c r="AA11" s="21">
        <v>16084869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-557498547</v>
      </c>
      <c r="F14" s="19">
        <v>-557498547</v>
      </c>
      <c r="G14" s="19">
        <v>-82624272</v>
      </c>
      <c r="H14" s="19">
        <v>-21733349</v>
      </c>
      <c r="I14" s="19">
        <v>-64120992</v>
      </c>
      <c r="J14" s="19">
        <v>-168478613</v>
      </c>
      <c r="K14" s="19">
        <v>-48133958</v>
      </c>
      <c r="L14" s="19">
        <v>-59032085</v>
      </c>
      <c r="M14" s="19">
        <v>16741793</v>
      </c>
      <c r="N14" s="19">
        <v>-90424250</v>
      </c>
      <c r="O14" s="19"/>
      <c r="P14" s="19"/>
      <c r="Q14" s="19"/>
      <c r="R14" s="19"/>
      <c r="S14" s="19"/>
      <c r="T14" s="19"/>
      <c r="U14" s="19"/>
      <c r="V14" s="19"/>
      <c r="W14" s="19">
        <v>-258902863</v>
      </c>
      <c r="X14" s="19">
        <v>-276642306</v>
      </c>
      <c r="Y14" s="19">
        <v>17739443</v>
      </c>
      <c r="Z14" s="20">
        <v>-6.41</v>
      </c>
      <c r="AA14" s="21">
        <v>-557498547</v>
      </c>
    </row>
    <row r="15" spans="1:27" ht="13.5">
      <c r="A15" s="22" t="s">
        <v>42</v>
      </c>
      <c r="B15" s="16"/>
      <c r="C15" s="17"/>
      <c r="D15" s="17"/>
      <c r="E15" s="18">
        <v>-6606408</v>
      </c>
      <c r="F15" s="19">
        <v>-6606408</v>
      </c>
      <c r="G15" s="19"/>
      <c r="H15" s="19"/>
      <c r="I15" s="19"/>
      <c r="J15" s="19"/>
      <c r="K15" s="19">
        <v>-240698</v>
      </c>
      <c r="L15" s="19"/>
      <c r="M15" s="19">
        <v>-2755055</v>
      </c>
      <c r="N15" s="19">
        <v>-2995753</v>
      </c>
      <c r="O15" s="19"/>
      <c r="P15" s="19"/>
      <c r="Q15" s="19"/>
      <c r="R15" s="19"/>
      <c r="S15" s="19"/>
      <c r="T15" s="19"/>
      <c r="U15" s="19"/>
      <c r="V15" s="19"/>
      <c r="W15" s="19">
        <v>-2995753</v>
      </c>
      <c r="X15" s="19">
        <v>-3300000</v>
      </c>
      <c r="Y15" s="19">
        <v>304247</v>
      </c>
      <c r="Z15" s="20">
        <v>-9.22</v>
      </c>
      <c r="AA15" s="21">
        <v>-6606408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171586375</v>
      </c>
      <c r="F17" s="27">
        <f t="shared" si="0"/>
        <v>171586375</v>
      </c>
      <c r="G17" s="27">
        <f t="shared" si="0"/>
        <v>88146063</v>
      </c>
      <c r="H17" s="27">
        <f t="shared" si="0"/>
        <v>-13458602</v>
      </c>
      <c r="I17" s="27">
        <f t="shared" si="0"/>
        <v>-44058795</v>
      </c>
      <c r="J17" s="27">
        <f t="shared" si="0"/>
        <v>30628666</v>
      </c>
      <c r="K17" s="27">
        <f t="shared" si="0"/>
        <v>-14052611</v>
      </c>
      <c r="L17" s="27">
        <f t="shared" si="0"/>
        <v>-55599929</v>
      </c>
      <c r="M17" s="27">
        <f t="shared" si="0"/>
        <v>204232428</v>
      </c>
      <c r="N17" s="27">
        <f t="shared" si="0"/>
        <v>134579888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165208554</v>
      </c>
      <c r="X17" s="27">
        <f t="shared" si="0"/>
        <v>207690062</v>
      </c>
      <c r="Y17" s="27">
        <f t="shared" si="0"/>
        <v>-42481508</v>
      </c>
      <c r="Z17" s="28">
        <f>+IF(X17&lt;&gt;0,+(Y17/X17)*100,0)</f>
        <v>-20.45428057121</v>
      </c>
      <c r="AA17" s="29">
        <f>SUM(AA6:AA16)</f>
        <v>171586375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30600000</v>
      </c>
      <c r="F21" s="19">
        <v>30600000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30600000</v>
      </c>
      <c r="Y21" s="36">
        <v>-30600000</v>
      </c>
      <c r="Z21" s="37">
        <v>-100</v>
      </c>
      <c r="AA21" s="38">
        <v>30600000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-185873000</v>
      </c>
      <c r="F26" s="19">
        <v>-185873000</v>
      </c>
      <c r="G26" s="19">
        <v>-3296584</v>
      </c>
      <c r="H26" s="19">
        <v>-2317223</v>
      </c>
      <c r="I26" s="19">
        <v>-5776349</v>
      </c>
      <c r="J26" s="19">
        <v>-11390156</v>
      </c>
      <c r="K26" s="19">
        <v>-1970032</v>
      </c>
      <c r="L26" s="19">
        <v>-15127264</v>
      </c>
      <c r="M26" s="19">
        <v>-45775252</v>
      </c>
      <c r="N26" s="19">
        <v>-62872548</v>
      </c>
      <c r="O26" s="19"/>
      <c r="P26" s="19"/>
      <c r="Q26" s="19"/>
      <c r="R26" s="19"/>
      <c r="S26" s="19"/>
      <c r="T26" s="19"/>
      <c r="U26" s="19"/>
      <c r="V26" s="19"/>
      <c r="W26" s="19">
        <v>-74262704</v>
      </c>
      <c r="X26" s="19">
        <v>-84605301</v>
      </c>
      <c r="Y26" s="19">
        <v>10342597</v>
      </c>
      <c r="Z26" s="20">
        <v>-12.22</v>
      </c>
      <c r="AA26" s="21">
        <v>-185873000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-155273000</v>
      </c>
      <c r="F27" s="27">
        <f t="shared" si="1"/>
        <v>-155273000</v>
      </c>
      <c r="G27" s="27">
        <f t="shared" si="1"/>
        <v>-3296584</v>
      </c>
      <c r="H27" s="27">
        <f t="shared" si="1"/>
        <v>-2317223</v>
      </c>
      <c r="I27" s="27">
        <f t="shared" si="1"/>
        <v>-5776349</v>
      </c>
      <c r="J27" s="27">
        <f t="shared" si="1"/>
        <v>-11390156</v>
      </c>
      <c r="K27" s="27">
        <f t="shared" si="1"/>
        <v>-1970032</v>
      </c>
      <c r="L27" s="27">
        <f t="shared" si="1"/>
        <v>-15127264</v>
      </c>
      <c r="M27" s="27">
        <f t="shared" si="1"/>
        <v>-45775252</v>
      </c>
      <c r="N27" s="27">
        <f t="shared" si="1"/>
        <v>-62872548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-74262704</v>
      </c>
      <c r="X27" s="27">
        <f t="shared" si="1"/>
        <v>-54005301</v>
      </c>
      <c r="Y27" s="27">
        <f t="shared" si="1"/>
        <v>-20257403</v>
      </c>
      <c r="Z27" s="28">
        <f>+IF(X27&lt;&gt;0,+(Y27/X27)*100,0)</f>
        <v>37.510027024939646</v>
      </c>
      <c r="AA27" s="29">
        <f>SUM(AA21:AA26)</f>
        <v>-155273000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-9029000</v>
      </c>
      <c r="F35" s="19">
        <v>-9029000</v>
      </c>
      <c r="G35" s="19">
        <v>-133529</v>
      </c>
      <c r="H35" s="19">
        <v>-267057</v>
      </c>
      <c r="I35" s="19">
        <v>-400586</v>
      </c>
      <c r="J35" s="19">
        <v>-801172</v>
      </c>
      <c r="K35" s="19">
        <v>-133529</v>
      </c>
      <c r="L35" s="19">
        <v>-133529</v>
      </c>
      <c r="M35" s="19">
        <v>-2777823</v>
      </c>
      <c r="N35" s="19">
        <v>-3044881</v>
      </c>
      <c r="O35" s="19"/>
      <c r="P35" s="19"/>
      <c r="Q35" s="19"/>
      <c r="R35" s="19"/>
      <c r="S35" s="19"/>
      <c r="T35" s="19"/>
      <c r="U35" s="19"/>
      <c r="V35" s="19"/>
      <c r="W35" s="19">
        <v>-3846053</v>
      </c>
      <c r="X35" s="19">
        <v>-4540000</v>
      </c>
      <c r="Y35" s="19">
        <v>693947</v>
      </c>
      <c r="Z35" s="20">
        <v>-15.29</v>
      </c>
      <c r="AA35" s="21">
        <v>-9029000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-9029000</v>
      </c>
      <c r="F36" s="27">
        <f t="shared" si="2"/>
        <v>-9029000</v>
      </c>
      <c r="G36" s="27">
        <f t="shared" si="2"/>
        <v>-133529</v>
      </c>
      <c r="H36" s="27">
        <f t="shared" si="2"/>
        <v>-267057</v>
      </c>
      <c r="I36" s="27">
        <f t="shared" si="2"/>
        <v>-400586</v>
      </c>
      <c r="J36" s="27">
        <f t="shared" si="2"/>
        <v>-801172</v>
      </c>
      <c r="K36" s="27">
        <f t="shared" si="2"/>
        <v>-133529</v>
      </c>
      <c r="L36" s="27">
        <f t="shared" si="2"/>
        <v>-133529</v>
      </c>
      <c r="M36" s="27">
        <f t="shared" si="2"/>
        <v>-2777823</v>
      </c>
      <c r="N36" s="27">
        <f t="shared" si="2"/>
        <v>-3044881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-3846053</v>
      </c>
      <c r="X36" s="27">
        <f t="shared" si="2"/>
        <v>-4540000</v>
      </c>
      <c r="Y36" s="27">
        <f t="shared" si="2"/>
        <v>693947</v>
      </c>
      <c r="Z36" s="28">
        <f>+IF(X36&lt;&gt;0,+(Y36/X36)*100,0)</f>
        <v>-15.285176211453743</v>
      </c>
      <c r="AA36" s="29">
        <f>SUM(AA31:AA35)</f>
        <v>-9029000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7284375</v>
      </c>
      <c r="F38" s="33">
        <f t="shared" si="3"/>
        <v>7284375</v>
      </c>
      <c r="G38" s="33">
        <f t="shared" si="3"/>
        <v>84715950</v>
      </c>
      <c r="H38" s="33">
        <f t="shared" si="3"/>
        <v>-16042882</v>
      </c>
      <c r="I38" s="33">
        <f t="shared" si="3"/>
        <v>-50235730</v>
      </c>
      <c r="J38" s="33">
        <f t="shared" si="3"/>
        <v>18437338</v>
      </c>
      <c r="K38" s="33">
        <f t="shared" si="3"/>
        <v>-16156172</v>
      </c>
      <c r="L38" s="33">
        <f t="shared" si="3"/>
        <v>-70860722</v>
      </c>
      <c r="M38" s="33">
        <f t="shared" si="3"/>
        <v>155679353</v>
      </c>
      <c r="N38" s="33">
        <f t="shared" si="3"/>
        <v>68662459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87099797</v>
      </c>
      <c r="X38" s="33">
        <f t="shared" si="3"/>
        <v>149144761</v>
      </c>
      <c r="Y38" s="33">
        <f t="shared" si="3"/>
        <v>-62044964</v>
      </c>
      <c r="Z38" s="34">
        <f>+IF(X38&lt;&gt;0,+(Y38/X38)*100,0)</f>
        <v>-41.600498458004836</v>
      </c>
      <c r="AA38" s="35">
        <f>+AA17+AA27+AA36</f>
        <v>7284375</v>
      </c>
    </row>
    <row r="39" spans="1:27" ht="13.5">
      <c r="A39" s="22" t="s">
        <v>59</v>
      </c>
      <c r="B39" s="16"/>
      <c r="C39" s="31"/>
      <c r="D39" s="31"/>
      <c r="E39" s="32">
        <v>85483000</v>
      </c>
      <c r="F39" s="33">
        <v>85483000</v>
      </c>
      <c r="G39" s="33">
        <v>108011243</v>
      </c>
      <c r="H39" s="33">
        <v>192727193</v>
      </c>
      <c r="I39" s="33">
        <v>176684311</v>
      </c>
      <c r="J39" s="33">
        <v>108011243</v>
      </c>
      <c r="K39" s="33">
        <v>126448581</v>
      </c>
      <c r="L39" s="33">
        <v>110292409</v>
      </c>
      <c r="M39" s="33">
        <v>39431687</v>
      </c>
      <c r="N39" s="33">
        <v>126448581</v>
      </c>
      <c r="O39" s="33"/>
      <c r="P39" s="33"/>
      <c r="Q39" s="33"/>
      <c r="R39" s="33"/>
      <c r="S39" s="33"/>
      <c r="T39" s="33"/>
      <c r="U39" s="33"/>
      <c r="V39" s="33"/>
      <c r="W39" s="33">
        <v>108011243</v>
      </c>
      <c r="X39" s="33">
        <v>85483000</v>
      </c>
      <c r="Y39" s="33">
        <v>22528243</v>
      </c>
      <c r="Z39" s="34">
        <v>26.35</v>
      </c>
      <c r="AA39" s="35">
        <v>85483000</v>
      </c>
    </row>
    <row r="40" spans="1:27" ht="13.5">
      <c r="A40" s="41" t="s">
        <v>60</v>
      </c>
      <c r="B40" s="42"/>
      <c r="C40" s="43"/>
      <c r="D40" s="43"/>
      <c r="E40" s="44">
        <v>92767375</v>
      </c>
      <c r="F40" s="45">
        <v>92767375</v>
      </c>
      <c r="G40" s="45">
        <v>192727193</v>
      </c>
      <c r="H40" s="45">
        <v>176684311</v>
      </c>
      <c r="I40" s="45">
        <v>126448581</v>
      </c>
      <c r="J40" s="45">
        <v>126448581</v>
      </c>
      <c r="K40" s="45">
        <v>110292409</v>
      </c>
      <c r="L40" s="45">
        <v>39431687</v>
      </c>
      <c r="M40" s="45">
        <v>195111040</v>
      </c>
      <c r="N40" s="45">
        <v>195111040</v>
      </c>
      <c r="O40" s="45"/>
      <c r="P40" s="45"/>
      <c r="Q40" s="45"/>
      <c r="R40" s="45"/>
      <c r="S40" s="45"/>
      <c r="T40" s="45"/>
      <c r="U40" s="45"/>
      <c r="V40" s="45"/>
      <c r="W40" s="45">
        <v>195111040</v>
      </c>
      <c r="X40" s="45">
        <v>234627761</v>
      </c>
      <c r="Y40" s="45">
        <v>-39516721</v>
      </c>
      <c r="Z40" s="46">
        <v>-16.84</v>
      </c>
      <c r="AA40" s="47">
        <v>92767375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/>
      <c r="D8" s="17"/>
      <c r="E8" s="18">
        <v>400000</v>
      </c>
      <c r="F8" s="19">
        <v>400000</v>
      </c>
      <c r="G8" s="19">
        <v>41550</v>
      </c>
      <c r="H8" s="19">
        <v>27724</v>
      </c>
      <c r="I8" s="19">
        <v>21449</v>
      </c>
      <c r="J8" s="19">
        <v>90723</v>
      </c>
      <c r="K8" s="19">
        <v>12075</v>
      </c>
      <c r="L8" s="19">
        <v>37165</v>
      </c>
      <c r="M8" s="19">
        <v>10488</v>
      </c>
      <c r="N8" s="19">
        <v>59728</v>
      </c>
      <c r="O8" s="19"/>
      <c r="P8" s="19"/>
      <c r="Q8" s="19"/>
      <c r="R8" s="19"/>
      <c r="S8" s="19"/>
      <c r="T8" s="19"/>
      <c r="U8" s="19"/>
      <c r="V8" s="19"/>
      <c r="W8" s="19">
        <v>150451</v>
      </c>
      <c r="X8" s="19">
        <v>203718</v>
      </c>
      <c r="Y8" s="19">
        <v>-53267</v>
      </c>
      <c r="Z8" s="20">
        <v>-26.15</v>
      </c>
      <c r="AA8" s="21">
        <v>400000</v>
      </c>
    </row>
    <row r="9" spans="1:27" ht="13.5">
      <c r="A9" s="22" t="s">
        <v>36</v>
      </c>
      <c r="B9" s="16"/>
      <c r="C9" s="17">
        <v>306593383</v>
      </c>
      <c r="D9" s="17"/>
      <c r="E9" s="18">
        <v>313650000</v>
      </c>
      <c r="F9" s="19">
        <v>313650000</v>
      </c>
      <c r="G9" s="19">
        <v>126226000</v>
      </c>
      <c r="H9" s="19">
        <v>1639000</v>
      </c>
      <c r="I9" s="19"/>
      <c r="J9" s="19">
        <v>127865000</v>
      </c>
      <c r="K9" s="19">
        <v>1500000</v>
      </c>
      <c r="L9" s="19">
        <v>1893720</v>
      </c>
      <c r="M9" s="19">
        <v>102218207</v>
      </c>
      <c r="N9" s="19">
        <v>105611927</v>
      </c>
      <c r="O9" s="19"/>
      <c r="P9" s="19"/>
      <c r="Q9" s="19"/>
      <c r="R9" s="19"/>
      <c r="S9" s="19"/>
      <c r="T9" s="19"/>
      <c r="U9" s="19"/>
      <c r="V9" s="19"/>
      <c r="W9" s="19">
        <v>233476927</v>
      </c>
      <c r="X9" s="19">
        <v>225260000</v>
      </c>
      <c r="Y9" s="19">
        <v>8216927</v>
      </c>
      <c r="Z9" s="20">
        <v>3.65</v>
      </c>
      <c r="AA9" s="21">
        <v>313650000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2637041</v>
      </c>
      <c r="D11" s="17"/>
      <c r="E11" s="18">
        <v>1200000</v>
      </c>
      <c r="F11" s="19">
        <v>1200000</v>
      </c>
      <c r="G11" s="19"/>
      <c r="H11" s="19">
        <v>152742</v>
      </c>
      <c r="I11" s="19">
        <v>256926</v>
      </c>
      <c r="J11" s="19">
        <v>409668</v>
      </c>
      <c r="K11" s="19">
        <v>16624</v>
      </c>
      <c r="L11" s="19"/>
      <c r="M11" s="19"/>
      <c r="N11" s="19">
        <v>16624</v>
      </c>
      <c r="O11" s="19"/>
      <c r="P11" s="19"/>
      <c r="Q11" s="19"/>
      <c r="R11" s="19"/>
      <c r="S11" s="19"/>
      <c r="T11" s="19"/>
      <c r="U11" s="19"/>
      <c r="V11" s="19"/>
      <c r="W11" s="19">
        <v>426292</v>
      </c>
      <c r="X11" s="19">
        <v>894000</v>
      </c>
      <c r="Y11" s="19">
        <v>-467708</v>
      </c>
      <c r="Z11" s="20">
        <v>-52.32</v>
      </c>
      <c r="AA11" s="21">
        <v>1200000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-291094152</v>
      </c>
      <c r="D14" s="17"/>
      <c r="E14" s="18">
        <v>-291746000</v>
      </c>
      <c r="F14" s="19">
        <v>-291746000</v>
      </c>
      <c r="G14" s="19">
        <v>-27344098</v>
      </c>
      <c r="H14" s="19">
        <v>-29644770</v>
      </c>
      <c r="I14" s="19">
        <v>-23948821</v>
      </c>
      <c r="J14" s="19">
        <v>-80937689</v>
      </c>
      <c r="K14" s="19">
        <v>-22495559</v>
      </c>
      <c r="L14" s="19">
        <v>-28506648</v>
      </c>
      <c r="M14" s="19">
        <v>-20894580</v>
      </c>
      <c r="N14" s="19">
        <v>-71896787</v>
      </c>
      <c r="O14" s="19"/>
      <c r="P14" s="19"/>
      <c r="Q14" s="19"/>
      <c r="R14" s="19"/>
      <c r="S14" s="19"/>
      <c r="T14" s="19"/>
      <c r="U14" s="19"/>
      <c r="V14" s="19"/>
      <c r="W14" s="19">
        <v>-152834476</v>
      </c>
      <c r="X14" s="19">
        <v>-150158000</v>
      </c>
      <c r="Y14" s="19">
        <v>-2676476</v>
      </c>
      <c r="Z14" s="20">
        <v>1.78</v>
      </c>
      <c r="AA14" s="21">
        <v>-291746000</v>
      </c>
    </row>
    <row r="15" spans="1:27" ht="13.5">
      <c r="A15" s="22" t="s">
        <v>42</v>
      </c>
      <c r="B15" s="16"/>
      <c r="C15" s="17"/>
      <c r="D15" s="17"/>
      <c r="E15" s="18">
        <v>-249479</v>
      </c>
      <c r="F15" s="19">
        <v>-249479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-22479</v>
      </c>
      <c r="Y15" s="19">
        <v>22479</v>
      </c>
      <c r="Z15" s="20">
        <v>-100</v>
      </c>
      <c r="AA15" s="21">
        <v>-249479</v>
      </c>
    </row>
    <row r="16" spans="1:27" ht="13.5">
      <c r="A16" s="22" t="s">
        <v>43</v>
      </c>
      <c r="B16" s="16"/>
      <c r="C16" s="17"/>
      <c r="D16" s="17"/>
      <c r="E16" s="18">
        <v>-3000000</v>
      </c>
      <c r="F16" s="19">
        <v>-3000000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-3000000</v>
      </c>
      <c r="Y16" s="19">
        <v>3000000</v>
      </c>
      <c r="Z16" s="20">
        <v>-100</v>
      </c>
      <c r="AA16" s="21">
        <v>-3000000</v>
      </c>
    </row>
    <row r="17" spans="1:27" ht="13.5">
      <c r="A17" s="23" t="s">
        <v>44</v>
      </c>
      <c r="B17" s="24"/>
      <c r="C17" s="25">
        <f aca="true" t="shared" si="0" ref="C17:Y17">SUM(C6:C16)</f>
        <v>18136272</v>
      </c>
      <c r="D17" s="25">
        <f>SUM(D6:D16)</f>
        <v>0</v>
      </c>
      <c r="E17" s="26">
        <f t="shared" si="0"/>
        <v>20254521</v>
      </c>
      <c r="F17" s="27">
        <f t="shared" si="0"/>
        <v>20254521</v>
      </c>
      <c r="G17" s="27">
        <f t="shared" si="0"/>
        <v>98923452</v>
      </c>
      <c r="H17" s="27">
        <f t="shared" si="0"/>
        <v>-27825304</v>
      </c>
      <c r="I17" s="27">
        <f t="shared" si="0"/>
        <v>-23670446</v>
      </c>
      <c r="J17" s="27">
        <f t="shared" si="0"/>
        <v>47427702</v>
      </c>
      <c r="K17" s="27">
        <f t="shared" si="0"/>
        <v>-20966860</v>
      </c>
      <c r="L17" s="27">
        <f t="shared" si="0"/>
        <v>-26575763</v>
      </c>
      <c r="M17" s="27">
        <f t="shared" si="0"/>
        <v>81334115</v>
      </c>
      <c r="N17" s="27">
        <f t="shared" si="0"/>
        <v>33791492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81219194</v>
      </c>
      <c r="X17" s="27">
        <f t="shared" si="0"/>
        <v>73177239</v>
      </c>
      <c r="Y17" s="27">
        <f t="shared" si="0"/>
        <v>8041955</v>
      </c>
      <c r="Z17" s="28">
        <f>+IF(X17&lt;&gt;0,+(Y17/X17)*100,0)</f>
        <v>10.989694486833535</v>
      </c>
      <c r="AA17" s="29">
        <f>SUM(AA6:AA16)</f>
        <v>20254521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933874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-16652630</v>
      </c>
      <c r="D26" s="17"/>
      <c r="E26" s="18">
        <v>-2156000</v>
      </c>
      <c r="F26" s="19">
        <v>-2156000</v>
      </c>
      <c r="G26" s="19"/>
      <c r="H26" s="19">
        <v>-571799</v>
      </c>
      <c r="I26" s="19">
        <v>-73204</v>
      </c>
      <c r="J26" s="19">
        <v>-645003</v>
      </c>
      <c r="K26" s="19"/>
      <c r="L26" s="19">
        <v>-48200</v>
      </c>
      <c r="M26" s="19"/>
      <c r="N26" s="19">
        <v>-48200</v>
      </c>
      <c r="O26" s="19"/>
      <c r="P26" s="19"/>
      <c r="Q26" s="19"/>
      <c r="R26" s="19"/>
      <c r="S26" s="19"/>
      <c r="T26" s="19"/>
      <c r="U26" s="19"/>
      <c r="V26" s="19"/>
      <c r="W26" s="19">
        <v>-693203</v>
      </c>
      <c r="X26" s="19">
        <v>-1605000</v>
      </c>
      <c r="Y26" s="19">
        <v>911797</v>
      </c>
      <c r="Z26" s="20">
        <v>-56.81</v>
      </c>
      <c r="AA26" s="21">
        <v>-2156000</v>
      </c>
    </row>
    <row r="27" spans="1:27" ht="13.5">
      <c r="A27" s="23" t="s">
        <v>51</v>
      </c>
      <c r="B27" s="24"/>
      <c r="C27" s="25">
        <f aca="true" t="shared" si="1" ref="C27:Y27">SUM(C21:C26)</f>
        <v>-15718756</v>
      </c>
      <c r="D27" s="25">
        <f>SUM(D21:D26)</f>
        <v>0</v>
      </c>
      <c r="E27" s="26">
        <f t="shared" si="1"/>
        <v>-2156000</v>
      </c>
      <c r="F27" s="27">
        <f t="shared" si="1"/>
        <v>-2156000</v>
      </c>
      <c r="G27" s="27">
        <f t="shared" si="1"/>
        <v>0</v>
      </c>
      <c r="H27" s="27">
        <f t="shared" si="1"/>
        <v>-571799</v>
      </c>
      <c r="I27" s="27">
        <f t="shared" si="1"/>
        <v>-73204</v>
      </c>
      <c r="J27" s="27">
        <f t="shared" si="1"/>
        <v>-645003</v>
      </c>
      <c r="K27" s="27">
        <f t="shared" si="1"/>
        <v>0</v>
      </c>
      <c r="L27" s="27">
        <f t="shared" si="1"/>
        <v>-48200</v>
      </c>
      <c r="M27" s="27">
        <f t="shared" si="1"/>
        <v>0</v>
      </c>
      <c r="N27" s="27">
        <f t="shared" si="1"/>
        <v>-48200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-693203</v>
      </c>
      <c r="X27" s="27">
        <f t="shared" si="1"/>
        <v>-1605000</v>
      </c>
      <c r="Y27" s="27">
        <f t="shared" si="1"/>
        <v>911797</v>
      </c>
      <c r="Z27" s="28">
        <f>+IF(X27&lt;&gt;0,+(Y27/X27)*100,0)</f>
        <v>-56.80978193146417</v>
      </c>
      <c r="AA27" s="29">
        <f>SUM(AA21:AA26)</f>
        <v>-2156000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2417516</v>
      </c>
      <c r="D38" s="31">
        <f>+D17+D27+D36</f>
        <v>0</v>
      </c>
      <c r="E38" s="32">
        <f t="shared" si="3"/>
        <v>18098521</v>
      </c>
      <c r="F38" s="33">
        <f t="shared" si="3"/>
        <v>18098521</v>
      </c>
      <c r="G38" s="33">
        <f t="shared" si="3"/>
        <v>98923452</v>
      </c>
      <c r="H38" s="33">
        <f t="shared" si="3"/>
        <v>-28397103</v>
      </c>
      <c r="I38" s="33">
        <f t="shared" si="3"/>
        <v>-23743650</v>
      </c>
      <c r="J38" s="33">
        <f t="shared" si="3"/>
        <v>46782699</v>
      </c>
      <c r="K38" s="33">
        <f t="shared" si="3"/>
        <v>-20966860</v>
      </c>
      <c r="L38" s="33">
        <f t="shared" si="3"/>
        <v>-26623963</v>
      </c>
      <c r="M38" s="33">
        <f t="shared" si="3"/>
        <v>81334115</v>
      </c>
      <c r="N38" s="33">
        <f t="shared" si="3"/>
        <v>33743292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80525991</v>
      </c>
      <c r="X38" s="33">
        <f t="shared" si="3"/>
        <v>71572239</v>
      </c>
      <c r="Y38" s="33">
        <f t="shared" si="3"/>
        <v>8953752</v>
      </c>
      <c r="Z38" s="34">
        <f>+IF(X38&lt;&gt;0,+(Y38/X38)*100,0)</f>
        <v>12.51009067915285</v>
      </c>
      <c r="AA38" s="35">
        <f>+AA17+AA27+AA36</f>
        <v>18098521</v>
      </c>
    </row>
    <row r="39" spans="1:27" ht="13.5">
      <c r="A39" s="22" t="s">
        <v>59</v>
      </c>
      <c r="B39" s="16"/>
      <c r="C39" s="31">
        <v>164270</v>
      </c>
      <c r="D39" s="31"/>
      <c r="E39" s="32">
        <v>304000</v>
      </c>
      <c r="F39" s="33">
        <v>304000</v>
      </c>
      <c r="G39" s="33">
        <v>2579582</v>
      </c>
      <c r="H39" s="33">
        <v>101503034</v>
      </c>
      <c r="I39" s="33">
        <v>73105931</v>
      </c>
      <c r="J39" s="33">
        <v>2579582</v>
      </c>
      <c r="K39" s="33">
        <v>49362281</v>
      </c>
      <c r="L39" s="33">
        <v>28395421</v>
      </c>
      <c r="M39" s="33">
        <v>1771458</v>
      </c>
      <c r="N39" s="33">
        <v>49362281</v>
      </c>
      <c r="O39" s="33"/>
      <c r="P39" s="33"/>
      <c r="Q39" s="33"/>
      <c r="R39" s="33"/>
      <c r="S39" s="33"/>
      <c r="T39" s="33"/>
      <c r="U39" s="33"/>
      <c r="V39" s="33"/>
      <c r="W39" s="33">
        <v>2579582</v>
      </c>
      <c r="X39" s="33">
        <v>304000</v>
      </c>
      <c r="Y39" s="33">
        <v>2275582</v>
      </c>
      <c r="Z39" s="34">
        <v>748.55</v>
      </c>
      <c r="AA39" s="35">
        <v>304000</v>
      </c>
    </row>
    <row r="40" spans="1:27" ht="13.5">
      <c r="A40" s="41" t="s">
        <v>60</v>
      </c>
      <c r="B40" s="42"/>
      <c r="C40" s="43">
        <v>2581786</v>
      </c>
      <c r="D40" s="43"/>
      <c r="E40" s="44">
        <v>18402521</v>
      </c>
      <c r="F40" s="45">
        <v>18402521</v>
      </c>
      <c r="G40" s="45">
        <v>101503034</v>
      </c>
      <c r="H40" s="45">
        <v>73105931</v>
      </c>
      <c r="I40" s="45">
        <v>49362281</v>
      </c>
      <c r="J40" s="45">
        <v>49362281</v>
      </c>
      <c r="K40" s="45">
        <v>28395421</v>
      </c>
      <c r="L40" s="45">
        <v>1771458</v>
      </c>
      <c r="M40" s="45">
        <v>83105573</v>
      </c>
      <c r="N40" s="45">
        <v>83105573</v>
      </c>
      <c r="O40" s="45"/>
      <c r="P40" s="45"/>
      <c r="Q40" s="45"/>
      <c r="R40" s="45"/>
      <c r="S40" s="45"/>
      <c r="T40" s="45"/>
      <c r="U40" s="45"/>
      <c r="V40" s="45"/>
      <c r="W40" s="45">
        <v>83105573</v>
      </c>
      <c r="X40" s="45">
        <v>71876239</v>
      </c>
      <c r="Y40" s="45">
        <v>11229334</v>
      </c>
      <c r="Z40" s="46">
        <v>15.62</v>
      </c>
      <c r="AA40" s="47">
        <v>18402521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9500000</v>
      </c>
      <c r="F6" s="19">
        <v>9500000</v>
      </c>
      <c r="G6" s="19">
        <v>1216926</v>
      </c>
      <c r="H6" s="19">
        <v>246596</v>
      </c>
      <c r="I6" s="19">
        <v>699306</v>
      </c>
      <c r="J6" s="19">
        <v>2162828</v>
      </c>
      <c r="K6" s="19">
        <v>1760477</v>
      </c>
      <c r="L6" s="19">
        <v>25182</v>
      </c>
      <c r="M6" s="19">
        <v>23485</v>
      </c>
      <c r="N6" s="19">
        <v>1809144</v>
      </c>
      <c r="O6" s="19"/>
      <c r="P6" s="19"/>
      <c r="Q6" s="19"/>
      <c r="R6" s="19"/>
      <c r="S6" s="19"/>
      <c r="T6" s="19"/>
      <c r="U6" s="19"/>
      <c r="V6" s="19"/>
      <c r="W6" s="19">
        <v>3971972</v>
      </c>
      <c r="X6" s="19">
        <v>9500000</v>
      </c>
      <c r="Y6" s="19">
        <v>-5528028</v>
      </c>
      <c r="Z6" s="20">
        <v>-58.19</v>
      </c>
      <c r="AA6" s="21">
        <v>9500000</v>
      </c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/>
      <c r="D8" s="17"/>
      <c r="E8" s="18">
        <v>2927490</v>
      </c>
      <c r="F8" s="19">
        <v>2927490</v>
      </c>
      <c r="G8" s="19">
        <v>125956</v>
      </c>
      <c r="H8" s="19">
        <v>1173990</v>
      </c>
      <c r="I8" s="19">
        <v>97011</v>
      </c>
      <c r="J8" s="19">
        <v>1396957</v>
      </c>
      <c r="K8" s="19">
        <v>217400</v>
      </c>
      <c r="L8" s="19">
        <v>104936</v>
      </c>
      <c r="M8" s="19">
        <v>163866</v>
      </c>
      <c r="N8" s="19">
        <v>486202</v>
      </c>
      <c r="O8" s="19"/>
      <c r="P8" s="19"/>
      <c r="Q8" s="19"/>
      <c r="R8" s="19"/>
      <c r="S8" s="19"/>
      <c r="T8" s="19"/>
      <c r="U8" s="19"/>
      <c r="V8" s="19"/>
      <c r="W8" s="19">
        <v>1883159</v>
      </c>
      <c r="X8" s="19">
        <v>1420100</v>
      </c>
      <c r="Y8" s="19">
        <v>463059</v>
      </c>
      <c r="Z8" s="20">
        <v>32.61</v>
      </c>
      <c r="AA8" s="21">
        <v>2927490</v>
      </c>
    </row>
    <row r="9" spans="1:27" ht="13.5">
      <c r="A9" s="22" t="s">
        <v>36</v>
      </c>
      <c r="B9" s="16"/>
      <c r="C9" s="17"/>
      <c r="D9" s="17"/>
      <c r="E9" s="18">
        <v>101869000</v>
      </c>
      <c r="F9" s="19">
        <v>101869000</v>
      </c>
      <c r="G9" s="19">
        <v>40359000</v>
      </c>
      <c r="H9" s="19">
        <v>2209273</v>
      </c>
      <c r="I9" s="19"/>
      <c r="J9" s="19">
        <v>42568273</v>
      </c>
      <c r="K9" s="19">
        <v>1017469</v>
      </c>
      <c r="L9" s="19">
        <v>779700</v>
      </c>
      <c r="M9" s="19">
        <v>33037000</v>
      </c>
      <c r="N9" s="19">
        <v>34834169</v>
      </c>
      <c r="O9" s="19"/>
      <c r="P9" s="19"/>
      <c r="Q9" s="19"/>
      <c r="R9" s="19"/>
      <c r="S9" s="19"/>
      <c r="T9" s="19"/>
      <c r="U9" s="19"/>
      <c r="V9" s="19"/>
      <c r="W9" s="19">
        <v>77402442</v>
      </c>
      <c r="X9" s="19">
        <v>72132000</v>
      </c>
      <c r="Y9" s="19">
        <v>5270442</v>
      </c>
      <c r="Z9" s="20">
        <v>7.31</v>
      </c>
      <c r="AA9" s="21">
        <v>101869000</v>
      </c>
    </row>
    <row r="10" spans="1:27" ht="13.5">
      <c r="A10" s="22" t="s">
        <v>37</v>
      </c>
      <c r="B10" s="16"/>
      <c r="C10" s="17"/>
      <c r="D10" s="17"/>
      <c r="E10" s="18">
        <v>43059000</v>
      </c>
      <c r="F10" s="19">
        <v>43059000</v>
      </c>
      <c r="G10" s="19">
        <v>15690000</v>
      </c>
      <c r="H10" s="19"/>
      <c r="I10" s="19"/>
      <c r="J10" s="19">
        <v>15690000</v>
      </c>
      <c r="K10" s="19"/>
      <c r="L10" s="19"/>
      <c r="M10" s="19">
        <v>22369000</v>
      </c>
      <c r="N10" s="19">
        <v>22369000</v>
      </c>
      <c r="O10" s="19"/>
      <c r="P10" s="19"/>
      <c r="Q10" s="19"/>
      <c r="R10" s="19"/>
      <c r="S10" s="19"/>
      <c r="T10" s="19"/>
      <c r="U10" s="19"/>
      <c r="V10" s="19"/>
      <c r="W10" s="19">
        <v>38059000</v>
      </c>
      <c r="X10" s="19">
        <v>21099498</v>
      </c>
      <c r="Y10" s="19">
        <v>16959502</v>
      </c>
      <c r="Z10" s="20">
        <v>80.38</v>
      </c>
      <c r="AA10" s="21">
        <v>43059000</v>
      </c>
    </row>
    <row r="11" spans="1:27" ht="13.5">
      <c r="A11" s="22" t="s">
        <v>38</v>
      </c>
      <c r="B11" s="16"/>
      <c r="C11" s="17"/>
      <c r="D11" s="17"/>
      <c r="E11" s="18">
        <v>1599996</v>
      </c>
      <c r="F11" s="19">
        <v>1599996</v>
      </c>
      <c r="G11" s="19">
        <v>481266</v>
      </c>
      <c r="H11" s="19">
        <v>455658</v>
      </c>
      <c r="I11" s="19">
        <v>365593</v>
      </c>
      <c r="J11" s="19">
        <v>1302517</v>
      </c>
      <c r="K11" s="19">
        <v>298036</v>
      </c>
      <c r="L11" s="19">
        <v>219691</v>
      </c>
      <c r="M11" s="19">
        <v>200945</v>
      </c>
      <c r="N11" s="19">
        <v>718672</v>
      </c>
      <c r="O11" s="19"/>
      <c r="P11" s="19"/>
      <c r="Q11" s="19"/>
      <c r="R11" s="19"/>
      <c r="S11" s="19"/>
      <c r="T11" s="19"/>
      <c r="U11" s="19"/>
      <c r="V11" s="19"/>
      <c r="W11" s="19">
        <v>2021189</v>
      </c>
      <c r="X11" s="19">
        <v>799998</v>
      </c>
      <c r="Y11" s="19">
        <v>1221191</v>
      </c>
      <c r="Z11" s="20">
        <v>152.65</v>
      </c>
      <c r="AA11" s="21">
        <v>1599996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-96718958</v>
      </c>
      <c r="F14" s="19">
        <v>-96718958</v>
      </c>
      <c r="G14" s="19">
        <v>-9001907</v>
      </c>
      <c r="H14" s="19">
        <v>-9217915</v>
      </c>
      <c r="I14" s="19">
        <v>-12406983</v>
      </c>
      <c r="J14" s="19">
        <v>-30626805</v>
      </c>
      <c r="K14" s="19">
        <v>-11861510</v>
      </c>
      <c r="L14" s="19">
        <v>-13314413</v>
      </c>
      <c r="M14" s="19">
        <v>-9798206</v>
      </c>
      <c r="N14" s="19">
        <v>-34974129</v>
      </c>
      <c r="O14" s="19"/>
      <c r="P14" s="19"/>
      <c r="Q14" s="19"/>
      <c r="R14" s="19"/>
      <c r="S14" s="19"/>
      <c r="T14" s="19"/>
      <c r="U14" s="19"/>
      <c r="V14" s="19"/>
      <c r="W14" s="19">
        <v>-65600934</v>
      </c>
      <c r="X14" s="19">
        <v>-49440400</v>
      </c>
      <c r="Y14" s="19">
        <v>-16160534</v>
      </c>
      <c r="Z14" s="20">
        <v>32.69</v>
      </c>
      <c r="AA14" s="21">
        <v>-96718958</v>
      </c>
    </row>
    <row r="15" spans="1:27" ht="13.5">
      <c r="A15" s="22" t="s">
        <v>42</v>
      </c>
      <c r="B15" s="16"/>
      <c r="C15" s="17"/>
      <c r="D15" s="17"/>
      <c r="E15" s="18">
        <v>-2696522</v>
      </c>
      <c r="F15" s="19">
        <v>-2696522</v>
      </c>
      <c r="G15" s="19">
        <v>-11329</v>
      </c>
      <c r="H15" s="19">
        <v>-614543</v>
      </c>
      <c r="I15" s="19">
        <v>-4489</v>
      </c>
      <c r="J15" s="19">
        <v>-630361</v>
      </c>
      <c r="K15" s="19">
        <v>-19843</v>
      </c>
      <c r="L15" s="19">
        <v>-4970</v>
      </c>
      <c r="M15" s="19">
        <v>-835622</v>
      </c>
      <c r="N15" s="19">
        <v>-860435</v>
      </c>
      <c r="O15" s="19"/>
      <c r="P15" s="19"/>
      <c r="Q15" s="19"/>
      <c r="R15" s="19"/>
      <c r="S15" s="19"/>
      <c r="T15" s="19"/>
      <c r="U15" s="19"/>
      <c r="V15" s="19"/>
      <c r="W15" s="19">
        <v>-1490796</v>
      </c>
      <c r="X15" s="19">
        <v>-1348500</v>
      </c>
      <c r="Y15" s="19">
        <v>-142296</v>
      </c>
      <c r="Z15" s="20">
        <v>10.55</v>
      </c>
      <c r="AA15" s="21">
        <v>-2696522</v>
      </c>
    </row>
    <row r="16" spans="1:27" ht="13.5">
      <c r="A16" s="22" t="s">
        <v>43</v>
      </c>
      <c r="B16" s="16"/>
      <c r="C16" s="17"/>
      <c r="D16" s="17"/>
      <c r="E16" s="18">
        <v>-4749996</v>
      </c>
      <c r="F16" s="19">
        <v>-4749996</v>
      </c>
      <c r="G16" s="19">
        <v>-104633</v>
      </c>
      <c r="H16" s="19">
        <v>-788480</v>
      </c>
      <c r="I16" s="19">
        <v>-837323</v>
      </c>
      <c r="J16" s="19">
        <v>-1730436</v>
      </c>
      <c r="K16" s="19">
        <v>-298926</v>
      </c>
      <c r="L16" s="19">
        <v>-355735</v>
      </c>
      <c r="M16" s="19">
        <v>-296994</v>
      </c>
      <c r="N16" s="19">
        <v>-951655</v>
      </c>
      <c r="O16" s="19"/>
      <c r="P16" s="19"/>
      <c r="Q16" s="19"/>
      <c r="R16" s="19"/>
      <c r="S16" s="19"/>
      <c r="T16" s="19"/>
      <c r="U16" s="19"/>
      <c r="V16" s="19"/>
      <c r="W16" s="19">
        <v>-2682091</v>
      </c>
      <c r="X16" s="19">
        <v>-2374998</v>
      </c>
      <c r="Y16" s="19">
        <v>-307093</v>
      </c>
      <c r="Z16" s="20">
        <v>12.93</v>
      </c>
      <c r="AA16" s="21">
        <v>-4749996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54790010</v>
      </c>
      <c r="F17" s="27">
        <f t="shared" si="0"/>
        <v>54790010</v>
      </c>
      <c r="G17" s="27">
        <f t="shared" si="0"/>
        <v>48755279</v>
      </c>
      <c r="H17" s="27">
        <f t="shared" si="0"/>
        <v>-6535421</v>
      </c>
      <c r="I17" s="27">
        <f t="shared" si="0"/>
        <v>-12086885</v>
      </c>
      <c r="J17" s="27">
        <f t="shared" si="0"/>
        <v>30132973</v>
      </c>
      <c r="K17" s="27">
        <f t="shared" si="0"/>
        <v>-8886897</v>
      </c>
      <c r="L17" s="27">
        <f t="shared" si="0"/>
        <v>-12545609</v>
      </c>
      <c r="M17" s="27">
        <f t="shared" si="0"/>
        <v>44863474</v>
      </c>
      <c r="N17" s="27">
        <f t="shared" si="0"/>
        <v>23430968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53563941</v>
      </c>
      <c r="X17" s="27">
        <f t="shared" si="0"/>
        <v>51787698</v>
      </c>
      <c r="Y17" s="27">
        <f t="shared" si="0"/>
        <v>1776243</v>
      </c>
      <c r="Z17" s="28">
        <f>+IF(X17&lt;&gt;0,+(Y17/X17)*100,0)</f>
        <v>3.429855098019611</v>
      </c>
      <c r="AA17" s="29">
        <f>SUM(AA6:AA16)</f>
        <v>54790010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-27584765</v>
      </c>
      <c r="F26" s="19">
        <v>-27584765</v>
      </c>
      <c r="G26" s="19">
        <v>-6490417</v>
      </c>
      <c r="H26" s="19">
        <v>-3450144</v>
      </c>
      <c r="I26" s="19">
        <v>-7989017</v>
      </c>
      <c r="J26" s="19">
        <v>-17929578</v>
      </c>
      <c r="K26" s="19">
        <v>-4766653</v>
      </c>
      <c r="L26" s="19">
        <v>-6038401</v>
      </c>
      <c r="M26" s="19">
        <v>-4892858</v>
      </c>
      <c r="N26" s="19">
        <v>-15697912</v>
      </c>
      <c r="O26" s="19"/>
      <c r="P26" s="19"/>
      <c r="Q26" s="19"/>
      <c r="R26" s="19"/>
      <c r="S26" s="19"/>
      <c r="T26" s="19"/>
      <c r="U26" s="19"/>
      <c r="V26" s="19"/>
      <c r="W26" s="19">
        <v>-33627490</v>
      </c>
      <c r="X26" s="19">
        <v>-13792500</v>
      </c>
      <c r="Y26" s="19">
        <v>-19834990</v>
      </c>
      <c r="Z26" s="20">
        <v>143.81</v>
      </c>
      <c r="AA26" s="21">
        <v>-27584765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-27584765</v>
      </c>
      <c r="F27" s="27">
        <f t="shared" si="1"/>
        <v>-27584765</v>
      </c>
      <c r="G27" s="27">
        <f t="shared" si="1"/>
        <v>-6490417</v>
      </c>
      <c r="H27" s="27">
        <f t="shared" si="1"/>
        <v>-3450144</v>
      </c>
      <c r="I27" s="27">
        <f t="shared" si="1"/>
        <v>-7989017</v>
      </c>
      <c r="J27" s="27">
        <f t="shared" si="1"/>
        <v>-17929578</v>
      </c>
      <c r="K27" s="27">
        <f t="shared" si="1"/>
        <v>-4766653</v>
      </c>
      <c r="L27" s="27">
        <f t="shared" si="1"/>
        <v>-6038401</v>
      </c>
      <c r="M27" s="27">
        <f t="shared" si="1"/>
        <v>-4892858</v>
      </c>
      <c r="N27" s="27">
        <f t="shared" si="1"/>
        <v>-15697912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-33627490</v>
      </c>
      <c r="X27" s="27">
        <f t="shared" si="1"/>
        <v>-13792500</v>
      </c>
      <c r="Y27" s="27">
        <f t="shared" si="1"/>
        <v>-19834990</v>
      </c>
      <c r="Z27" s="28">
        <f>+IF(X27&lt;&gt;0,+(Y27/X27)*100,0)</f>
        <v>143.8099691861519</v>
      </c>
      <c r="AA27" s="29">
        <f>SUM(AA21:AA26)</f>
        <v>-27584765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-17694235</v>
      </c>
      <c r="F35" s="19">
        <v>-17694235</v>
      </c>
      <c r="G35" s="19"/>
      <c r="H35" s="19">
        <v>-7574217</v>
      </c>
      <c r="I35" s="19"/>
      <c r="J35" s="19">
        <v>-7574217</v>
      </c>
      <c r="K35" s="19"/>
      <c r="L35" s="19"/>
      <c r="M35" s="19">
        <v>-7077694</v>
      </c>
      <c r="N35" s="19">
        <v>-7077694</v>
      </c>
      <c r="O35" s="19"/>
      <c r="P35" s="19"/>
      <c r="Q35" s="19"/>
      <c r="R35" s="19"/>
      <c r="S35" s="19"/>
      <c r="T35" s="19"/>
      <c r="U35" s="19"/>
      <c r="V35" s="19"/>
      <c r="W35" s="19">
        <v>-14651911</v>
      </c>
      <c r="X35" s="19">
        <v>-14155388</v>
      </c>
      <c r="Y35" s="19">
        <v>-496523</v>
      </c>
      <c r="Z35" s="20">
        <v>3.51</v>
      </c>
      <c r="AA35" s="21">
        <v>-17694235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-17694235</v>
      </c>
      <c r="F36" s="27">
        <f t="shared" si="2"/>
        <v>-17694235</v>
      </c>
      <c r="G36" s="27">
        <f t="shared" si="2"/>
        <v>0</v>
      </c>
      <c r="H36" s="27">
        <f t="shared" si="2"/>
        <v>-7574217</v>
      </c>
      <c r="I36" s="27">
        <f t="shared" si="2"/>
        <v>0</v>
      </c>
      <c r="J36" s="27">
        <f t="shared" si="2"/>
        <v>-7574217</v>
      </c>
      <c r="K36" s="27">
        <f t="shared" si="2"/>
        <v>0</v>
      </c>
      <c r="L36" s="27">
        <f t="shared" si="2"/>
        <v>0</v>
      </c>
      <c r="M36" s="27">
        <f t="shared" si="2"/>
        <v>-7077694</v>
      </c>
      <c r="N36" s="27">
        <f t="shared" si="2"/>
        <v>-7077694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-14651911</v>
      </c>
      <c r="X36" s="27">
        <f t="shared" si="2"/>
        <v>-14155388</v>
      </c>
      <c r="Y36" s="27">
        <f t="shared" si="2"/>
        <v>-496523</v>
      </c>
      <c r="Z36" s="28">
        <f>+IF(X36&lt;&gt;0,+(Y36/X36)*100,0)</f>
        <v>3.5076608285127895</v>
      </c>
      <c r="AA36" s="29">
        <f>SUM(AA31:AA35)</f>
        <v>-17694235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9511010</v>
      </c>
      <c r="F38" s="33">
        <f t="shared" si="3"/>
        <v>9511010</v>
      </c>
      <c r="G38" s="33">
        <f t="shared" si="3"/>
        <v>42264862</v>
      </c>
      <c r="H38" s="33">
        <f t="shared" si="3"/>
        <v>-17559782</v>
      </c>
      <c r="I38" s="33">
        <f t="shared" si="3"/>
        <v>-20075902</v>
      </c>
      <c r="J38" s="33">
        <f t="shared" si="3"/>
        <v>4629178</v>
      </c>
      <c r="K38" s="33">
        <f t="shared" si="3"/>
        <v>-13653550</v>
      </c>
      <c r="L38" s="33">
        <f t="shared" si="3"/>
        <v>-18584010</v>
      </c>
      <c r="M38" s="33">
        <f t="shared" si="3"/>
        <v>32892922</v>
      </c>
      <c r="N38" s="33">
        <f t="shared" si="3"/>
        <v>655362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5284540</v>
      </c>
      <c r="X38" s="33">
        <f t="shared" si="3"/>
        <v>23839810</v>
      </c>
      <c r="Y38" s="33">
        <f t="shared" si="3"/>
        <v>-18555270</v>
      </c>
      <c r="Z38" s="34">
        <f>+IF(X38&lt;&gt;0,+(Y38/X38)*100,0)</f>
        <v>-77.83312870362641</v>
      </c>
      <c r="AA38" s="35">
        <f>+AA17+AA27+AA36</f>
        <v>9511010</v>
      </c>
    </row>
    <row r="39" spans="1:27" ht="13.5">
      <c r="A39" s="22" t="s">
        <v>59</v>
      </c>
      <c r="B39" s="16"/>
      <c r="C39" s="31"/>
      <c r="D39" s="31"/>
      <c r="E39" s="32">
        <v>24500000</v>
      </c>
      <c r="F39" s="33">
        <v>24500000</v>
      </c>
      <c r="G39" s="33">
        <v>58728674</v>
      </c>
      <c r="H39" s="33">
        <v>100993536</v>
      </c>
      <c r="I39" s="33">
        <v>83433754</v>
      </c>
      <c r="J39" s="33">
        <v>58728674</v>
      </c>
      <c r="K39" s="33">
        <v>63357852</v>
      </c>
      <c r="L39" s="33">
        <v>49704302</v>
      </c>
      <c r="M39" s="33">
        <v>31120292</v>
      </c>
      <c r="N39" s="33">
        <v>63357852</v>
      </c>
      <c r="O39" s="33"/>
      <c r="P39" s="33"/>
      <c r="Q39" s="33"/>
      <c r="R39" s="33"/>
      <c r="S39" s="33"/>
      <c r="T39" s="33"/>
      <c r="U39" s="33"/>
      <c r="V39" s="33"/>
      <c r="W39" s="33">
        <v>58728674</v>
      </c>
      <c r="X39" s="33">
        <v>24500000</v>
      </c>
      <c r="Y39" s="33">
        <v>34228674</v>
      </c>
      <c r="Z39" s="34">
        <v>139.71</v>
      </c>
      <c r="AA39" s="35">
        <v>24500000</v>
      </c>
    </row>
    <row r="40" spans="1:27" ht="13.5">
      <c r="A40" s="41" t="s">
        <v>60</v>
      </c>
      <c r="B40" s="42"/>
      <c r="C40" s="43"/>
      <c r="D40" s="43"/>
      <c r="E40" s="44">
        <v>34011010</v>
      </c>
      <c r="F40" s="45">
        <v>34011010</v>
      </c>
      <c r="G40" s="45">
        <v>100993536</v>
      </c>
      <c r="H40" s="45">
        <v>83433754</v>
      </c>
      <c r="I40" s="45">
        <v>63357852</v>
      </c>
      <c r="J40" s="45">
        <v>63357852</v>
      </c>
      <c r="K40" s="45">
        <v>49704302</v>
      </c>
      <c r="L40" s="45">
        <v>31120292</v>
      </c>
      <c r="M40" s="45">
        <v>64013214</v>
      </c>
      <c r="N40" s="45">
        <v>64013214</v>
      </c>
      <c r="O40" s="45"/>
      <c r="P40" s="45"/>
      <c r="Q40" s="45"/>
      <c r="R40" s="45"/>
      <c r="S40" s="45"/>
      <c r="T40" s="45"/>
      <c r="U40" s="45"/>
      <c r="V40" s="45"/>
      <c r="W40" s="45">
        <v>64013214</v>
      </c>
      <c r="X40" s="45">
        <v>48339810</v>
      </c>
      <c r="Y40" s="45">
        <v>15673404</v>
      </c>
      <c r="Z40" s="46">
        <v>32.42</v>
      </c>
      <c r="AA40" s="47">
        <v>34011010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7727639</v>
      </c>
      <c r="F6" s="19">
        <v>7727639</v>
      </c>
      <c r="G6" s="19">
        <v>375718</v>
      </c>
      <c r="H6" s="19">
        <v>284072</v>
      </c>
      <c r="I6" s="19">
        <v>238162</v>
      </c>
      <c r="J6" s="19">
        <v>897952</v>
      </c>
      <c r="K6" s="19">
        <v>263528</v>
      </c>
      <c r="L6" s="19">
        <v>347060</v>
      </c>
      <c r="M6" s="19"/>
      <c r="N6" s="19">
        <v>610588</v>
      </c>
      <c r="O6" s="19"/>
      <c r="P6" s="19"/>
      <c r="Q6" s="19"/>
      <c r="R6" s="19"/>
      <c r="S6" s="19"/>
      <c r="T6" s="19"/>
      <c r="U6" s="19"/>
      <c r="V6" s="19"/>
      <c r="W6" s="19">
        <v>1508540</v>
      </c>
      <c r="X6" s="19">
        <v>3863820</v>
      </c>
      <c r="Y6" s="19">
        <v>-2355280</v>
      </c>
      <c r="Z6" s="20">
        <v>-60.96</v>
      </c>
      <c r="AA6" s="21">
        <v>7727639</v>
      </c>
    </row>
    <row r="7" spans="1:27" ht="13.5">
      <c r="A7" s="22" t="s">
        <v>34</v>
      </c>
      <c r="B7" s="16"/>
      <c r="C7" s="17"/>
      <c r="D7" s="17"/>
      <c r="E7" s="18">
        <v>43021211</v>
      </c>
      <c r="F7" s="19">
        <v>43021211</v>
      </c>
      <c r="G7" s="19">
        <v>3916984</v>
      </c>
      <c r="H7" s="19">
        <v>2969065</v>
      </c>
      <c r="I7" s="19">
        <v>3076977</v>
      </c>
      <c r="J7" s="19">
        <v>9963026</v>
      </c>
      <c r="K7" s="19">
        <v>2937964</v>
      </c>
      <c r="L7" s="19">
        <v>1765014</v>
      </c>
      <c r="M7" s="19"/>
      <c r="N7" s="19">
        <v>4702978</v>
      </c>
      <c r="O7" s="19"/>
      <c r="P7" s="19"/>
      <c r="Q7" s="19"/>
      <c r="R7" s="19"/>
      <c r="S7" s="19"/>
      <c r="T7" s="19"/>
      <c r="U7" s="19"/>
      <c r="V7" s="19"/>
      <c r="W7" s="19">
        <v>14666004</v>
      </c>
      <c r="X7" s="19">
        <v>21510606</v>
      </c>
      <c r="Y7" s="19">
        <v>-6844602</v>
      </c>
      <c r="Z7" s="20">
        <v>-31.82</v>
      </c>
      <c r="AA7" s="21">
        <v>43021211</v>
      </c>
    </row>
    <row r="8" spans="1:27" ht="13.5">
      <c r="A8" s="22" t="s">
        <v>35</v>
      </c>
      <c r="B8" s="16"/>
      <c r="C8" s="17"/>
      <c r="D8" s="17"/>
      <c r="E8" s="18">
        <v>3945668</v>
      </c>
      <c r="F8" s="19">
        <v>3945668</v>
      </c>
      <c r="G8" s="19">
        <v>335405</v>
      </c>
      <c r="H8" s="19">
        <v>175344</v>
      </c>
      <c r="I8" s="19">
        <v>886712</v>
      </c>
      <c r="J8" s="19">
        <v>1397461</v>
      </c>
      <c r="K8" s="19">
        <v>1822317</v>
      </c>
      <c r="L8" s="19">
        <v>1985744</v>
      </c>
      <c r="M8" s="19"/>
      <c r="N8" s="19">
        <v>3808061</v>
      </c>
      <c r="O8" s="19"/>
      <c r="P8" s="19"/>
      <c r="Q8" s="19"/>
      <c r="R8" s="19"/>
      <c r="S8" s="19"/>
      <c r="T8" s="19"/>
      <c r="U8" s="19"/>
      <c r="V8" s="19"/>
      <c r="W8" s="19">
        <v>5205522</v>
      </c>
      <c r="X8" s="19">
        <v>1972830</v>
      </c>
      <c r="Y8" s="19">
        <v>3232692</v>
      </c>
      <c r="Z8" s="20">
        <v>163.86</v>
      </c>
      <c r="AA8" s="21">
        <v>3945668</v>
      </c>
    </row>
    <row r="9" spans="1:27" ht="13.5">
      <c r="A9" s="22" t="s">
        <v>36</v>
      </c>
      <c r="B9" s="16"/>
      <c r="C9" s="17"/>
      <c r="D9" s="17"/>
      <c r="E9" s="18">
        <v>89027000</v>
      </c>
      <c r="F9" s="19">
        <v>89027000</v>
      </c>
      <c r="G9" s="19">
        <v>35713000</v>
      </c>
      <c r="H9" s="19">
        <v>2343000</v>
      </c>
      <c r="I9" s="19"/>
      <c r="J9" s="19">
        <v>38056000</v>
      </c>
      <c r="K9" s="19"/>
      <c r="L9" s="19">
        <v>599000</v>
      </c>
      <c r="M9" s="19"/>
      <c r="N9" s="19">
        <v>599000</v>
      </c>
      <c r="O9" s="19"/>
      <c r="P9" s="19"/>
      <c r="Q9" s="19"/>
      <c r="R9" s="19"/>
      <c r="S9" s="19"/>
      <c r="T9" s="19"/>
      <c r="U9" s="19"/>
      <c r="V9" s="19"/>
      <c r="W9" s="19">
        <v>38655000</v>
      </c>
      <c r="X9" s="19">
        <v>66712333</v>
      </c>
      <c r="Y9" s="19">
        <v>-28057333</v>
      </c>
      <c r="Z9" s="20">
        <v>-42.06</v>
      </c>
      <c r="AA9" s="21">
        <v>89027000</v>
      </c>
    </row>
    <row r="10" spans="1:27" ht="13.5">
      <c r="A10" s="22" t="s">
        <v>37</v>
      </c>
      <c r="B10" s="16"/>
      <c r="C10" s="17"/>
      <c r="D10" s="17"/>
      <c r="E10" s="18">
        <v>30739000</v>
      </c>
      <c r="F10" s="19">
        <v>30739000</v>
      </c>
      <c r="G10" s="19">
        <v>14898000</v>
      </c>
      <c r="H10" s="19"/>
      <c r="I10" s="19"/>
      <c r="J10" s="19">
        <v>14898000</v>
      </c>
      <c r="K10" s="19"/>
      <c r="L10" s="19">
        <v>500000</v>
      </c>
      <c r="M10" s="19"/>
      <c r="N10" s="19">
        <v>500000</v>
      </c>
      <c r="O10" s="19"/>
      <c r="P10" s="19"/>
      <c r="Q10" s="19"/>
      <c r="R10" s="19"/>
      <c r="S10" s="19"/>
      <c r="T10" s="19"/>
      <c r="U10" s="19"/>
      <c r="V10" s="19"/>
      <c r="W10" s="19">
        <v>15398000</v>
      </c>
      <c r="X10" s="19">
        <v>25151200</v>
      </c>
      <c r="Y10" s="19">
        <v>-9753200</v>
      </c>
      <c r="Z10" s="20">
        <v>-38.78</v>
      </c>
      <c r="AA10" s="21">
        <v>30739000</v>
      </c>
    </row>
    <row r="11" spans="1:27" ht="13.5">
      <c r="A11" s="22" t="s">
        <v>38</v>
      </c>
      <c r="B11" s="16"/>
      <c r="C11" s="17"/>
      <c r="D11" s="17"/>
      <c r="E11" s="18">
        <v>30168</v>
      </c>
      <c r="F11" s="19">
        <v>30168</v>
      </c>
      <c r="G11" s="19">
        <v>32557</v>
      </c>
      <c r="H11" s="19">
        <v>32557</v>
      </c>
      <c r="I11" s="19"/>
      <c r="J11" s="19">
        <v>65114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65114</v>
      </c>
      <c r="X11" s="19">
        <v>15084</v>
      </c>
      <c r="Y11" s="19">
        <v>50030</v>
      </c>
      <c r="Z11" s="20">
        <v>331.68</v>
      </c>
      <c r="AA11" s="21">
        <v>30168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>
        <v>15169</v>
      </c>
      <c r="J12" s="19">
        <v>15169</v>
      </c>
      <c r="K12" s="19">
        <v>2330</v>
      </c>
      <c r="L12" s="19">
        <v>2044</v>
      </c>
      <c r="M12" s="19"/>
      <c r="N12" s="19">
        <v>4374</v>
      </c>
      <c r="O12" s="19"/>
      <c r="P12" s="19"/>
      <c r="Q12" s="19"/>
      <c r="R12" s="19"/>
      <c r="S12" s="19"/>
      <c r="T12" s="19"/>
      <c r="U12" s="19"/>
      <c r="V12" s="19"/>
      <c r="W12" s="19">
        <v>19543</v>
      </c>
      <c r="X12" s="19"/>
      <c r="Y12" s="19">
        <v>19543</v>
      </c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-146785957</v>
      </c>
      <c r="F14" s="19">
        <v>-146785957</v>
      </c>
      <c r="G14" s="19">
        <v>-29984902</v>
      </c>
      <c r="H14" s="19">
        <v>-13332915</v>
      </c>
      <c r="I14" s="19">
        <v>-10809139</v>
      </c>
      <c r="J14" s="19">
        <v>-54126956</v>
      </c>
      <c r="K14" s="19">
        <v>-5811015</v>
      </c>
      <c r="L14" s="19">
        <v>-4789045</v>
      </c>
      <c r="M14" s="19"/>
      <c r="N14" s="19">
        <v>-10600060</v>
      </c>
      <c r="O14" s="19"/>
      <c r="P14" s="19"/>
      <c r="Q14" s="19"/>
      <c r="R14" s="19"/>
      <c r="S14" s="19"/>
      <c r="T14" s="19"/>
      <c r="U14" s="19"/>
      <c r="V14" s="19"/>
      <c r="W14" s="19">
        <v>-64727016</v>
      </c>
      <c r="X14" s="19">
        <v>-72834930</v>
      </c>
      <c r="Y14" s="19">
        <v>8107914</v>
      </c>
      <c r="Z14" s="20">
        <v>-11.13</v>
      </c>
      <c r="AA14" s="21">
        <v>-146785957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>
        <v>-26631</v>
      </c>
      <c r="H15" s="19">
        <v>-4841</v>
      </c>
      <c r="I15" s="19">
        <v>-47872</v>
      </c>
      <c r="J15" s="19">
        <v>-79344</v>
      </c>
      <c r="K15" s="19">
        <v>-3778</v>
      </c>
      <c r="L15" s="19">
        <v>-31030</v>
      </c>
      <c r="M15" s="19"/>
      <c r="N15" s="19">
        <v>-34808</v>
      </c>
      <c r="O15" s="19"/>
      <c r="P15" s="19"/>
      <c r="Q15" s="19"/>
      <c r="R15" s="19"/>
      <c r="S15" s="19"/>
      <c r="T15" s="19"/>
      <c r="U15" s="19"/>
      <c r="V15" s="19"/>
      <c r="W15" s="19">
        <v>-114152</v>
      </c>
      <c r="X15" s="19"/>
      <c r="Y15" s="19">
        <v>-114152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27704729</v>
      </c>
      <c r="F17" s="27">
        <f t="shared" si="0"/>
        <v>27704729</v>
      </c>
      <c r="G17" s="27">
        <f t="shared" si="0"/>
        <v>25260131</v>
      </c>
      <c r="H17" s="27">
        <f t="shared" si="0"/>
        <v>-7533718</v>
      </c>
      <c r="I17" s="27">
        <f t="shared" si="0"/>
        <v>-6639991</v>
      </c>
      <c r="J17" s="27">
        <f t="shared" si="0"/>
        <v>11086422</v>
      </c>
      <c r="K17" s="27">
        <f t="shared" si="0"/>
        <v>-788654</v>
      </c>
      <c r="L17" s="27">
        <f t="shared" si="0"/>
        <v>378787</v>
      </c>
      <c r="M17" s="27">
        <f t="shared" si="0"/>
        <v>0</v>
      </c>
      <c r="N17" s="27">
        <f t="shared" si="0"/>
        <v>-409867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10676555</v>
      </c>
      <c r="X17" s="27">
        <f t="shared" si="0"/>
        <v>46390943</v>
      </c>
      <c r="Y17" s="27">
        <f t="shared" si="0"/>
        <v>-35714388</v>
      </c>
      <c r="Z17" s="28">
        <f>+IF(X17&lt;&gt;0,+(Y17/X17)*100,0)</f>
        <v>-76.98569093540522</v>
      </c>
      <c r="AA17" s="29">
        <f>SUM(AA6:AA16)</f>
        <v>27704729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-29739000</v>
      </c>
      <c r="F26" s="19">
        <v>-29739000</v>
      </c>
      <c r="G26" s="19"/>
      <c r="H26" s="19">
        <v>-3062874</v>
      </c>
      <c r="I26" s="19">
        <v>-6709650</v>
      </c>
      <c r="J26" s="19">
        <v>-9772524</v>
      </c>
      <c r="K26" s="19">
        <v>-1360406</v>
      </c>
      <c r="L26" s="19"/>
      <c r="M26" s="19"/>
      <c r="N26" s="19">
        <v>-1360406</v>
      </c>
      <c r="O26" s="19"/>
      <c r="P26" s="19"/>
      <c r="Q26" s="19"/>
      <c r="R26" s="19"/>
      <c r="S26" s="19"/>
      <c r="T26" s="19"/>
      <c r="U26" s="19"/>
      <c r="V26" s="19"/>
      <c r="W26" s="19">
        <v>-11132930</v>
      </c>
      <c r="X26" s="19">
        <v>-13469502</v>
      </c>
      <c r="Y26" s="19">
        <v>2336572</v>
      </c>
      <c r="Z26" s="20">
        <v>-17.35</v>
      </c>
      <c r="AA26" s="21">
        <v>-29739000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-29739000</v>
      </c>
      <c r="F27" s="27">
        <f t="shared" si="1"/>
        <v>-29739000</v>
      </c>
      <c r="G27" s="27">
        <f t="shared" si="1"/>
        <v>0</v>
      </c>
      <c r="H27" s="27">
        <f t="shared" si="1"/>
        <v>-3062874</v>
      </c>
      <c r="I27" s="27">
        <f t="shared" si="1"/>
        <v>-6709650</v>
      </c>
      <c r="J27" s="27">
        <f t="shared" si="1"/>
        <v>-9772524</v>
      </c>
      <c r="K27" s="27">
        <f t="shared" si="1"/>
        <v>-1360406</v>
      </c>
      <c r="L27" s="27">
        <f t="shared" si="1"/>
        <v>0</v>
      </c>
      <c r="M27" s="27">
        <f t="shared" si="1"/>
        <v>0</v>
      </c>
      <c r="N27" s="27">
        <f t="shared" si="1"/>
        <v>-1360406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-11132930</v>
      </c>
      <c r="X27" s="27">
        <f t="shared" si="1"/>
        <v>-13469502</v>
      </c>
      <c r="Y27" s="27">
        <f t="shared" si="1"/>
        <v>2336572</v>
      </c>
      <c r="Z27" s="28">
        <f>+IF(X27&lt;&gt;0,+(Y27/X27)*100,0)</f>
        <v>-17.347129834495735</v>
      </c>
      <c r="AA27" s="29">
        <f>SUM(AA21:AA26)</f>
        <v>-29739000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4352</v>
      </c>
      <c r="H33" s="36">
        <v>749</v>
      </c>
      <c r="I33" s="36">
        <v>2149</v>
      </c>
      <c r="J33" s="36">
        <v>7250</v>
      </c>
      <c r="K33" s="19">
        <v>1495</v>
      </c>
      <c r="L33" s="19">
        <v>1947</v>
      </c>
      <c r="M33" s="19"/>
      <c r="N33" s="19">
        <v>3442</v>
      </c>
      <c r="O33" s="36"/>
      <c r="P33" s="36"/>
      <c r="Q33" s="36"/>
      <c r="R33" s="19"/>
      <c r="S33" s="19"/>
      <c r="T33" s="19"/>
      <c r="U33" s="19"/>
      <c r="V33" s="36"/>
      <c r="W33" s="36">
        <v>10692</v>
      </c>
      <c r="X33" s="36"/>
      <c r="Y33" s="19">
        <v>10692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4352</v>
      </c>
      <c r="H36" s="27">
        <f t="shared" si="2"/>
        <v>749</v>
      </c>
      <c r="I36" s="27">
        <f t="shared" si="2"/>
        <v>2149</v>
      </c>
      <c r="J36" s="27">
        <f t="shared" si="2"/>
        <v>7250</v>
      </c>
      <c r="K36" s="27">
        <f t="shared" si="2"/>
        <v>1495</v>
      </c>
      <c r="L36" s="27">
        <f t="shared" si="2"/>
        <v>1947</v>
      </c>
      <c r="M36" s="27">
        <f t="shared" si="2"/>
        <v>0</v>
      </c>
      <c r="N36" s="27">
        <f t="shared" si="2"/>
        <v>3442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10692</v>
      </c>
      <c r="X36" s="27">
        <f t="shared" si="2"/>
        <v>0</v>
      </c>
      <c r="Y36" s="27">
        <f t="shared" si="2"/>
        <v>10692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-2034271</v>
      </c>
      <c r="F38" s="33">
        <f t="shared" si="3"/>
        <v>-2034271</v>
      </c>
      <c r="G38" s="33">
        <f t="shared" si="3"/>
        <v>25264483</v>
      </c>
      <c r="H38" s="33">
        <f t="shared" si="3"/>
        <v>-10595843</v>
      </c>
      <c r="I38" s="33">
        <f t="shared" si="3"/>
        <v>-13347492</v>
      </c>
      <c r="J38" s="33">
        <f t="shared" si="3"/>
        <v>1321148</v>
      </c>
      <c r="K38" s="33">
        <f t="shared" si="3"/>
        <v>-2147565</v>
      </c>
      <c r="L38" s="33">
        <f t="shared" si="3"/>
        <v>380734</v>
      </c>
      <c r="M38" s="33">
        <f t="shared" si="3"/>
        <v>0</v>
      </c>
      <c r="N38" s="33">
        <f t="shared" si="3"/>
        <v>-1766831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-445683</v>
      </c>
      <c r="X38" s="33">
        <f t="shared" si="3"/>
        <v>32921441</v>
      </c>
      <c r="Y38" s="33">
        <f t="shared" si="3"/>
        <v>-33367124</v>
      </c>
      <c r="Z38" s="34">
        <f>+IF(X38&lt;&gt;0,+(Y38/X38)*100,0)</f>
        <v>-101.35377731491158</v>
      </c>
      <c r="AA38" s="35">
        <f>+AA17+AA27+AA36</f>
        <v>-2034271</v>
      </c>
    </row>
    <row r="39" spans="1:27" ht="13.5">
      <c r="A39" s="22" t="s">
        <v>59</v>
      </c>
      <c r="B39" s="16"/>
      <c r="C39" s="31"/>
      <c r="D39" s="31"/>
      <c r="E39" s="32">
        <v>-7525909</v>
      </c>
      <c r="F39" s="33">
        <v>-7525909</v>
      </c>
      <c r="G39" s="33">
        <v>1334541</v>
      </c>
      <c r="H39" s="33">
        <v>26599024</v>
      </c>
      <c r="I39" s="33">
        <v>16003181</v>
      </c>
      <c r="J39" s="33">
        <v>1334541</v>
      </c>
      <c r="K39" s="33">
        <v>2655689</v>
      </c>
      <c r="L39" s="33">
        <v>508124</v>
      </c>
      <c r="M39" s="33"/>
      <c r="N39" s="33">
        <v>2655689</v>
      </c>
      <c r="O39" s="33"/>
      <c r="P39" s="33"/>
      <c r="Q39" s="33"/>
      <c r="R39" s="33"/>
      <c r="S39" s="33"/>
      <c r="T39" s="33"/>
      <c r="U39" s="33"/>
      <c r="V39" s="33"/>
      <c r="W39" s="33">
        <v>1334541</v>
      </c>
      <c r="X39" s="33">
        <v>-7525909</v>
      </c>
      <c r="Y39" s="33">
        <v>8860450</v>
      </c>
      <c r="Z39" s="34">
        <v>-117.73</v>
      </c>
      <c r="AA39" s="35">
        <v>-7525909</v>
      </c>
    </row>
    <row r="40" spans="1:27" ht="13.5">
      <c r="A40" s="41" t="s">
        <v>60</v>
      </c>
      <c r="B40" s="42"/>
      <c r="C40" s="43"/>
      <c r="D40" s="43"/>
      <c r="E40" s="44">
        <v>-9560180</v>
      </c>
      <c r="F40" s="45">
        <v>-9560180</v>
      </c>
      <c r="G40" s="45">
        <v>26599024</v>
      </c>
      <c r="H40" s="45">
        <v>16003181</v>
      </c>
      <c r="I40" s="45">
        <v>2655689</v>
      </c>
      <c r="J40" s="45">
        <v>2655689</v>
      </c>
      <c r="K40" s="45">
        <v>508124</v>
      </c>
      <c r="L40" s="45">
        <v>888858</v>
      </c>
      <c r="M40" s="45"/>
      <c r="N40" s="45">
        <v>888858</v>
      </c>
      <c r="O40" s="45"/>
      <c r="P40" s="45"/>
      <c r="Q40" s="45"/>
      <c r="R40" s="45"/>
      <c r="S40" s="45"/>
      <c r="T40" s="45"/>
      <c r="U40" s="45"/>
      <c r="V40" s="45"/>
      <c r="W40" s="45">
        <v>888858</v>
      </c>
      <c r="X40" s="45">
        <v>25395532</v>
      </c>
      <c r="Y40" s="45">
        <v>-24506674</v>
      </c>
      <c r="Z40" s="46">
        <v>-96.5</v>
      </c>
      <c r="AA40" s="47">
        <v>-9560180</v>
      </c>
    </row>
    <row r="41" spans="1:27" ht="13.5">
      <c r="A41" s="48" t="s">
        <v>83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2017-01-31T14:47:47Z</dcterms:created>
  <dcterms:modified xsi:type="dcterms:W3CDTF">2017-01-31T14:48:35Z</dcterms:modified>
  <cp:category/>
  <cp:version/>
  <cp:contentType/>
  <cp:contentStatus/>
</cp:coreProperties>
</file>