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Summary" sheetId="1" r:id="rId1"/>
    <sheet name="CPT" sheetId="2" r:id="rId2"/>
    <sheet name="WC011" sheetId="3" r:id="rId3"/>
    <sheet name="WC012" sheetId="4" r:id="rId4"/>
    <sheet name="WC013" sheetId="5" r:id="rId5"/>
    <sheet name="WC014" sheetId="6" r:id="rId6"/>
    <sheet name="WC015" sheetId="7" r:id="rId7"/>
    <sheet name="DC1" sheetId="8" r:id="rId8"/>
    <sheet name="WC022" sheetId="9" r:id="rId9"/>
    <sheet name="WC023" sheetId="10" r:id="rId10"/>
    <sheet name="WC024" sheetId="11" r:id="rId11"/>
    <sheet name="WC025" sheetId="12" r:id="rId12"/>
    <sheet name="WC026" sheetId="13" r:id="rId13"/>
    <sheet name="DC2" sheetId="14" r:id="rId14"/>
    <sheet name="WC031" sheetId="15" r:id="rId15"/>
    <sheet name="WC032" sheetId="16" r:id="rId16"/>
    <sheet name="WC033" sheetId="17" r:id="rId17"/>
    <sheet name="WC034" sheetId="18" r:id="rId18"/>
    <sheet name="DC3" sheetId="19" r:id="rId19"/>
    <sheet name="WC041" sheetId="20" r:id="rId20"/>
    <sheet name="WC042" sheetId="21" r:id="rId21"/>
    <sheet name="WC043" sheetId="22" r:id="rId22"/>
    <sheet name="WC044" sheetId="23" r:id="rId23"/>
    <sheet name="WC045" sheetId="24" r:id="rId24"/>
    <sheet name="WC047" sheetId="25" r:id="rId25"/>
    <sheet name="WC048" sheetId="26" r:id="rId26"/>
    <sheet name="DC4" sheetId="27" r:id="rId27"/>
    <sheet name="WC051" sheetId="28" r:id="rId28"/>
    <sheet name="WC052" sheetId="29" r:id="rId29"/>
    <sheet name="WC053" sheetId="30" r:id="rId30"/>
    <sheet name="DC5" sheetId="31" r:id="rId31"/>
  </sheets>
  <definedNames>
    <definedName name="_xlnm.Print_Area" localSheetId="1">'CPT'!$A$1:$AA$43</definedName>
    <definedName name="_xlnm.Print_Area" localSheetId="7">'DC1'!$A$1:$AA$43</definedName>
    <definedName name="_xlnm.Print_Area" localSheetId="13">'DC2'!$A$1:$AA$43</definedName>
    <definedName name="_xlnm.Print_Area" localSheetId="18">'DC3'!$A$1:$AA$43</definedName>
    <definedName name="_xlnm.Print_Area" localSheetId="26">'DC4'!$A$1:$AA$43</definedName>
    <definedName name="_xlnm.Print_Area" localSheetId="30">'DC5'!$A$1:$AA$43</definedName>
    <definedName name="_xlnm.Print_Area" localSheetId="0">'Summary'!$A$1:$AA$43</definedName>
    <definedName name="_xlnm.Print_Area" localSheetId="2">'WC011'!$A$1:$AA$43</definedName>
    <definedName name="_xlnm.Print_Area" localSheetId="3">'WC012'!$A$1:$AA$43</definedName>
    <definedName name="_xlnm.Print_Area" localSheetId="4">'WC013'!$A$1:$AA$43</definedName>
    <definedName name="_xlnm.Print_Area" localSheetId="5">'WC014'!$A$1:$AA$43</definedName>
    <definedName name="_xlnm.Print_Area" localSheetId="6">'WC015'!$A$1:$AA$43</definedName>
    <definedName name="_xlnm.Print_Area" localSheetId="8">'WC022'!$A$1:$AA$43</definedName>
    <definedName name="_xlnm.Print_Area" localSheetId="9">'WC023'!$A$1:$AA$43</definedName>
    <definedName name="_xlnm.Print_Area" localSheetId="10">'WC024'!$A$1:$AA$43</definedName>
    <definedName name="_xlnm.Print_Area" localSheetId="11">'WC025'!$A$1:$AA$43</definedName>
    <definedName name="_xlnm.Print_Area" localSheetId="12">'WC026'!$A$1:$AA$43</definedName>
    <definedName name="_xlnm.Print_Area" localSheetId="14">'WC031'!$A$1:$AA$43</definedName>
    <definedName name="_xlnm.Print_Area" localSheetId="15">'WC032'!$A$1:$AA$43</definedName>
    <definedName name="_xlnm.Print_Area" localSheetId="16">'WC033'!$A$1:$AA$43</definedName>
    <definedName name="_xlnm.Print_Area" localSheetId="17">'WC034'!$A$1:$AA$43</definedName>
    <definedName name="_xlnm.Print_Area" localSheetId="19">'WC041'!$A$1:$AA$43</definedName>
    <definedName name="_xlnm.Print_Area" localSheetId="20">'WC042'!$A$1:$AA$43</definedName>
    <definedName name="_xlnm.Print_Area" localSheetId="21">'WC043'!$A$1:$AA$43</definedName>
    <definedName name="_xlnm.Print_Area" localSheetId="22">'WC044'!$A$1:$AA$43</definedName>
    <definedName name="_xlnm.Print_Area" localSheetId="23">'WC045'!$A$1:$AA$43</definedName>
    <definedName name="_xlnm.Print_Area" localSheetId="24">'WC047'!$A$1:$AA$43</definedName>
    <definedName name="_xlnm.Print_Area" localSheetId="25">'WC048'!$A$1:$AA$43</definedName>
    <definedName name="_xlnm.Print_Area" localSheetId="27">'WC051'!$A$1:$AA$43</definedName>
    <definedName name="_xlnm.Print_Area" localSheetId="28">'WC052'!$A$1:$AA$43</definedName>
    <definedName name="_xlnm.Print_Area" localSheetId="29">'WC053'!$A$1:$AA$43</definedName>
  </definedNames>
  <calcPr fullCalcOnLoad="1"/>
</workbook>
</file>

<file path=xl/sharedStrings.xml><?xml version="1.0" encoding="utf-8"?>
<sst xmlns="http://schemas.openxmlformats.org/spreadsheetml/2006/main" count="2139" uniqueCount="94">
  <si>
    <t>Western Cape: Cape Town(CPT) - Table C7 Quarterly Budget Statement - Cash Flows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</si>
  <si>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</si>
  <si>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</si>
  <si>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</si>
  <si>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</si>
  <si>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</si>
  <si>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</si>
  <si>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</si>
  <si>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</si>
  <si>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</si>
  <si>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</si>
  <si>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</si>
  <si>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</si>
  <si>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</si>
  <si>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</si>
  <si>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</si>
  <si>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</si>
  <si>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</si>
  <si>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</si>
  <si>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</si>
  <si>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</si>
  <si>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</si>
  <si>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</si>
  <si>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</si>
  <si>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</si>
  <si>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</si>
  <si>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</si>
  <si>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</si>
  <si>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</si>
  <si>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</si>
  <si>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</si>
  <si>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</si>
  <si>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</si>
  <si>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</si>
  <si>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</si>
  <si>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</si>
  <si>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</si>
  <si>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</si>
  <si>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</si>
  <si>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</si>
  <si>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</si>
  <si>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</si>
  <si>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</si>
  <si>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</si>
  <si>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</si>
  <si>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</si>
  <si>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</si>
  <si>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</si>
  <si>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</si>
  <si>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</si>
  <si>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</si>
  <si>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</si>
  <si>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</si>
  <si>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</si>
  <si>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</si>
  <si>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</si>
  <si>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</si>
  <si>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</si>
  <si>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</si>
  <si>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</si>
  <si>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</si>
  <si>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Matzikama(WC011) - Table C7 Quarterly Budget Statement - Cash Flows for 2nd Quarter ended 31 December 2016 (Figures Finalised as at 2017/01/30)</t>
  </si>
  <si>
    <t>Western Cape: Cederberg(WC012) - Table C7 Quarterly Budget Statement - Cash Flows for 2nd Quarter ended 31 December 2016 (Figures Finalised as at 2017/01/30)</t>
  </si>
  <si>
    <t>Western Cape: Bergrivier(WC013) - Table C7 Quarterly Budget Statement - Cash Flows for 2nd Quarter ended 31 December 2016 (Figures Finalised as at 2017/01/30)</t>
  </si>
  <si>
    <t>Western Cape: Saldanha Bay(WC014) - Table C7 Quarterly Budget Statement - Cash Flows for 2nd Quarter ended 31 December 2016 (Figures Finalised as at 2017/01/30)</t>
  </si>
  <si>
    <t>Western Cape: Swartland(WC015) - Table C7 Quarterly Budget Statement - Cash Flows for 2nd Quarter ended 31 December 2016 (Figures Finalised as at 2017/01/30)</t>
  </si>
  <si>
    <t>Western Cape: West Coast(DC1) - Table C7 Quarterly Budget Statement - Cash Flows for 2nd Quarter ended 31 December 2016 (Figures Finalised as at 2017/01/30)</t>
  </si>
  <si>
    <t>Western Cape: Witzenberg(WC022) - Table C7 Quarterly Budget Statement - Cash Flows for 2nd Quarter ended 31 December 2016 (Figures Finalised as at 2017/01/30)</t>
  </si>
  <si>
    <t>Western Cape: Drakenstein(WC023) - Table C7 Quarterly Budget Statement - Cash Flows for 2nd Quarter ended 31 December 2016 (Figures Finalised as at 2017/01/30)</t>
  </si>
  <si>
    <t>Western Cape: Stellenbosch(WC024) - Table C7 Quarterly Budget Statement - Cash Flows for 2nd Quarter ended 31 December 2016 (Figures Finalised as at 2017/01/30)</t>
  </si>
  <si>
    <t>Western Cape: Breede Valley(WC025) - Table C7 Quarterly Budget Statement - Cash Flows for 2nd Quarter ended 31 December 2016 (Figures Finalised as at 2017/01/30)</t>
  </si>
  <si>
    <t>Western Cape: Langeberg(WC026) - Table C7 Quarterly Budget Statement - Cash Flows for 2nd Quarter ended 31 December 2016 (Figures Finalised as at 2017/01/30)</t>
  </si>
  <si>
    <t>Western Cape: Cape Winelands DM(DC2) - Table C7 Quarterly Budget Statement - Cash Flows for 2nd Quarter ended 31 December 2016 (Figures Finalised as at 2017/01/30)</t>
  </si>
  <si>
    <t>Western Cape: Theewaterskloof(WC031) - Table C7 Quarterly Budget Statement - Cash Flows for 2nd Quarter ended 31 December 2016 (Figures Finalised as at 2017/01/30)</t>
  </si>
  <si>
    <t>Western Cape: Overstrand(WC032) - Table C7 Quarterly Budget Statement - Cash Flows for 2nd Quarter ended 31 December 2016 (Figures Finalised as at 2017/01/30)</t>
  </si>
  <si>
    <t>Western Cape: Cape Agulhas(WC033) - Table C7 Quarterly Budget Statement - Cash Flows for 2nd Quarter ended 31 December 2016 (Figures Finalised as at 2017/01/30)</t>
  </si>
  <si>
    <t>Western Cape: Swellendam(WC034) - Table C7 Quarterly Budget Statement - Cash Flows for 2nd Quarter ended 31 December 2016 (Figures Finalised as at 2017/01/30)</t>
  </si>
  <si>
    <t>Western Cape: Overberg(DC3) - Table C7 Quarterly Budget Statement - Cash Flows for 2nd Quarter ended 31 December 2016 (Figures Finalised as at 2017/01/30)</t>
  </si>
  <si>
    <t>Western Cape: Kannaland(WC041) - Table C7 Quarterly Budget Statement - Cash Flows for 2nd Quarter ended 31 December 2016 (Figures Finalised as at 2017/01/30)</t>
  </si>
  <si>
    <t>Western Cape: Hessequa(WC042) - Table C7 Quarterly Budget Statement - Cash Flows for 2nd Quarter ended 31 December 2016 (Figures Finalised as at 2017/01/30)</t>
  </si>
  <si>
    <t>Western Cape: Mossel Bay(WC043) - Table C7 Quarterly Budget Statement - Cash Flows for 2nd Quarter ended 31 December 2016 (Figures Finalised as at 2017/01/30)</t>
  </si>
  <si>
    <t>Western Cape: George(WC044) - Table C7 Quarterly Budget Statement - Cash Flows for 2nd Quarter ended 31 December 2016 (Figures Finalised as at 2017/01/30)</t>
  </si>
  <si>
    <t>Western Cape: Oudtshoorn(WC045) - Table C7 Quarterly Budget Statement - Cash Flows for 2nd Quarter ended 31 December 2016 (Figures Finalised as at 2017/01/30)</t>
  </si>
  <si>
    <t>Western Cape: Bitou(WC047) - Table C7 Quarterly Budget Statement - Cash Flows for 2nd Quarter ended 31 December 2016 (Figures Finalised as at 2017/01/30)</t>
  </si>
  <si>
    <t>Western Cape: Knysna(WC048) - Table C7 Quarterly Budget Statement - Cash Flows for 2nd Quarter ended 31 December 2016 (Figures Finalised as at 2017/01/30)</t>
  </si>
  <si>
    <t>Western Cape: Eden(DC4) - Table C7 Quarterly Budget Statement - Cash Flows for 2nd Quarter ended 31 December 2016 (Figures Finalised as at 2017/01/30)</t>
  </si>
  <si>
    <t>Western Cape: Laingsburg(WC051) - Table C7 Quarterly Budget Statement - Cash Flows for 2nd Quarter ended 31 December 2016 (Figures Finalised as at 2017/01/30)</t>
  </si>
  <si>
    <t>Western Cape: Prince Albert(WC052) - Table C7 Quarterly Budget Statement - Cash Flows for 2nd Quarter ended 31 December 2016 (Figures Finalised as at 2017/01/30)</t>
  </si>
  <si>
    <t>Western Cape: Beaufort West(WC053) - Table C7 Quarterly Budget Statement - Cash Flows for 2nd Quarter ended 31 December 2016 (Figures Finalised as at 2017/01/30)</t>
  </si>
  <si>
    <t>Western Cape: Central Karoo(DC5) - Table C7 Quarterly Budget Statement - Cash Flows for 2nd Quarter ended 31 December 2016 (Figures Finalised as at 2017/01/30)</t>
  </si>
  <si>
    <t>Summary - Table C7 Quarterly Budget Statement - Cash Flows for 2nd Quarter ended 31 December 2016 (Figures Finalised as at 2017/01/30)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</si>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</sst>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2" fontId="2" fillId="0" borderId="19" xfId="0" applyNumberFormat="1" applyFont="1" applyFill="1" applyBorder="1" applyAlignment="1" applyProtection="1">
      <alignment horizontal="center"/>
      <protection/>
    </xf>
    <xf numFmtId="172" fontId="2" fillId="0" borderId="20" xfId="0" applyNumberFormat="1" applyFont="1" applyFill="1" applyBorder="1" applyAlignment="1" applyProtection="1">
      <alignment horizontal="center"/>
      <protection/>
    </xf>
    <xf numFmtId="172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2" fontId="2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2" fontId="3" fillId="0" borderId="23" xfId="0" applyNumberFormat="1" applyFont="1" applyFill="1" applyBorder="1" applyAlignment="1" applyProtection="1">
      <alignment/>
      <protection/>
    </xf>
    <xf numFmtId="172" fontId="3" fillId="0" borderId="24" xfId="0" applyNumberFormat="1" applyFont="1" applyFill="1" applyBorder="1" applyAlignment="1" applyProtection="1">
      <alignment/>
      <protection/>
    </xf>
    <xf numFmtId="172" fontId="3" fillId="0" borderId="22" xfId="0" applyNumberFormat="1" applyFont="1" applyFill="1" applyBorder="1" applyAlignment="1" applyProtection="1">
      <alignment/>
      <protection/>
    </xf>
    <xf numFmtId="171" fontId="3" fillId="0" borderId="22" xfId="0" applyNumberFormat="1" applyFont="1" applyFill="1" applyBorder="1" applyAlignment="1" applyProtection="1">
      <alignment/>
      <protection/>
    </xf>
    <xf numFmtId="172" fontId="3" fillId="0" borderId="25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172" fontId="2" fillId="0" borderId="28" xfId="0" applyNumberFormat="1" applyFont="1" applyFill="1" applyBorder="1" applyAlignment="1" applyProtection="1">
      <alignment/>
      <protection/>
    </xf>
    <xf numFmtId="172" fontId="2" fillId="0" borderId="29" xfId="0" applyNumberFormat="1" applyFont="1" applyFill="1" applyBorder="1" applyAlignment="1" applyProtection="1">
      <alignment/>
      <protection/>
    </xf>
    <xf numFmtId="172" fontId="2" fillId="0" borderId="27" xfId="0" applyNumberFormat="1" applyFont="1" applyFill="1" applyBorder="1" applyAlignment="1" applyProtection="1">
      <alignment/>
      <protection/>
    </xf>
    <xf numFmtId="171" fontId="2" fillId="0" borderId="27" xfId="0" applyNumberFormat="1" applyFont="1" applyFill="1" applyBorder="1" applyAlignment="1" applyProtection="1">
      <alignment/>
      <protection/>
    </xf>
    <xf numFmtId="172" fontId="2" fillId="0" borderId="30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2" fontId="2" fillId="0" borderId="23" xfId="0" applyNumberFormat="1" applyFont="1" applyFill="1" applyBorder="1" applyAlignment="1" applyProtection="1">
      <alignment/>
      <protection/>
    </xf>
    <xf numFmtId="172" fontId="2" fillId="0" borderId="24" xfId="0" applyNumberFormat="1" applyFont="1" applyFill="1" applyBorder="1" applyAlignment="1" applyProtection="1">
      <alignment/>
      <protection/>
    </xf>
    <xf numFmtId="172" fontId="2" fillId="0" borderId="22" xfId="0" applyNumberFormat="1" applyFont="1" applyFill="1" applyBorder="1" applyAlignment="1" applyProtection="1">
      <alignment/>
      <protection/>
    </xf>
    <xf numFmtId="171" fontId="2" fillId="0" borderId="22" xfId="0" applyNumberFormat="1" applyFont="1" applyFill="1" applyBorder="1" applyAlignment="1" applyProtection="1">
      <alignment/>
      <protection/>
    </xf>
    <xf numFmtId="172" fontId="2" fillId="0" borderId="25" xfId="0" applyNumberFormat="1" applyFont="1" applyFill="1" applyBorder="1" applyAlignment="1" applyProtection="1">
      <alignment/>
      <protection/>
    </xf>
    <xf numFmtId="172" fontId="3" fillId="0" borderId="22" xfId="42" applyNumberFormat="1" applyFont="1" applyFill="1" applyBorder="1" applyAlignment="1" applyProtection="1">
      <alignment/>
      <protection/>
    </xf>
    <xf numFmtId="171" fontId="3" fillId="0" borderId="22" xfId="42" applyNumberFormat="1" applyFont="1" applyFill="1" applyBorder="1" applyAlignment="1" applyProtection="1">
      <alignment/>
      <protection/>
    </xf>
    <xf numFmtId="172" fontId="3" fillId="0" borderId="25" xfId="42" applyNumberFormat="1" applyFont="1" applyFill="1" applyBorder="1" applyAlignment="1" applyProtection="1">
      <alignment/>
      <protection/>
    </xf>
    <xf numFmtId="172" fontId="3" fillId="0" borderId="24" xfId="42" applyNumberFormat="1" applyFont="1" applyFill="1" applyBorder="1" applyAlignment="1" applyProtection="1">
      <alignment/>
      <protection/>
    </xf>
    <xf numFmtId="172" fontId="3" fillId="0" borderId="23" xfId="42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left" indent="1"/>
      <protection/>
    </xf>
    <xf numFmtId="0" fontId="3" fillId="0" borderId="14" xfId="0" applyFont="1" applyFill="1" applyBorder="1" applyAlignment="1" applyProtection="1">
      <alignment horizontal="center"/>
      <protection/>
    </xf>
    <xf numFmtId="172" fontId="2" fillId="0" borderId="31" xfId="0" applyNumberFormat="1" applyFont="1" applyFill="1" applyBorder="1" applyAlignment="1" applyProtection="1">
      <alignment/>
      <protection/>
    </xf>
    <xf numFmtId="172" fontId="2" fillId="0" borderId="32" xfId="0" applyNumberFormat="1" applyFont="1" applyFill="1" applyBorder="1" applyAlignment="1" applyProtection="1">
      <alignment/>
      <protection/>
    </xf>
    <xf numFmtId="172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2" fontId="2" fillId="0" borderId="3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90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8494470551</v>
      </c>
      <c r="D6" s="17"/>
      <c r="E6" s="18">
        <v>9101176097</v>
      </c>
      <c r="F6" s="19">
        <v>9100479587</v>
      </c>
      <c r="G6" s="19">
        <v>934861975</v>
      </c>
      <c r="H6" s="19">
        <v>927223490</v>
      </c>
      <c r="I6" s="19">
        <v>1097379190</v>
      </c>
      <c r="J6" s="19">
        <v>2959464655</v>
      </c>
      <c r="K6" s="19">
        <v>832530057</v>
      </c>
      <c r="L6" s="19">
        <v>947799837</v>
      </c>
      <c r="M6" s="19">
        <v>749259113</v>
      </c>
      <c r="N6" s="19">
        <v>2529589007</v>
      </c>
      <c r="O6" s="19"/>
      <c r="P6" s="19"/>
      <c r="Q6" s="19"/>
      <c r="R6" s="19"/>
      <c r="S6" s="19"/>
      <c r="T6" s="19"/>
      <c r="U6" s="19"/>
      <c r="V6" s="19"/>
      <c r="W6" s="19">
        <v>5489053662</v>
      </c>
      <c r="X6" s="19">
        <v>5099960498</v>
      </c>
      <c r="Y6" s="19">
        <v>389093164</v>
      </c>
      <c r="Z6" s="20">
        <v>7.63</v>
      </c>
      <c r="AA6" s="21">
        <v>9100479587</v>
      </c>
    </row>
    <row r="7" spans="1:27" ht="13.5">
      <c r="A7" s="22" t="s">
        <v>34</v>
      </c>
      <c r="B7" s="16"/>
      <c r="C7" s="17">
        <v>24085285611</v>
      </c>
      <c r="D7" s="17"/>
      <c r="E7" s="18">
        <v>25048389287</v>
      </c>
      <c r="F7" s="19">
        <v>25049411987</v>
      </c>
      <c r="G7" s="19">
        <v>2143114902</v>
      </c>
      <c r="H7" s="19">
        <v>2216972158</v>
      </c>
      <c r="I7" s="19">
        <v>2218977953</v>
      </c>
      <c r="J7" s="19">
        <v>6579065013</v>
      </c>
      <c r="K7" s="19">
        <v>2134096995</v>
      </c>
      <c r="L7" s="19">
        <v>2168619398</v>
      </c>
      <c r="M7" s="19">
        <v>2067334653</v>
      </c>
      <c r="N7" s="19">
        <v>6370051046</v>
      </c>
      <c r="O7" s="19"/>
      <c r="P7" s="19"/>
      <c r="Q7" s="19"/>
      <c r="R7" s="19"/>
      <c r="S7" s="19"/>
      <c r="T7" s="19"/>
      <c r="U7" s="19"/>
      <c r="V7" s="19"/>
      <c r="W7" s="19">
        <v>12949116059</v>
      </c>
      <c r="X7" s="19">
        <v>12688536474</v>
      </c>
      <c r="Y7" s="19">
        <v>260579585</v>
      </c>
      <c r="Z7" s="20">
        <v>2.05</v>
      </c>
      <c r="AA7" s="21">
        <v>25049411987</v>
      </c>
    </row>
    <row r="8" spans="1:27" ht="13.5">
      <c r="A8" s="22" t="s">
        <v>35</v>
      </c>
      <c r="B8" s="16"/>
      <c r="C8" s="17">
        <v>2785208390</v>
      </c>
      <c r="D8" s="17"/>
      <c r="E8" s="18">
        <v>4707077767</v>
      </c>
      <c r="F8" s="19">
        <v>4662280124</v>
      </c>
      <c r="G8" s="19">
        <v>397131116</v>
      </c>
      <c r="H8" s="19">
        <v>1092249181</v>
      </c>
      <c r="I8" s="19">
        <v>456196078</v>
      </c>
      <c r="J8" s="19">
        <v>1945576375</v>
      </c>
      <c r="K8" s="19">
        <v>349680881</v>
      </c>
      <c r="L8" s="19">
        <v>93741489</v>
      </c>
      <c r="M8" s="19">
        <v>1065240541</v>
      </c>
      <c r="N8" s="19">
        <v>1508662911</v>
      </c>
      <c r="O8" s="19"/>
      <c r="P8" s="19"/>
      <c r="Q8" s="19"/>
      <c r="R8" s="19"/>
      <c r="S8" s="19"/>
      <c r="T8" s="19"/>
      <c r="U8" s="19"/>
      <c r="V8" s="19"/>
      <c r="W8" s="19">
        <v>3454239286</v>
      </c>
      <c r="X8" s="19">
        <v>2563227676</v>
      </c>
      <c r="Y8" s="19">
        <v>891011610</v>
      </c>
      <c r="Z8" s="20">
        <v>34.76</v>
      </c>
      <c r="AA8" s="21">
        <v>4662280124</v>
      </c>
    </row>
    <row r="9" spans="1:27" ht="13.5">
      <c r="A9" s="22" t="s">
        <v>36</v>
      </c>
      <c r="B9" s="16"/>
      <c r="C9" s="17">
        <v>6065971917</v>
      </c>
      <c r="D9" s="17"/>
      <c r="E9" s="18">
        <v>6821348829</v>
      </c>
      <c r="F9" s="19">
        <v>6861013700</v>
      </c>
      <c r="G9" s="19">
        <v>1596536109</v>
      </c>
      <c r="H9" s="19">
        <v>388053794</v>
      </c>
      <c r="I9" s="19">
        <v>92391917</v>
      </c>
      <c r="J9" s="19">
        <v>2076981820</v>
      </c>
      <c r="K9" s="19">
        <v>160673812</v>
      </c>
      <c r="L9" s="19">
        <v>522592347</v>
      </c>
      <c r="M9" s="19">
        <v>1185602322</v>
      </c>
      <c r="N9" s="19">
        <v>1868868481</v>
      </c>
      <c r="O9" s="19"/>
      <c r="P9" s="19"/>
      <c r="Q9" s="19"/>
      <c r="R9" s="19"/>
      <c r="S9" s="19"/>
      <c r="T9" s="19"/>
      <c r="U9" s="19"/>
      <c r="V9" s="19"/>
      <c r="W9" s="19">
        <v>3945850301</v>
      </c>
      <c r="X9" s="19">
        <v>4378876146</v>
      </c>
      <c r="Y9" s="19">
        <v>-433025845</v>
      </c>
      <c r="Z9" s="20">
        <v>-9.89</v>
      </c>
      <c r="AA9" s="21">
        <v>6861013700</v>
      </c>
    </row>
    <row r="10" spans="1:27" ht="13.5">
      <c r="A10" s="22" t="s">
        <v>37</v>
      </c>
      <c r="B10" s="16"/>
      <c r="C10" s="17">
        <v>2708252845</v>
      </c>
      <c r="D10" s="17"/>
      <c r="E10" s="18">
        <v>3357600156</v>
      </c>
      <c r="F10" s="19">
        <v>3418829192</v>
      </c>
      <c r="G10" s="19">
        <v>725634061</v>
      </c>
      <c r="H10" s="19">
        <v>158296443</v>
      </c>
      <c r="I10" s="19">
        <v>153121520</v>
      </c>
      <c r="J10" s="19">
        <v>1037052024</v>
      </c>
      <c r="K10" s="19">
        <v>285364029</v>
      </c>
      <c r="L10" s="19">
        <v>150526752</v>
      </c>
      <c r="M10" s="19">
        <v>208809851</v>
      </c>
      <c r="N10" s="19">
        <v>644700632</v>
      </c>
      <c r="O10" s="19"/>
      <c r="P10" s="19"/>
      <c r="Q10" s="19"/>
      <c r="R10" s="19"/>
      <c r="S10" s="19"/>
      <c r="T10" s="19"/>
      <c r="U10" s="19"/>
      <c r="V10" s="19"/>
      <c r="W10" s="19">
        <v>1681752656</v>
      </c>
      <c r="X10" s="19">
        <v>1366219150</v>
      </c>
      <c r="Y10" s="19">
        <v>315533506</v>
      </c>
      <c r="Z10" s="20">
        <v>23.1</v>
      </c>
      <c r="AA10" s="21">
        <v>3418829192</v>
      </c>
    </row>
    <row r="11" spans="1:27" ht="13.5">
      <c r="A11" s="22" t="s">
        <v>38</v>
      </c>
      <c r="B11" s="16"/>
      <c r="C11" s="17">
        <v>1203052701</v>
      </c>
      <c r="D11" s="17"/>
      <c r="E11" s="18">
        <v>963569893</v>
      </c>
      <c r="F11" s="19">
        <v>963551019</v>
      </c>
      <c r="G11" s="19">
        <v>70128304</v>
      </c>
      <c r="H11" s="19">
        <v>79096413</v>
      </c>
      <c r="I11" s="19">
        <v>80896436</v>
      </c>
      <c r="J11" s="19">
        <v>230121153</v>
      </c>
      <c r="K11" s="19">
        <v>72977277</v>
      </c>
      <c r="L11" s="19">
        <v>72114954</v>
      </c>
      <c r="M11" s="19">
        <v>97245249</v>
      </c>
      <c r="N11" s="19">
        <v>242337480</v>
      </c>
      <c r="O11" s="19"/>
      <c r="P11" s="19"/>
      <c r="Q11" s="19"/>
      <c r="R11" s="19"/>
      <c r="S11" s="19"/>
      <c r="T11" s="19"/>
      <c r="U11" s="19"/>
      <c r="V11" s="19"/>
      <c r="W11" s="19">
        <v>472458633</v>
      </c>
      <c r="X11" s="19">
        <v>456817045</v>
      </c>
      <c r="Y11" s="19">
        <v>15641588</v>
      </c>
      <c r="Z11" s="20">
        <v>3.42</v>
      </c>
      <c r="AA11" s="21">
        <v>963551019</v>
      </c>
    </row>
    <row r="12" spans="1:27" ht="13.5">
      <c r="A12" s="22" t="s">
        <v>39</v>
      </c>
      <c r="B12" s="16"/>
      <c r="C12" s="17">
        <v>15120</v>
      </c>
      <c r="D12" s="17"/>
      <c r="E12" s="18">
        <v>15120</v>
      </c>
      <c r="F12" s="19">
        <v>15120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>
        <v>15120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-35862918965</v>
      </c>
      <c r="D14" s="17"/>
      <c r="E14" s="18">
        <v>-42440333416</v>
      </c>
      <c r="F14" s="19">
        <v>-42421680822</v>
      </c>
      <c r="G14" s="19">
        <v>-5300918394</v>
      </c>
      <c r="H14" s="19">
        <v>-3992550622</v>
      </c>
      <c r="I14" s="19">
        <v>-4175244299</v>
      </c>
      <c r="J14" s="19">
        <v>-13468713315</v>
      </c>
      <c r="K14" s="19">
        <v>-3374929791</v>
      </c>
      <c r="L14" s="19">
        <v>-4184497701</v>
      </c>
      <c r="M14" s="19">
        <v>-3601629782</v>
      </c>
      <c r="N14" s="19">
        <v>-11161057274</v>
      </c>
      <c r="O14" s="19"/>
      <c r="P14" s="19"/>
      <c r="Q14" s="19"/>
      <c r="R14" s="19"/>
      <c r="S14" s="19"/>
      <c r="T14" s="19"/>
      <c r="U14" s="19"/>
      <c r="V14" s="19"/>
      <c r="W14" s="19">
        <v>-24629770589</v>
      </c>
      <c r="X14" s="19">
        <v>-21999686780</v>
      </c>
      <c r="Y14" s="19">
        <v>-2630083809</v>
      </c>
      <c r="Z14" s="20">
        <v>11.96</v>
      </c>
      <c r="AA14" s="21">
        <v>-42421680822</v>
      </c>
    </row>
    <row r="15" spans="1:27" ht="13.5">
      <c r="A15" s="22" t="s">
        <v>42</v>
      </c>
      <c r="B15" s="16"/>
      <c r="C15" s="17">
        <v>-1035937646</v>
      </c>
      <c r="D15" s="17"/>
      <c r="E15" s="18">
        <v>-1204341044</v>
      </c>
      <c r="F15" s="19">
        <v>-1509578029</v>
      </c>
      <c r="G15" s="19">
        <v>-614954</v>
      </c>
      <c r="H15" s="19">
        <v>-1836502</v>
      </c>
      <c r="I15" s="19">
        <v>-201605236</v>
      </c>
      <c r="J15" s="19">
        <v>-204056692</v>
      </c>
      <c r="K15" s="19">
        <v>-2395078</v>
      </c>
      <c r="L15" s="19">
        <v>-2080043</v>
      </c>
      <c r="M15" s="19">
        <v>-276139805</v>
      </c>
      <c r="N15" s="19">
        <v>-280614926</v>
      </c>
      <c r="O15" s="19"/>
      <c r="P15" s="19"/>
      <c r="Q15" s="19"/>
      <c r="R15" s="19"/>
      <c r="S15" s="19"/>
      <c r="T15" s="19"/>
      <c r="U15" s="19"/>
      <c r="V15" s="19"/>
      <c r="W15" s="19">
        <v>-484671618</v>
      </c>
      <c r="X15" s="19">
        <v>-705272361</v>
      </c>
      <c r="Y15" s="19">
        <v>220600743</v>
      </c>
      <c r="Z15" s="20">
        <v>-31.28</v>
      </c>
      <c r="AA15" s="21">
        <v>-1509578029</v>
      </c>
    </row>
    <row r="16" spans="1:27" ht="13.5">
      <c r="A16" s="22" t="s">
        <v>43</v>
      </c>
      <c r="B16" s="16"/>
      <c r="C16" s="17">
        <v>-251706703</v>
      </c>
      <c r="D16" s="17"/>
      <c r="E16" s="18">
        <v>-215707514</v>
      </c>
      <c r="F16" s="19">
        <v>-399995794</v>
      </c>
      <c r="G16" s="19">
        <v>-14147674</v>
      </c>
      <c r="H16" s="19">
        <v>-8016103</v>
      </c>
      <c r="I16" s="19">
        <v>-7116606</v>
      </c>
      <c r="J16" s="19">
        <v>-29280383</v>
      </c>
      <c r="K16" s="19">
        <v>-7165787</v>
      </c>
      <c r="L16" s="19">
        <v>-10189189</v>
      </c>
      <c r="M16" s="19">
        <v>-10106251</v>
      </c>
      <c r="N16" s="19">
        <v>-27461227</v>
      </c>
      <c r="O16" s="19"/>
      <c r="P16" s="19"/>
      <c r="Q16" s="19"/>
      <c r="R16" s="19"/>
      <c r="S16" s="19"/>
      <c r="T16" s="19"/>
      <c r="U16" s="19"/>
      <c r="V16" s="19"/>
      <c r="W16" s="19">
        <v>-56741610</v>
      </c>
      <c r="X16" s="19">
        <v>-178509282</v>
      </c>
      <c r="Y16" s="19">
        <v>121767672</v>
      </c>
      <c r="Z16" s="20">
        <v>-68.21</v>
      </c>
      <c r="AA16" s="21">
        <v>-399995794</v>
      </c>
    </row>
    <row r="17" spans="1:27" ht="13.5">
      <c r="A17" s="23" t="s">
        <v>44</v>
      </c>
      <c r="B17" s="24"/>
      <c r="C17" s="25">
        <f aca="true" t="shared" si="0" ref="C17:Y17">SUM(C6:C16)</f>
        <v>8191693821</v>
      </c>
      <c r="D17" s="25">
        <f>SUM(D6:D16)</f>
        <v>0</v>
      </c>
      <c r="E17" s="26">
        <f t="shared" si="0"/>
        <v>6138795175</v>
      </c>
      <c r="F17" s="27">
        <f t="shared" si="0"/>
        <v>5724326084</v>
      </c>
      <c r="G17" s="27">
        <f t="shared" si="0"/>
        <v>551725445</v>
      </c>
      <c r="H17" s="27">
        <f t="shared" si="0"/>
        <v>859488252</v>
      </c>
      <c r="I17" s="27">
        <f t="shared" si="0"/>
        <v>-285003047</v>
      </c>
      <c r="J17" s="27">
        <f t="shared" si="0"/>
        <v>1126210650</v>
      </c>
      <c r="K17" s="27">
        <f t="shared" si="0"/>
        <v>450832395</v>
      </c>
      <c r="L17" s="27">
        <f t="shared" si="0"/>
        <v>-241372156</v>
      </c>
      <c r="M17" s="27">
        <f t="shared" si="0"/>
        <v>1485615891</v>
      </c>
      <c r="N17" s="27">
        <f t="shared" si="0"/>
        <v>1695076130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2821286780</v>
      </c>
      <c r="X17" s="27">
        <f t="shared" si="0"/>
        <v>3670168566</v>
      </c>
      <c r="Y17" s="27">
        <f t="shared" si="0"/>
        <v>-848881786</v>
      </c>
      <c r="Z17" s="28">
        <f>+IF(X17&lt;&gt;0,+(Y17/X17)*100,0)</f>
        <v>-23.12923155257605</v>
      </c>
      <c r="AA17" s="29">
        <f>SUM(AA6:AA16)</f>
        <v>5724326084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244019084</v>
      </c>
      <c r="D21" s="17"/>
      <c r="E21" s="18">
        <v>111562454</v>
      </c>
      <c r="F21" s="19">
        <v>111562454</v>
      </c>
      <c r="G21" s="36">
        <v>365835</v>
      </c>
      <c r="H21" s="36">
        <v>1642857</v>
      </c>
      <c r="I21" s="36">
        <v>741350</v>
      </c>
      <c r="J21" s="19">
        <v>2750042</v>
      </c>
      <c r="K21" s="36">
        <v>613744</v>
      </c>
      <c r="L21" s="36">
        <v>1804958</v>
      </c>
      <c r="M21" s="19">
        <v>285847</v>
      </c>
      <c r="N21" s="36">
        <v>2704549</v>
      </c>
      <c r="O21" s="36"/>
      <c r="P21" s="36"/>
      <c r="Q21" s="19"/>
      <c r="R21" s="36"/>
      <c r="S21" s="36"/>
      <c r="T21" s="19"/>
      <c r="U21" s="36"/>
      <c r="V21" s="36"/>
      <c r="W21" s="36">
        <v>5454591</v>
      </c>
      <c r="X21" s="19">
        <v>5639708</v>
      </c>
      <c r="Y21" s="36">
        <v>-185117</v>
      </c>
      <c r="Z21" s="37">
        <v>-3.28</v>
      </c>
      <c r="AA21" s="38">
        <v>111562454</v>
      </c>
    </row>
    <row r="22" spans="1:27" ht="13.5">
      <c r="A22" s="22" t="s">
        <v>47</v>
      </c>
      <c r="B22" s="16"/>
      <c r="C22" s="17">
        <v>-18297291</v>
      </c>
      <c r="D22" s="17"/>
      <c r="E22" s="39">
        <v>20739</v>
      </c>
      <c r="F22" s="36">
        <v>20738</v>
      </c>
      <c r="G22" s="19">
        <v>162548</v>
      </c>
      <c r="H22" s="19">
        <v>168690</v>
      </c>
      <c r="I22" s="19">
        <v>150790</v>
      </c>
      <c r="J22" s="19">
        <v>482028</v>
      </c>
      <c r="K22" s="19">
        <v>99181</v>
      </c>
      <c r="L22" s="19">
        <v>77615</v>
      </c>
      <c r="M22" s="36">
        <v>122</v>
      </c>
      <c r="N22" s="19">
        <v>176918</v>
      </c>
      <c r="O22" s="19"/>
      <c r="P22" s="19"/>
      <c r="Q22" s="19"/>
      <c r="R22" s="19"/>
      <c r="S22" s="19"/>
      <c r="T22" s="36"/>
      <c r="U22" s="19"/>
      <c r="V22" s="19"/>
      <c r="W22" s="19">
        <v>658946</v>
      </c>
      <c r="X22" s="19">
        <v>2831</v>
      </c>
      <c r="Y22" s="19">
        <v>656115</v>
      </c>
      <c r="Z22" s="20">
        <v>23176.09</v>
      </c>
      <c r="AA22" s="21">
        <v>20738</v>
      </c>
    </row>
    <row r="23" spans="1:27" ht="13.5">
      <c r="A23" s="22" t="s">
        <v>48</v>
      </c>
      <c r="B23" s="16"/>
      <c r="C23" s="40">
        <v>33204215</v>
      </c>
      <c r="D23" s="40"/>
      <c r="E23" s="18">
        <v>3257036</v>
      </c>
      <c r="F23" s="19">
        <v>3275613</v>
      </c>
      <c r="G23" s="36">
        <v>1026004</v>
      </c>
      <c r="H23" s="36">
        <v>-545534</v>
      </c>
      <c r="I23" s="36">
        <v>349639</v>
      </c>
      <c r="J23" s="19">
        <v>830109</v>
      </c>
      <c r="K23" s="36">
        <v>220326</v>
      </c>
      <c r="L23" s="36">
        <v>155807</v>
      </c>
      <c r="M23" s="19">
        <v>133959</v>
      </c>
      <c r="N23" s="36">
        <v>510092</v>
      </c>
      <c r="O23" s="36"/>
      <c r="P23" s="36"/>
      <c r="Q23" s="19"/>
      <c r="R23" s="36"/>
      <c r="S23" s="36"/>
      <c r="T23" s="19"/>
      <c r="U23" s="36"/>
      <c r="V23" s="36"/>
      <c r="W23" s="36">
        <v>1340201</v>
      </c>
      <c r="X23" s="19">
        <v>807267</v>
      </c>
      <c r="Y23" s="36">
        <v>532934</v>
      </c>
      <c r="Z23" s="37">
        <v>66.02</v>
      </c>
      <c r="AA23" s="38">
        <v>3275613</v>
      </c>
    </row>
    <row r="24" spans="1:27" ht="13.5">
      <c r="A24" s="22" t="s">
        <v>49</v>
      </c>
      <c r="B24" s="16"/>
      <c r="C24" s="17">
        <v>-725237202</v>
      </c>
      <c r="D24" s="17"/>
      <c r="E24" s="18">
        <v>-89885102</v>
      </c>
      <c r="F24" s="19">
        <v>-90644040</v>
      </c>
      <c r="G24" s="19">
        <v>-222322243</v>
      </c>
      <c r="H24" s="19">
        <v>4774235</v>
      </c>
      <c r="I24" s="19">
        <v>204019268</v>
      </c>
      <c r="J24" s="19">
        <v>-13528740</v>
      </c>
      <c r="K24" s="19">
        <v>-152254238</v>
      </c>
      <c r="L24" s="19">
        <v>14525199</v>
      </c>
      <c r="M24" s="19">
        <v>-15735665</v>
      </c>
      <c r="N24" s="19">
        <v>-153464704</v>
      </c>
      <c r="O24" s="19"/>
      <c r="P24" s="19"/>
      <c r="Q24" s="19"/>
      <c r="R24" s="19"/>
      <c r="S24" s="19"/>
      <c r="T24" s="19"/>
      <c r="U24" s="19"/>
      <c r="V24" s="19"/>
      <c r="W24" s="19">
        <v>-166993444</v>
      </c>
      <c r="X24" s="19">
        <v>-20911728</v>
      </c>
      <c r="Y24" s="19">
        <v>-146081716</v>
      </c>
      <c r="Z24" s="20">
        <v>698.56</v>
      </c>
      <c r="AA24" s="21">
        <v>-90644040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-7156842701</v>
      </c>
      <c r="D26" s="17"/>
      <c r="E26" s="18">
        <v>-8964243526</v>
      </c>
      <c r="F26" s="19">
        <v>-9525275673</v>
      </c>
      <c r="G26" s="19">
        <v>-681030165</v>
      </c>
      <c r="H26" s="19">
        <v>-212056255</v>
      </c>
      <c r="I26" s="19">
        <v>-291858984</v>
      </c>
      <c r="J26" s="19">
        <v>-1184945404</v>
      </c>
      <c r="K26" s="19">
        <v>-288515475</v>
      </c>
      <c r="L26" s="19">
        <v>-460648831</v>
      </c>
      <c r="M26" s="19">
        <v>-774539090</v>
      </c>
      <c r="N26" s="19">
        <v>-1523703396</v>
      </c>
      <c r="O26" s="19"/>
      <c r="P26" s="19"/>
      <c r="Q26" s="19"/>
      <c r="R26" s="19"/>
      <c r="S26" s="19"/>
      <c r="T26" s="19"/>
      <c r="U26" s="19"/>
      <c r="V26" s="19"/>
      <c r="W26" s="19">
        <v>-2708648800</v>
      </c>
      <c r="X26" s="19">
        <v>-3720819542</v>
      </c>
      <c r="Y26" s="19">
        <v>1012170742</v>
      </c>
      <c r="Z26" s="20">
        <v>-27.2</v>
      </c>
      <c r="AA26" s="21">
        <v>-9525275673</v>
      </c>
    </row>
    <row r="27" spans="1:27" ht="13.5">
      <c r="A27" s="23" t="s">
        <v>51</v>
      </c>
      <c r="B27" s="24"/>
      <c r="C27" s="25">
        <f aca="true" t="shared" si="1" ref="C27:Y27">SUM(C21:C26)</f>
        <v>-7623153895</v>
      </c>
      <c r="D27" s="25">
        <f>SUM(D21:D26)</f>
        <v>0</v>
      </c>
      <c r="E27" s="26">
        <f t="shared" si="1"/>
        <v>-8939288399</v>
      </c>
      <c r="F27" s="27">
        <f t="shared" si="1"/>
        <v>-9501060908</v>
      </c>
      <c r="G27" s="27">
        <f t="shared" si="1"/>
        <v>-901798021</v>
      </c>
      <c r="H27" s="27">
        <f t="shared" si="1"/>
        <v>-206016007</v>
      </c>
      <c r="I27" s="27">
        <f t="shared" si="1"/>
        <v>-86597937</v>
      </c>
      <c r="J27" s="27">
        <f t="shared" si="1"/>
        <v>-1194411965</v>
      </c>
      <c r="K27" s="27">
        <f t="shared" si="1"/>
        <v>-439836462</v>
      </c>
      <c r="L27" s="27">
        <f t="shared" si="1"/>
        <v>-444085252</v>
      </c>
      <c r="M27" s="27">
        <f t="shared" si="1"/>
        <v>-789854827</v>
      </c>
      <c r="N27" s="27">
        <f t="shared" si="1"/>
        <v>-1673776541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-2868188506</v>
      </c>
      <c r="X27" s="27">
        <f t="shared" si="1"/>
        <v>-3735281464</v>
      </c>
      <c r="Y27" s="27">
        <f t="shared" si="1"/>
        <v>867092958</v>
      </c>
      <c r="Z27" s="28">
        <f>+IF(X27&lt;&gt;0,+(Y27/X27)*100,0)</f>
        <v>-23.213590899558515</v>
      </c>
      <c r="AA27" s="29">
        <f>SUM(AA21:AA26)</f>
        <v>-9501060908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2245920</v>
      </c>
      <c r="D31" s="17"/>
      <c r="E31" s="18"/>
      <c r="F31" s="19"/>
      <c r="G31" s="19">
        <v>-17969</v>
      </c>
      <c r="H31" s="19">
        <v>-8984</v>
      </c>
      <c r="I31" s="19">
        <v>-8984</v>
      </c>
      <c r="J31" s="19">
        <v>-35937</v>
      </c>
      <c r="K31" s="19">
        <v>-22616</v>
      </c>
      <c r="L31" s="19">
        <v>3797180</v>
      </c>
      <c r="M31" s="19"/>
      <c r="N31" s="19">
        <v>3774564</v>
      </c>
      <c r="O31" s="19"/>
      <c r="P31" s="19"/>
      <c r="Q31" s="19"/>
      <c r="R31" s="19"/>
      <c r="S31" s="19"/>
      <c r="T31" s="19"/>
      <c r="U31" s="19"/>
      <c r="V31" s="19"/>
      <c r="W31" s="19">
        <v>3738627</v>
      </c>
      <c r="X31" s="19"/>
      <c r="Y31" s="19">
        <v>3738627</v>
      </c>
      <c r="Z31" s="20"/>
      <c r="AA31" s="21"/>
    </row>
    <row r="32" spans="1:27" ht="13.5">
      <c r="A32" s="22" t="s">
        <v>54</v>
      </c>
      <c r="B32" s="16"/>
      <c r="C32" s="17">
        <v>546037576</v>
      </c>
      <c r="D32" s="17"/>
      <c r="E32" s="18">
        <v>3728005406</v>
      </c>
      <c r="F32" s="19">
        <v>3737844980</v>
      </c>
      <c r="G32" s="19">
        <v>60000000</v>
      </c>
      <c r="H32" s="19">
        <v>90641875</v>
      </c>
      <c r="I32" s="19">
        <v>430000</v>
      </c>
      <c r="J32" s="19">
        <v>151071875</v>
      </c>
      <c r="K32" s="19">
        <v>37500000</v>
      </c>
      <c r="L32" s="19"/>
      <c r="M32" s="19">
        <v>5387862</v>
      </c>
      <c r="N32" s="19">
        <v>42887862</v>
      </c>
      <c r="O32" s="19"/>
      <c r="P32" s="19"/>
      <c r="Q32" s="19"/>
      <c r="R32" s="19"/>
      <c r="S32" s="19"/>
      <c r="T32" s="19"/>
      <c r="U32" s="19"/>
      <c r="V32" s="19"/>
      <c r="W32" s="19">
        <v>193959737</v>
      </c>
      <c r="X32" s="19">
        <v>546263710</v>
      </c>
      <c r="Y32" s="19">
        <v>-352303973</v>
      </c>
      <c r="Z32" s="20">
        <v>-64.49</v>
      </c>
      <c r="AA32" s="21">
        <v>3737844980</v>
      </c>
    </row>
    <row r="33" spans="1:27" ht="13.5">
      <c r="A33" s="22" t="s">
        <v>55</v>
      </c>
      <c r="B33" s="16"/>
      <c r="C33" s="17">
        <v>75048226</v>
      </c>
      <c r="D33" s="17"/>
      <c r="E33" s="18">
        <v>45184051</v>
      </c>
      <c r="F33" s="19">
        <v>45433592</v>
      </c>
      <c r="G33" s="19">
        <v>977799</v>
      </c>
      <c r="H33" s="36">
        <v>724815</v>
      </c>
      <c r="I33" s="36">
        <v>-6622876</v>
      </c>
      <c r="J33" s="36">
        <v>-4920262</v>
      </c>
      <c r="K33" s="19">
        <v>529134</v>
      </c>
      <c r="L33" s="19">
        <v>1254209</v>
      </c>
      <c r="M33" s="19">
        <v>1067731</v>
      </c>
      <c r="N33" s="19">
        <v>2851074</v>
      </c>
      <c r="O33" s="36"/>
      <c r="P33" s="36"/>
      <c r="Q33" s="36"/>
      <c r="R33" s="19"/>
      <c r="S33" s="19"/>
      <c r="T33" s="19"/>
      <c r="U33" s="19"/>
      <c r="V33" s="36"/>
      <c r="W33" s="36">
        <v>-2069188</v>
      </c>
      <c r="X33" s="36">
        <v>5425108</v>
      </c>
      <c r="Y33" s="19">
        <v>-7494296</v>
      </c>
      <c r="Z33" s="20">
        <v>-138.14</v>
      </c>
      <c r="AA33" s="21">
        <v>45433592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-619533202</v>
      </c>
      <c r="D35" s="17"/>
      <c r="E35" s="18">
        <v>-859304110</v>
      </c>
      <c r="F35" s="19">
        <v>-856790980</v>
      </c>
      <c r="G35" s="19">
        <v>-4195077</v>
      </c>
      <c r="H35" s="19">
        <v>-2224795</v>
      </c>
      <c r="I35" s="19">
        <v>-116471995</v>
      </c>
      <c r="J35" s="19">
        <v>-122891867</v>
      </c>
      <c r="K35" s="19">
        <v>17255825</v>
      </c>
      <c r="L35" s="19">
        <v>-2829425</v>
      </c>
      <c r="M35" s="19">
        <v>-152636748</v>
      </c>
      <c r="N35" s="19">
        <v>-138210348</v>
      </c>
      <c r="O35" s="19"/>
      <c r="P35" s="19"/>
      <c r="Q35" s="19"/>
      <c r="R35" s="19"/>
      <c r="S35" s="19"/>
      <c r="T35" s="19"/>
      <c r="U35" s="19"/>
      <c r="V35" s="19"/>
      <c r="W35" s="19">
        <v>-261102215</v>
      </c>
      <c r="X35" s="19">
        <v>-461494871</v>
      </c>
      <c r="Y35" s="19">
        <v>200392656</v>
      </c>
      <c r="Z35" s="20">
        <v>-43.42</v>
      </c>
      <c r="AA35" s="21">
        <v>-856790980</v>
      </c>
    </row>
    <row r="36" spans="1:27" ht="13.5">
      <c r="A36" s="23" t="s">
        <v>57</v>
      </c>
      <c r="B36" s="24"/>
      <c r="C36" s="25">
        <f aca="true" t="shared" si="2" ref="C36:Y36">SUM(C31:C35)</f>
        <v>3798520</v>
      </c>
      <c r="D36" s="25">
        <f>SUM(D31:D35)</f>
        <v>0</v>
      </c>
      <c r="E36" s="26">
        <f t="shared" si="2"/>
        <v>2913885347</v>
      </c>
      <c r="F36" s="27">
        <f t="shared" si="2"/>
        <v>2926487592</v>
      </c>
      <c r="G36" s="27">
        <f t="shared" si="2"/>
        <v>56764753</v>
      </c>
      <c r="H36" s="27">
        <f t="shared" si="2"/>
        <v>89132911</v>
      </c>
      <c r="I36" s="27">
        <f t="shared" si="2"/>
        <v>-122673855</v>
      </c>
      <c r="J36" s="27">
        <f t="shared" si="2"/>
        <v>23223809</v>
      </c>
      <c r="K36" s="27">
        <f t="shared" si="2"/>
        <v>55262343</v>
      </c>
      <c r="L36" s="27">
        <f t="shared" si="2"/>
        <v>2221964</v>
      </c>
      <c r="M36" s="27">
        <f t="shared" si="2"/>
        <v>-146181155</v>
      </c>
      <c r="N36" s="27">
        <f t="shared" si="2"/>
        <v>-88696848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-65473039</v>
      </c>
      <c r="X36" s="27">
        <f t="shared" si="2"/>
        <v>90193947</v>
      </c>
      <c r="Y36" s="27">
        <f t="shared" si="2"/>
        <v>-155666986</v>
      </c>
      <c r="Z36" s="28">
        <f>+IF(X36&lt;&gt;0,+(Y36/X36)*100,0)</f>
        <v>-172.59138908734087</v>
      </c>
      <c r="AA36" s="29">
        <f>SUM(AA31:AA35)</f>
        <v>2926487592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572338446</v>
      </c>
      <c r="D38" s="31">
        <f>+D17+D27+D36</f>
        <v>0</v>
      </c>
      <c r="E38" s="32">
        <f t="shared" si="3"/>
        <v>113392123</v>
      </c>
      <c r="F38" s="33">
        <f t="shared" si="3"/>
        <v>-850247232</v>
      </c>
      <c r="G38" s="33">
        <f t="shared" si="3"/>
        <v>-293307823</v>
      </c>
      <c r="H38" s="33">
        <f t="shared" si="3"/>
        <v>742605156</v>
      </c>
      <c r="I38" s="33">
        <f t="shared" si="3"/>
        <v>-494274839</v>
      </c>
      <c r="J38" s="33">
        <f t="shared" si="3"/>
        <v>-44977506</v>
      </c>
      <c r="K38" s="33">
        <f t="shared" si="3"/>
        <v>66258276</v>
      </c>
      <c r="L38" s="33">
        <f t="shared" si="3"/>
        <v>-683235444</v>
      </c>
      <c r="M38" s="33">
        <f t="shared" si="3"/>
        <v>549579909</v>
      </c>
      <c r="N38" s="33">
        <f t="shared" si="3"/>
        <v>-67397259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-112374765</v>
      </c>
      <c r="X38" s="33">
        <f t="shared" si="3"/>
        <v>25081049</v>
      </c>
      <c r="Y38" s="33">
        <f t="shared" si="3"/>
        <v>-137455814</v>
      </c>
      <c r="Z38" s="34">
        <f>+IF(X38&lt;&gt;0,+(Y38/X38)*100,0)</f>
        <v>-548.046511132768</v>
      </c>
      <c r="AA38" s="35">
        <f>+AA17+AA27+AA36</f>
        <v>-850247232</v>
      </c>
    </row>
    <row r="39" spans="1:27" ht="13.5">
      <c r="A39" s="22" t="s">
        <v>59</v>
      </c>
      <c r="B39" s="16"/>
      <c r="C39" s="31">
        <v>5876580740</v>
      </c>
      <c r="D39" s="31"/>
      <c r="E39" s="32">
        <v>5038804133</v>
      </c>
      <c r="F39" s="33">
        <v>7505353773</v>
      </c>
      <c r="G39" s="33">
        <v>5621903893</v>
      </c>
      <c r="H39" s="33">
        <v>5328596070</v>
      </c>
      <c r="I39" s="33">
        <v>6071201226</v>
      </c>
      <c r="J39" s="33">
        <v>5621903893</v>
      </c>
      <c r="K39" s="33">
        <v>5576926387</v>
      </c>
      <c r="L39" s="33">
        <v>5643184663</v>
      </c>
      <c r="M39" s="33">
        <v>4959949219</v>
      </c>
      <c r="N39" s="33">
        <v>5576926387</v>
      </c>
      <c r="O39" s="33"/>
      <c r="P39" s="33"/>
      <c r="Q39" s="33"/>
      <c r="R39" s="33"/>
      <c r="S39" s="33"/>
      <c r="T39" s="33"/>
      <c r="U39" s="33"/>
      <c r="V39" s="33"/>
      <c r="W39" s="33">
        <v>5621903893</v>
      </c>
      <c r="X39" s="33">
        <v>7505353773</v>
      </c>
      <c r="Y39" s="33">
        <v>-1883449880</v>
      </c>
      <c r="Z39" s="34">
        <v>-25.09</v>
      </c>
      <c r="AA39" s="35">
        <v>7505353773</v>
      </c>
    </row>
    <row r="40" spans="1:27" ht="13.5">
      <c r="A40" s="41" t="s">
        <v>60</v>
      </c>
      <c r="B40" s="42"/>
      <c r="C40" s="43">
        <v>6453713400</v>
      </c>
      <c r="D40" s="43"/>
      <c r="E40" s="44">
        <v>5152196247</v>
      </c>
      <c r="F40" s="45">
        <v>6655106533</v>
      </c>
      <c r="G40" s="45">
        <v>5328596070</v>
      </c>
      <c r="H40" s="45">
        <v>6071201226</v>
      </c>
      <c r="I40" s="45">
        <v>5576926387</v>
      </c>
      <c r="J40" s="45">
        <v>5576926387</v>
      </c>
      <c r="K40" s="45">
        <v>5643184663</v>
      </c>
      <c r="L40" s="45">
        <v>4959949219</v>
      </c>
      <c r="M40" s="45">
        <v>5509529128</v>
      </c>
      <c r="N40" s="45">
        <v>5509529128</v>
      </c>
      <c r="O40" s="45"/>
      <c r="P40" s="45"/>
      <c r="Q40" s="45"/>
      <c r="R40" s="45"/>
      <c r="S40" s="45"/>
      <c r="T40" s="45"/>
      <c r="U40" s="45"/>
      <c r="V40" s="45"/>
      <c r="W40" s="45">
        <v>5509529128</v>
      </c>
      <c r="X40" s="45">
        <v>7530434814</v>
      </c>
      <c r="Y40" s="45">
        <v>-2020905686</v>
      </c>
      <c r="Z40" s="46">
        <v>-26.84</v>
      </c>
      <c r="AA40" s="47">
        <v>6655106533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210661294</v>
      </c>
      <c r="D6" s="17"/>
      <c r="E6" s="18">
        <v>217844713</v>
      </c>
      <c r="F6" s="19">
        <v>217844713</v>
      </c>
      <c r="G6" s="19">
        <v>89250980</v>
      </c>
      <c r="H6" s="19">
        <v>5204428</v>
      </c>
      <c r="I6" s="19">
        <v>28958868</v>
      </c>
      <c r="J6" s="19">
        <v>123414276</v>
      </c>
      <c r="K6" s="19">
        <v>27231578</v>
      </c>
      <c r="L6" s="19">
        <v>20354512</v>
      </c>
      <c r="M6" s="19">
        <v>17295443</v>
      </c>
      <c r="N6" s="19">
        <v>64881533</v>
      </c>
      <c r="O6" s="19"/>
      <c r="P6" s="19"/>
      <c r="Q6" s="19"/>
      <c r="R6" s="19"/>
      <c r="S6" s="19"/>
      <c r="T6" s="19"/>
      <c r="U6" s="19"/>
      <c r="V6" s="19"/>
      <c r="W6" s="19">
        <v>188295809</v>
      </c>
      <c r="X6" s="19">
        <v>157967781</v>
      </c>
      <c r="Y6" s="19">
        <v>30328028</v>
      </c>
      <c r="Z6" s="20">
        <v>19.2</v>
      </c>
      <c r="AA6" s="21">
        <v>217844713</v>
      </c>
    </row>
    <row r="7" spans="1:27" ht="13.5">
      <c r="A7" s="22" t="s">
        <v>34</v>
      </c>
      <c r="B7" s="16"/>
      <c r="C7" s="17">
        <v>1172244903</v>
      </c>
      <c r="D7" s="17"/>
      <c r="E7" s="18">
        <v>1359582271</v>
      </c>
      <c r="F7" s="19">
        <v>1359582271</v>
      </c>
      <c r="G7" s="19">
        <v>165119428</v>
      </c>
      <c r="H7" s="19">
        <v>98635761</v>
      </c>
      <c r="I7" s="19">
        <v>135299727</v>
      </c>
      <c r="J7" s="19">
        <v>399054916</v>
      </c>
      <c r="K7" s="19">
        <v>119113780</v>
      </c>
      <c r="L7" s="19">
        <v>110035658</v>
      </c>
      <c r="M7" s="19">
        <v>112067204</v>
      </c>
      <c r="N7" s="19">
        <v>341216642</v>
      </c>
      <c r="O7" s="19"/>
      <c r="P7" s="19"/>
      <c r="Q7" s="19"/>
      <c r="R7" s="19"/>
      <c r="S7" s="19"/>
      <c r="T7" s="19"/>
      <c r="U7" s="19"/>
      <c r="V7" s="19"/>
      <c r="W7" s="19">
        <v>740271558</v>
      </c>
      <c r="X7" s="19">
        <v>731676604</v>
      </c>
      <c r="Y7" s="19">
        <v>8594954</v>
      </c>
      <c r="Z7" s="20">
        <v>1.17</v>
      </c>
      <c r="AA7" s="21">
        <v>1359582271</v>
      </c>
    </row>
    <row r="8" spans="1:27" ht="13.5">
      <c r="A8" s="22" t="s">
        <v>35</v>
      </c>
      <c r="B8" s="16"/>
      <c r="C8" s="17">
        <v>95923092</v>
      </c>
      <c r="D8" s="17"/>
      <c r="E8" s="18">
        <v>70577191</v>
      </c>
      <c r="F8" s="19">
        <v>70577191</v>
      </c>
      <c r="G8" s="19">
        <v>4383907</v>
      </c>
      <c r="H8" s="19">
        <v>5047295</v>
      </c>
      <c r="I8" s="19">
        <v>5867337</v>
      </c>
      <c r="J8" s="19">
        <v>15298539</v>
      </c>
      <c r="K8" s="19">
        <v>5604312</v>
      </c>
      <c r="L8" s="19">
        <v>6007901</v>
      </c>
      <c r="M8" s="19">
        <v>6181923</v>
      </c>
      <c r="N8" s="19">
        <v>17794136</v>
      </c>
      <c r="O8" s="19"/>
      <c r="P8" s="19"/>
      <c r="Q8" s="19"/>
      <c r="R8" s="19"/>
      <c r="S8" s="19"/>
      <c r="T8" s="19"/>
      <c r="U8" s="19"/>
      <c r="V8" s="19"/>
      <c r="W8" s="19">
        <v>33092675</v>
      </c>
      <c r="X8" s="19">
        <v>27814273</v>
      </c>
      <c r="Y8" s="19">
        <v>5278402</v>
      </c>
      <c r="Z8" s="20">
        <v>18.98</v>
      </c>
      <c r="AA8" s="21">
        <v>70577191</v>
      </c>
    </row>
    <row r="9" spans="1:27" ht="13.5">
      <c r="A9" s="22" t="s">
        <v>36</v>
      </c>
      <c r="B9" s="16"/>
      <c r="C9" s="17">
        <v>130948400</v>
      </c>
      <c r="D9" s="17"/>
      <c r="E9" s="18">
        <v>182601419</v>
      </c>
      <c r="F9" s="19">
        <v>182601419</v>
      </c>
      <c r="G9" s="19">
        <v>49689000</v>
      </c>
      <c r="H9" s="19">
        <v>4322215</v>
      </c>
      <c r="I9" s="19">
        <v>232581</v>
      </c>
      <c r="J9" s="19">
        <v>54243796</v>
      </c>
      <c r="K9" s="19">
        <v>1304350</v>
      </c>
      <c r="L9" s="19">
        <v>10341838</v>
      </c>
      <c r="M9" s="19">
        <v>2689000</v>
      </c>
      <c r="N9" s="19">
        <v>14335188</v>
      </c>
      <c r="O9" s="19"/>
      <c r="P9" s="19"/>
      <c r="Q9" s="19"/>
      <c r="R9" s="19"/>
      <c r="S9" s="19"/>
      <c r="T9" s="19"/>
      <c r="U9" s="19"/>
      <c r="V9" s="19"/>
      <c r="W9" s="19">
        <v>68578984</v>
      </c>
      <c r="X9" s="19">
        <v>81786800</v>
      </c>
      <c r="Y9" s="19">
        <v>-13207816</v>
      </c>
      <c r="Z9" s="20">
        <v>-16.15</v>
      </c>
      <c r="AA9" s="21">
        <v>182601419</v>
      </c>
    </row>
    <row r="10" spans="1:27" ht="13.5">
      <c r="A10" s="22" t="s">
        <v>37</v>
      </c>
      <c r="B10" s="16"/>
      <c r="C10" s="17">
        <v>-327052334</v>
      </c>
      <c r="D10" s="17"/>
      <c r="E10" s="18">
        <v>57546081</v>
      </c>
      <c r="F10" s="19">
        <v>57546081</v>
      </c>
      <c r="G10" s="19">
        <v>5600000</v>
      </c>
      <c r="H10" s="19"/>
      <c r="I10" s="19">
        <v>4593776</v>
      </c>
      <c r="J10" s="19">
        <v>10193776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10193776</v>
      </c>
      <c r="X10" s="19">
        <v>7491415</v>
      </c>
      <c r="Y10" s="19">
        <v>2702361</v>
      </c>
      <c r="Z10" s="20">
        <v>36.07</v>
      </c>
      <c r="AA10" s="21">
        <v>57546081</v>
      </c>
    </row>
    <row r="11" spans="1:27" ht="13.5">
      <c r="A11" s="22" t="s">
        <v>38</v>
      </c>
      <c r="B11" s="16"/>
      <c r="C11" s="17">
        <v>30398888</v>
      </c>
      <c r="D11" s="17"/>
      <c r="E11" s="18">
        <v>27063571</v>
      </c>
      <c r="F11" s="19">
        <v>27063571</v>
      </c>
      <c r="G11" s="19">
        <v>2754964</v>
      </c>
      <c r="H11" s="19">
        <v>3964651</v>
      </c>
      <c r="I11" s="19">
        <v>3501605</v>
      </c>
      <c r="J11" s="19">
        <v>10221220</v>
      </c>
      <c r="K11" s="19">
        <v>3264832</v>
      </c>
      <c r="L11" s="19">
        <v>3206576</v>
      </c>
      <c r="M11" s="19">
        <v>1526101</v>
      </c>
      <c r="N11" s="19">
        <v>7997509</v>
      </c>
      <c r="O11" s="19"/>
      <c r="P11" s="19"/>
      <c r="Q11" s="19"/>
      <c r="R11" s="19"/>
      <c r="S11" s="19"/>
      <c r="T11" s="19"/>
      <c r="U11" s="19"/>
      <c r="V11" s="19"/>
      <c r="W11" s="19">
        <v>18218729</v>
      </c>
      <c r="X11" s="19">
        <v>11795232</v>
      </c>
      <c r="Y11" s="19">
        <v>6423497</v>
      </c>
      <c r="Z11" s="20">
        <v>54.46</v>
      </c>
      <c r="AA11" s="21">
        <v>27063571</v>
      </c>
    </row>
    <row r="12" spans="1:27" ht="13.5">
      <c r="A12" s="22" t="s">
        <v>39</v>
      </c>
      <c r="B12" s="16"/>
      <c r="C12" s="17">
        <v>15120</v>
      </c>
      <c r="D12" s="17"/>
      <c r="E12" s="18">
        <v>15120</v>
      </c>
      <c r="F12" s="19">
        <v>15120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>
        <v>15120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-1410004285</v>
      </c>
      <c r="D14" s="17"/>
      <c r="E14" s="18">
        <v>-1583699970</v>
      </c>
      <c r="F14" s="19">
        <v>-1583699970</v>
      </c>
      <c r="G14" s="19">
        <v>-70798465</v>
      </c>
      <c r="H14" s="19">
        <v>-143004603</v>
      </c>
      <c r="I14" s="19">
        <v>-147204013</v>
      </c>
      <c r="J14" s="19">
        <v>-361007081</v>
      </c>
      <c r="K14" s="19">
        <v>-112841216</v>
      </c>
      <c r="L14" s="19">
        <v>-143975289</v>
      </c>
      <c r="M14" s="19">
        <v>-123751320</v>
      </c>
      <c r="N14" s="19">
        <v>-380567825</v>
      </c>
      <c r="O14" s="19"/>
      <c r="P14" s="19"/>
      <c r="Q14" s="19"/>
      <c r="R14" s="19"/>
      <c r="S14" s="19"/>
      <c r="T14" s="19"/>
      <c r="U14" s="19"/>
      <c r="V14" s="19"/>
      <c r="W14" s="19">
        <v>-741574906</v>
      </c>
      <c r="X14" s="19">
        <v>-710179761</v>
      </c>
      <c r="Y14" s="19">
        <v>-31395145</v>
      </c>
      <c r="Z14" s="20">
        <v>4.42</v>
      </c>
      <c r="AA14" s="21">
        <v>-1583699970</v>
      </c>
    </row>
    <row r="15" spans="1:27" ht="13.5">
      <c r="A15" s="22" t="s">
        <v>42</v>
      </c>
      <c r="B15" s="16"/>
      <c r="C15" s="17">
        <v>-76579560</v>
      </c>
      <c r="D15" s="17"/>
      <c r="E15" s="18">
        <v>-89108928</v>
      </c>
      <c r="F15" s="19">
        <v>-89108928</v>
      </c>
      <c r="G15" s="19"/>
      <c r="H15" s="19"/>
      <c r="I15" s="19"/>
      <c r="J15" s="19"/>
      <c r="K15" s="19"/>
      <c r="L15" s="19"/>
      <c r="M15" s="19">
        <v>-46679716</v>
      </c>
      <c r="N15" s="19">
        <v>-46679716</v>
      </c>
      <c r="O15" s="19"/>
      <c r="P15" s="19"/>
      <c r="Q15" s="19"/>
      <c r="R15" s="19"/>
      <c r="S15" s="19"/>
      <c r="T15" s="19"/>
      <c r="U15" s="19"/>
      <c r="V15" s="19"/>
      <c r="W15" s="19">
        <v>-46679716</v>
      </c>
      <c r="X15" s="19">
        <v>-41381637</v>
      </c>
      <c r="Y15" s="19">
        <v>-5298079</v>
      </c>
      <c r="Z15" s="20">
        <v>12.8</v>
      </c>
      <c r="AA15" s="21">
        <v>-89108928</v>
      </c>
    </row>
    <row r="16" spans="1:27" ht="13.5">
      <c r="A16" s="22" t="s">
        <v>43</v>
      </c>
      <c r="B16" s="16"/>
      <c r="C16" s="17"/>
      <c r="D16" s="17"/>
      <c r="E16" s="18">
        <v>-736170</v>
      </c>
      <c r="F16" s="19">
        <v>-736170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-151580</v>
      </c>
      <c r="Y16" s="19">
        <v>151580</v>
      </c>
      <c r="Z16" s="20">
        <v>-100</v>
      </c>
      <c r="AA16" s="21">
        <v>-736170</v>
      </c>
    </row>
    <row r="17" spans="1:27" ht="13.5">
      <c r="A17" s="23" t="s">
        <v>44</v>
      </c>
      <c r="B17" s="24"/>
      <c r="C17" s="25">
        <f aca="true" t="shared" si="0" ref="C17:Y17">SUM(C6:C16)</f>
        <v>-173444482</v>
      </c>
      <c r="D17" s="25">
        <f>SUM(D6:D16)</f>
        <v>0</v>
      </c>
      <c r="E17" s="26">
        <f t="shared" si="0"/>
        <v>241685298</v>
      </c>
      <c r="F17" s="27">
        <f t="shared" si="0"/>
        <v>241685298</v>
      </c>
      <c r="G17" s="27">
        <f t="shared" si="0"/>
        <v>245999814</v>
      </c>
      <c r="H17" s="27">
        <f t="shared" si="0"/>
        <v>-25830253</v>
      </c>
      <c r="I17" s="27">
        <f t="shared" si="0"/>
        <v>31249881</v>
      </c>
      <c r="J17" s="27">
        <f t="shared" si="0"/>
        <v>251419442</v>
      </c>
      <c r="K17" s="27">
        <f t="shared" si="0"/>
        <v>43677636</v>
      </c>
      <c r="L17" s="27">
        <f t="shared" si="0"/>
        <v>5971196</v>
      </c>
      <c r="M17" s="27">
        <f t="shared" si="0"/>
        <v>-30671365</v>
      </c>
      <c r="N17" s="27">
        <f t="shared" si="0"/>
        <v>18977467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270396909</v>
      </c>
      <c r="X17" s="27">
        <f t="shared" si="0"/>
        <v>266819127</v>
      </c>
      <c r="Y17" s="27">
        <f t="shared" si="0"/>
        <v>3577782</v>
      </c>
      <c r="Z17" s="28">
        <f>+IF(X17&lt;&gt;0,+(Y17/X17)*100,0)</f>
        <v>1.3409016213444098</v>
      </c>
      <c r="AA17" s="29">
        <f>SUM(AA6:AA16)</f>
        <v>241685298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73721766</v>
      </c>
      <c r="D21" s="17"/>
      <c r="E21" s="18">
        <v>250000</v>
      </c>
      <c r="F21" s="19">
        <v>250000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250000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521630</v>
      </c>
      <c r="D23" s="40"/>
      <c r="E23" s="18">
        <v>14000</v>
      </c>
      <c r="F23" s="19">
        <v>14000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>
        <v>14000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-574700209</v>
      </c>
      <c r="F26" s="19">
        <v>-795247997</v>
      </c>
      <c r="G26" s="19">
        <v>-762151</v>
      </c>
      <c r="H26" s="19">
        <v>-24003037</v>
      </c>
      <c r="I26" s="19">
        <v>-34458427</v>
      </c>
      <c r="J26" s="19">
        <v>-59223615</v>
      </c>
      <c r="K26" s="19">
        <v>-35091097</v>
      </c>
      <c r="L26" s="19">
        <v>-47254798</v>
      </c>
      <c r="M26" s="19">
        <v>-53081266</v>
      </c>
      <c r="N26" s="19">
        <v>-135427161</v>
      </c>
      <c r="O26" s="19"/>
      <c r="P26" s="19"/>
      <c r="Q26" s="19"/>
      <c r="R26" s="19"/>
      <c r="S26" s="19"/>
      <c r="T26" s="19"/>
      <c r="U26" s="19"/>
      <c r="V26" s="19"/>
      <c r="W26" s="19">
        <v>-194650776</v>
      </c>
      <c r="X26" s="19">
        <v>-309770547</v>
      </c>
      <c r="Y26" s="19">
        <v>115119771</v>
      </c>
      <c r="Z26" s="20">
        <v>-37.16</v>
      </c>
      <c r="AA26" s="21">
        <v>-795247997</v>
      </c>
    </row>
    <row r="27" spans="1:27" ht="13.5">
      <c r="A27" s="23" t="s">
        <v>51</v>
      </c>
      <c r="B27" s="24"/>
      <c r="C27" s="25">
        <f aca="true" t="shared" si="1" ref="C27:Y27">SUM(C21:C26)</f>
        <v>74243396</v>
      </c>
      <c r="D27" s="25">
        <f>SUM(D21:D26)</f>
        <v>0</v>
      </c>
      <c r="E27" s="26">
        <f t="shared" si="1"/>
        <v>-574436209</v>
      </c>
      <c r="F27" s="27">
        <f t="shared" si="1"/>
        <v>-794983997</v>
      </c>
      <c r="G27" s="27">
        <f t="shared" si="1"/>
        <v>-762151</v>
      </c>
      <c r="H27" s="27">
        <f t="shared" si="1"/>
        <v>-24003037</v>
      </c>
      <c r="I27" s="27">
        <f t="shared" si="1"/>
        <v>-34458427</v>
      </c>
      <c r="J27" s="27">
        <f t="shared" si="1"/>
        <v>-59223615</v>
      </c>
      <c r="K27" s="27">
        <f t="shared" si="1"/>
        <v>-35091097</v>
      </c>
      <c r="L27" s="27">
        <f t="shared" si="1"/>
        <v>-47254798</v>
      </c>
      <c r="M27" s="27">
        <f t="shared" si="1"/>
        <v>-53081266</v>
      </c>
      <c r="N27" s="27">
        <f t="shared" si="1"/>
        <v>-135427161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-194650776</v>
      </c>
      <c r="X27" s="27">
        <f t="shared" si="1"/>
        <v>-309770547</v>
      </c>
      <c r="Y27" s="27">
        <f t="shared" si="1"/>
        <v>115119771</v>
      </c>
      <c r="Z27" s="28">
        <f>+IF(X27&lt;&gt;0,+(Y27/X27)*100,0)</f>
        <v>-37.162916912175</v>
      </c>
      <c r="AA27" s="29">
        <f>SUM(AA21:AA26)</f>
        <v>-794983997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294530916</v>
      </c>
      <c r="D32" s="17"/>
      <c r="E32" s="18">
        <v>506922000</v>
      </c>
      <c r="F32" s="19">
        <v>506922000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>
        <v>506922000</v>
      </c>
    </row>
    <row r="33" spans="1:27" ht="13.5">
      <c r="A33" s="22" t="s">
        <v>55</v>
      </c>
      <c r="B33" s="16"/>
      <c r="C33" s="17">
        <v>2782081</v>
      </c>
      <c r="D33" s="17"/>
      <c r="E33" s="18">
        <v>2919391</v>
      </c>
      <c r="F33" s="19">
        <v>2919391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>
        <v>2919391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-132932517</v>
      </c>
      <c r="D35" s="17"/>
      <c r="E35" s="18">
        <v>-132104369</v>
      </c>
      <c r="F35" s="19">
        <v>-132104369</v>
      </c>
      <c r="G35" s="19"/>
      <c r="H35" s="19"/>
      <c r="I35" s="19"/>
      <c r="J35" s="19"/>
      <c r="K35" s="19"/>
      <c r="L35" s="19"/>
      <c r="M35" s="19">
        <v>-65289252</v>
      </c>
      <c r="N35" s="19">
        <v>-65289252</v>
      </c>
      <c r="O35" s="19"/>
      <c r="P35" s="19"/>
      <c r="Q35" s="19"/>
      <c r="R35" s="19"/>
      <c r="S35" s="19"/>
      <c r="T35" s="19"/>
      <c r="U35" s="19"/>
      <c r="V35" s="19"/>
      <c r="W35" s="19">
        <v>-65289252</v>
      </c>
      <c r="X35" s="19">
        <v>-64337492</v>
      </c>
      <c r="Y35" s="19">
        <v>-951760</v>
      </c>
      <c r="Z35" s="20">
        <v>1.48</v>
      </c>
      <c r="AA35" s="21">
        <v>-132104369</v>
      </c>
    </row>
    <row r="36" spans="1:27" ht="13.5">
      <c r="A36" s="23" t="s">
        <v>57</v>
      </c>
      <c r="B36" s="24"/>
      <c r="C36" s="25">
        <f aca="true" t="shared" si="2" ref="C36:Y36">SUM(C31:C35)</f>
        <v>164380480</v>
      </c>
      <c r="D36" s="25">
        <f>SUM(D31:D35)</f>
        <v>0</v>
      </c>
      <c r="E36" s="26">
        <f t="shared" si="2"/>
        <v>377737022</v>
      </c>
      <c r="F36" s="27">
        <f t="shared" si="2"/>
        <v>377737022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-65289252</v>
      </c>
      <c r="N36" s="27">
        <f t="shared" si="2"/>
        <v>-65289252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-65289252</v>
      </c>
      <c r="X36" s="27">
        <f t="shared" si="2"/>
        <v>-64337492</v>
      </c>
      <c r="Y36" s="27">
        <f t="shared" si="2"/>
        <v>-951760</v>
      </c>
      <c r="Z36" s="28">
        <f>+IF(X36&lt;&gt;0,+(Y36/X36)*100,0)</f>
        <v>1.4793240619326598</v>
      </c>
      <c r="AA36" s="29">
        <f>SUM(AA31:AA35)</f>
        <v>377737022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65179394</v>
      </c>
      <c r="D38" s="31">
        <f>+D17+D27+D36</f>
        <v>0</v>
      </c>
      <c r="E38" s="32">
        <f t="shared" si="3"/>
        <v>44986111</v>
      </c>
      <c r="F38" s="33">
        <f t="shared" si="3"/>
        <v>-175561677</v>
      </c>
      <c r="G38" s="33">
        <f t="shared" si="3"/>
        <v>245237663</v>
      </c>
      <c r="H38" s="33">
        <f t="shared" si="3"/>
        <v>-49833290</v>
      </c>
      <c r="I38" s="33">
        <f t="shared" si="3"/>
        <v>-3208546</v>
      </c>
      <c r="J38" s="33">
        <f t="shared" si="3"/>
        <v>192195827</v>
      </c>
      <c r="K38" s="33">
        <f t="shared" si="3"/>
        <v>8586539</v>
      </c>
      <c r="L38" s="33">
        <f t="shared" si="3"/>
        <v>-41283602</v>
      </c>
      <c r="M38" s="33">
        <f t="shared" si="3"/>
        <v>-149041883</v>
      </c>
      <c r="N38" s="33">
        <f t="shared" si="3"/>
        <v>-181738946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10456881</v>
      </c>
      <c r="X38" s="33">
        <f t="shared" si="3"/>
        <v>-107288912</v>
      </c>
      <c r="Y38" s="33">
        <f t="shared" si="3"/>
        <v>117745793</v>
      </c>
      <c r="Z38" s="34">
        <f>+IF(X38&lt;&gt;0,+(Y38/X38)*100,0)</f>
        <v>-109.74646942081023</v>
      </c>
      <c r="AA38" s="35">
        <f>+AA17+AA27+AA36</f>
        <v>-175561677</v>
      </c>
    </row>
    <row r="39" spans="1:27" ht="13.5">
      <c r="A39" s="22" t="s">
        <v>59</v>
      </c>
      <c r="B39" s="16"/>
      <c r="C39" s="31">
        <v>259525666</v>
      </c>
      <c r="D39" s="31"/>
      <c r="E39" s="32">
        <v>140988688</v>
      </c>
      <c r="F39" s="33">
        <v>361536475</v>
      </c>
      <c r="G39" s="33">
        <v>140988688</v>
      </c>
      <c r="H39" s="33">
        <v>386226351</v>
      </c>
      <c r="I39" s="33">
        <v>336393061</v>
      </c>
      <c r="J39" s="33">
        <v>140988688</v>
      </c>
      <c r="K39" s="33">
        <v>333184515</v>
      </c>
      <c r="L39" s="33">
        <v>341771054</v>
      </c>
      <c r="M39" s="33">
        <v>300487452</v>
      </c>
      <c r="N39" s="33">
        <v>333184515</v>
      </c>
      <c r="O39" s="33"/>
      <c r="P39" s="33"/>
      <c r="Q39" s="33"/>
      <c r="R39" s="33"/>
      <c r="S39" s="33"/>
      <c r="T39" s="33"/>
      <c r="U39" s="33"/>
      <c r="V39" s="33"/>
      <c r="W39" s="33">
        <v>140988688</v>
      </c>
      <c r="X39" s="33">
        <v>361536475</v>
      </c>
      <c r="Y39" s="33">
        <v>-220547787</v>
      </c>
      <c r="Z39" s="34">
        <v>-61</v>
      </c>
      <c r="AA39" s="35">
        <v>361536475</v>
      </c>
    </row>
    <row r="40" spans="1:27" ht="13.5">
      <c r="A40" s="41" t="s">
        <v>60</v>
      </c>
      <c r="B40" s="42"/>
      <c r="C40" s="43">
        <v>324705060</v>
      </c>
      <c r="D40" s="43"/>
      <c r="E40" s="44">
        <v>185974798</v>
      </c>
      <c r="F40" s="45">
        <v>185974798</v>
      </c>
      <c r="G40" s="45">
        <v>386226351</v>
      </c>
      <c r="H40" s="45">
        <v>336393061</v>
      </c>
      <c r="I40" s="45">
        <v>333184515</v>
      </c>
      <c r="J40" s="45">
        <v>333184515</v>
      </c>
      <c r="K40" s="45">
        <v>341771054</v>
      </c>
      <c r="L40" s="45">
        <v>300487452</v>
      </c>
      <c r="M40" s="45">
        <v>151445569</v>
      </c>
      <c r="N40" s="45">
        <v>151445569</v>
      </c>
      <c r="O40" s="45"/>
      <c r="P40" s="45"/>
      <c r="Q40" s="45"/>
      <c r="R40" s="45"/>
      <c r="S40" s="45"/>
      <c r="T40" s="45"/>
      <c r="U40" s="45"/>
      <c r="V40" s="45"/>
      <c r="W40" s="45">
        <v>151445569</v>
      </c>
      <c r="X40" s="45">
        <v>254247563</v>
      </c>
      <c r="Y40" s="45">
        <v>-102801994</v>
      </c>
      <c r="Z40" s="46">
        <v>-40.43</v>
      </c>
      <c r="AA40" s="47">
        <v>185974798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281199938</v>
      </c>
      <c r="F6" s="19">
        <v>281199938</v>
      </c>
      <c r="G6" s="19">
        <v>26728606</v>
      </c>
      <c r="H6" s="19">
        <v>30093955</v>
      </c>
      <c r="I6" s="19">
        <v>26541665</v>
      </c>
      <c r="J6" s="19">
        <v>83364226</v>
      </c>
      <c r="K6" s="19">
        <v>42995963</v>
      </c>
      <c r="L6" s="19">
        <v>22982231</v>
      </c>
      <c r="M6" s="19">
        <v>17730082</v>
      </c>
      <c r="N6" s="19">
        <v>83708276</v>
      </c>
      <c r="O6" s="19"/>
      <c r="P6" s="19"/>
      <c r="Q6" s="19"/>
      <c r="R6" s="19"/>
      <c r="S6" s="19"/>
      <c r="T6" s="19"/>
      <c r="U6" s="19"/>
      <c r="V6" s="19"/>
      <c r="W6" s="19">
        <v>167072502</v>
      </c>
      <c r="X6" s="19">
        <v>144323607</v>
      </c>
      <c r="Y6" s="19">
        <v>22748895</v>
      </c>
      <c r="Z6" s="20">
        <v>15.76</v>
      </c>
      <c r="AA6" s="21">
        <v>281199938</v>
      </c>
    </row>
    <row r="7" spans="1:27" ht="13.5">
      <c r="A7" s="22" t="s">
        <v>34</v>
      </c>
      <c r="B7" s="16"/>
      <c r="C7" s="17"/>
      <c r="D7" s="17"/>
      <c r="E7" s="18">
        <v>700831953</v>
      </c>
      <c r="F7" s="19">
        <v>700831953</v>
      </c>
      <c r="G7" s="19">
        <v>51858332</v>
      </c>
      <c r="H7" s="19">
        <v>43898929</v>
      </c>
      <c r="I7" s="19">
        <v>55497276</v>
      </c>
      <c r="J7" s="19">
        <v>151254537</v>
      </c>
      <c r="K7" s="19">
        <v>55907941</v>
      </c>
      <c r="L7" s="19">
        <v>63962122</v>
      </c>
      <c r="M7" s="19">
        <v>40727519</v>
      </c>
      <c r="N7" s="19">
        <v>160597582</v>
      </c>
      <c r="O7" s="19"/>
      <c r="P7" s="19"/>
      <c r="Q7" s="19"/>
      <c r="R7" s="19"/>
      <c r="S7" s="19"/>
      <c r="T7" s="19"/>
      <c r="U7" s="19"/>
      <c r="V7" s="19"/>
      <c r="W7" s="19">
        <v>311852119</v>
      </c>
      <c r="X7" s="19">
        <v>339577891</v>
      </c>
      <c r="Y7" s="19">
        <v>-27725772</v>
      </c>
      <c r="Z7" s="20">
        <v>-8.16</v>
      </c>
      <c r="AA7" s="21">
        <v>700831953</v>
      </c>
    </row>
    <row r="8" spans="1:27" ht="13.5">
      <c r="A8" s="22" t="s">
        <v>35</v>
      </c>
      <c r="B8" s="16"/>
      <c r="C8" s="17"/>
      <c r="D8" s="17"/>
      <c r="E8" s="18">
        <v>79291769</v>
      </c>
      <c r="F8" s="19">
        <v>79291769</v>
      </c>
      <c r="G8" s="19">
        <v>100089453</v>
      </c>
      <c r="H8" s="19">
        <v>18896784</v>
      </c>
      <c r="I8" s="19">
        <v>5938306</v>
      </c>
      <c r="J8" s="19">
        <v>124924543</v>
      </c>
      <c r="K8" s="19">
        <v>4724180</v>
      </c>
      <c r="L8" s="19">
        <v>7467890</v>
      </c>
      <c r="M8" s="19">
        <v>3907270</v>
      </c>
      <c r="N8" s="19">
        <v>16099340</v>
      </c>
      <c r="O8" s="19"/>
      <c r="P8" s="19"/>
      <c r="Q8" s="19"/>
      <c r="R8" s="19"/>
      <c r="S8" s="19"/>
      <c r="T8" s="19"/>
      <c r="U8" s="19"/>
      <c r="V8" s="19"/>
      <c r="W8" s="19">
        <v>141023883</v>
      </c>
      <c r="X8" s="19">
        <v>19942610</v>
      </c>
      <c r="Y8" s="19">
        <v>121081273</v>
      </c>
      <c r="Z8" s="20">
        <v>607.15</v>
      </c>
      <c r="AA8" s="21">
        <v>79291769</v>
      </c>
    </row>
    <row r="9" spans="1:27" ht="13.5">
      <c r="A9" s="22" t="s">
        <v>36</v>
      </c>
      <c r="B9" s="16"/>
      <c r="C9" s="17"/>
      <c r="D9" s="17"/>
      <c r="E9" s="18">
        <v>110550000</v>
      </c>
      <c r="F9" s="19">
        <v>110550000</v>
      </c>
      <c r="G9" s="19"/>
      <c r="H9" s="19"/>
      <c r="I9" s="19"/>
      <c r="J9" s="19"/>
      <c r="K9" s="19"/>
      <c r="L9" s="19">
        <v>2267754</v>
      </c>
      <c r="M9" s="19">
        <v>71986000</v>
      </c>
      <c r="N9" s="19">
        <v>74253754</v>
      </c>
      <c r="O9" s="19"/>
      <c r="P9" s="19"/>
      <c r="Q9" s="19"/>
      <c r="R9" s="19"/>
      <c r="S9" s="19"/>
      <c r="T9" s="19"/>
      <c r="U9" s="19"/>
      <c r="V9" s="19"/>
      <c r="W9" s="19">
        <v>74253754</v>
      </c>
      <c r="X9" s="19">
        <v>88494000</v>
      </c>
      <c r="Y9" s="19">
        <v>-14240246</v>
      </c>
      <c r="Z9" s="20">
        <v>-16.09</v>
      </c>
      <c r="AA9" s="21">
        <v>110550000</v>
      </c>
    </row>
    <row r="10" spans="1:27" ht="13.5">
      <c r="A10" s="22" t="s">
        <v>37</v>
      </c>
      <c r="B10" s="16"/>
      <c r="C10" s="17"/>
      <c r="D10" s="17"/>
      <c r="E10" s="18">
        <v>128731320</v>
      </c>
      <c r="F10" s="19">
        <v>128731320</v>
      </c>
      <c r="G10" s="19">
        <v>363452</v>
      </c>
      <c r="H10" s="19">
        <v>24041548</v>
      </c>
      <c r="I10" s="19"/>
      <c r="J10" s="19">
        <v>24405000</v>
      </c>
      <c r="K10" s="19"/>
      <c r="L10" s="19"/>
      <c r="M10" s="19">
        <v>16350000</v>
      </c>
      <c r="N10" s="19">
        <v>16350000</v>
      </c>
      <c r="O10" s="19"/>
      <c r="P10" s="19"/>
      <c r="Q10" s="19"/>
      <c r="R10" s="19"/>
      <c r="S10" s="19"/>
      <c r="T10" s="19"/>
      <c r="U10" s="19"/>
      <c r="V10" s="19"/>
      <c r="W10" s="19">
        <v>40755000</v>
      </c>
      <c r="X10" s="19">
        <v>103540000</v>
      </c>
      <c r="Y10" s="19">
        <v>-62785000</v>
      </c>
      <c r="Z10" s="20">
        <v>-60.64</v>
      </c>
      <c r="AA10" s="21">
        <v>128731320</v>
      </c>
    </row>
    <row r="11" spans="1:27" ht="13.5">
      <c r="A11" s="22" t="s">
        <v>38</v>
      </c>
      <c r="B11" s="16"/>
      <c r="C11" s="17"/>
      <c r="D11" s="17"/>
      <c r="E11" s="18">
        <v>43433003</v>
      </c>
      <c r="F11" s="19">
        <v>43433003</v>
      </c>
      <c r="G11" s="19">
        <v>421605</v>
      </c>
      <c r="H11" s="19">
        <v>4407676</v>
      </c>
      <c r="I11" s="19">
        <v>4939940</v>
      </c>
      <c r="J11" s="19">
        <v>9769221</v>
      </c>
      <c r="K11" s="19">
        <v>596844</v>
      </c>
      <c r="L11" s="19">
        <v>549588</v>
      </c>
      <c r="M11" s="19">
        <v>13181786</v>
      </c>
      <c r="N11" s="19">
        <v>14328218</v>
      </c>
      <c r="O11" s="19"/>
      <c r="P11" s="19"/>
      <c r="Q11" s="19"/>
      <c r="R11" s="19"/>
      <c r="S11" s="19"/>
      <c r="T11" s="19"/>
      <c r="U11" s="19"/>
      <c r="V11" s="19"/>
      <c r="W11" s="19">
        <v>24097439</v>
      </c>
      <c r="X11" s="19">
        <v>20182123</v>
      </c>
      <c r="Y11" s="19">
        <v>3915316</v>
      </c>
      <c r="Z11" s="20">
        <v>19.4</v>
      </c>
      <c r="AA11" s="21">
        <v>43433003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-1081273500</v>
      </c>
      <c r="F14" s="19">
        <v>-1081273500</v>
      </c>
      <c r="G14" s="19">
        <v>-93293562</v>
      </c>
      <c r="H14" s="19">
        <v>-146554420</v>
      </c>
      <c r="I14" s="19">
        <v>-83613491</v>
      </c>
      <c r="J14" s="19">
        <v>-323461473</v>
      </c>
      <c r="K14" s="19">
        <v>-14823979</v>
      </c>
      <c r="L14" s="19">
        <v>-93058467</v>
      </c>
      <c r="M14" s="19">
        <v>-111377053</v>
      </c>
      <c r="N14" s="19">
        <v>-219259499</v>
      </c>
      <c r="O14" s="19"/>
      <c r="P14" s="19"/>
      <c r="Q14" s="19"/>
      <c r="R14" s="19"/>
      <c r="S14" s="19"/>
      <c r="T14" s="19"/>
      <c r="U14" s="19"/>
      <c r="V14" s="19"/>
      <c r="W14" s="19">
        <v>-542720972</v>
      </c>
      <c r="X14" s="19">
        <v>-472353201</v>
      </c>
      <c r="Y14" s="19">
        <v>-70367771</v>
      </c>
      <c r="Z14" s="20">
        <v>14.9</v>
      </c>
      <c r="AA14" s="21">
        <v>-1081273500</v>
      </c>
    </row>
    <row r="15" spans="1:27" ht="13.5">
      <c r="A15" s="22" t="s">
        <v>42</v>
      </c>
      <c r="B15" s="16"/>
      <c r="C15" s="17"/>
      <c r="D15" s="17"/>
      <c r="E15" s="18">
        <v>-31471544</v>
      </c>
      <c r="F15" s="19">
        <v>-31471544</v>
      </c>
      <c r="G15" s="19"/>
      <c r="H15" s="19"/>
      <c r="I15" s="19"/>
      <c r="J15" s="19"/>
      <c r="K15" s="19"/>
      <c r="L15" s="19"/>
      <c r="M15" s="19">
        <v>-10107500</v>
      </c>
      <c r="N15" s="19">
        <v>-10107500</v>
      </c>
      <c r="O15" s="19"/>
      <c r="P15" s="19"/>
      <c r="Q15" s="19"/>
      <c r="R15" s="19"/>
      <c r="S15" s="19"/>
      <c r="T15" s="19"/>
      <c r="U15" s="19"/>
      <c r="V15" s="19"/>
      <c r="W15" s="19">
        <v>-10107500</v>
      </c>
      <c r="X15" s="19">
        <v>-9746738</v>
      </c>
      <c r="Y15" s="19">
        <v>-360762</v>
      </c>
      <c r="Z15" s="20">
        <v>3.7</v>
      </c>
      <c r="AA15" s="21">
        <v>-31471544</v>
      </c>
    </row>
    <row r="16" spans="1:27" ht="13.5">
      <c r="A16" s="22" t="s">
        <v>43</v>
      </c>
      <c r="B16" s="16"/>
      <c r="C16" s="17"/>
      <c r="D16" s="17"/>
      <c r="E16" s="18">
        <v>-7891444</v>
      </c>
      <c r="F16" s="19">
        <v>-7891444</v>
      </c>
      <c r="G16" s="19">
        <v>-4551610</v>
      </c>
      <c r="H16" s="19">
        <v>-2101786</v>
      </c>
      <c r="I16" s="19"/>
      <c r="J16" s="19">
        <v>-6653396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-6653396</v>
      </c>
      <c r="X16" s="19">
        <v>-3672877</v>
      </c>
      <c r="Y16" s="19">
        <v>-2980519</v>
      </c>
      <c r="Z16" s="20">
        <v>81.15</v>
      </c>
      <c r="AA16" s="21">
        <v>-7891444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223401495</v>
      </c>
      <c r="F17" s="27">
        <f t="shared" si="0"/>
        <v>223401495</v>
      </c>
      <c r="G17" s="27">
        <f t="shared" si="0"/>
        <v>81616276</v>
      </c>
      <c r="H17" s="27">
        <f t="shared" si="0"/>
        <v>-27317314</v>
      </c>
      <c r="I17" s="27">
        <f t="shared" si="0"/>
        <v>9303696</v>
      </c>
      <c r="J17" s="27">
        <f t="shared" si="0"/>
        <v>63602658</v>
      </c>
      <c r="K17" s="27">
        <f t="shared" si="0"/>
        <v>89400949</v>
      </c>
      <c r="L17" s="27">
        <f t="shared" si="0"/>
        <v>4171118</v>
      </c>
      <c r="M17" s="27">
        <f t="shared" si="0"/>
        <v>42398104</v>
      </c>
      <c r="N17" s="27">
        <f t="shared" si="0"/>
        <v>135970171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199572829</v>
      </c>
      <c r="X17" s="27">
        <f t="shared" si="0"/>
        <v>230287415</v>
      </c>
      <c r="Y17" s="27">
        <f t="shared" si="0"/>
        <v>-30714586</v>
      </c>
      <c r="Z17" s="28">
        <f>+IF(X17&lt;&gt;0,+(Y17/X17)*100,0)</f>
        <v>-13.337500879064537</v>
      </c>
      <c r="AA17" s="29">
        <f>SUM(AA6:AA16)</f>
        <v>223401495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5698254</v>
      </c>
      <c r="F21" s="19">
        <v>5698254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5698254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-463791713</v>
      </c>
      <c r="F26" s="19">
        <v>-539200043</v>
      </c>
      <c r="G26" s="19">
        <v>-57000</v>
      </c>
      <c r="H26" s="19">
        <v>-8557667</v>
      </c>
      <c r="I26" s="19">
        <v>-20690727</v>
      </c>
      <c r="J26" s="19">
        <v>-29305394</v>
      </c>
      <c r="K26" s="19">
        <v>-18545431</v>
      </c>
      <c r="L26" s="19">
        <v>-24147941</v>
      </c>
      <c r="M26" s="19">
        <v>-25905463</v>
      </c>
      <c r="N26" s="19">
        <v>-68598835</v>
      </c>
      <c r="O26" s="19"/>
      <c r="P26" s="19"/>
      <c r="Q26" s="19"/>
      <c r="R26" s="19"/>
      <c r="S26" s="19"/>
      <c r="T26" s="19"/>
      <c r="U26" s="19"/>
      <c r="V26" s="19"/>
      <c r="W26" s="19">
        <v>-97904229</v>
      </c>
      <c r="X26" s="19">
        <v>-130792471</v>
      </c>
      <c r="Y26" s="19">
        <v>32888242</v>
      </c>
      <c r="Z26" s="20">
        <v>-25.15</v>
      </c>
      <c r="AA26" s="21">
        <v>-539200043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-458093459</v>
      </c>
      <c r="F27" s="27">
        <f t="shared" si="1"/>
        <v>-533501789</v>
      </c>
      <c r="G27" s="27">
        <f t="shared" si="1"/>
        <v>-57000</v>
      </c>
      <c r="H27" s="27">
        <f t="shared" si="1"/>
        <v>-8557667</v>
      </c>
      <c r="I27" s="27">
        <f t="shared" si="1"/>
        <v>-20690727</v>
      </c>
      <c r="J27" s="27">
        <f t="shared" si="1"/>
        <v>-29305394</v>
      </c>
      <c r="K27" s="27">
        <f t="shared" si="1"/>
        <v>-18545431</v>
      </c>
      <c r="L27" s="27">
        <f t="shared" si="1"/>
        <v>-24147941</v>
      </c>
      <c r="M27" s="27">
        <f t="shared" si="1"/>
        <v>-25905463</v>
      </c>
      <c r="N27" s="27">
        <f t="shared" si="1"/>
        <v>-68598835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-97904229</v>
      </c>
      <c r="X27" s="27">
        <f t="shared" si="1"/>
        <v>-130792471</v>
      </c>
      <c r="Y27" s="27">
        <f t="shared" si="1"/>
        <v>32888242</v>
      </c>
      <c r="Z27" s="28">
        <f>+IF(X27&lt;&gt;0,+(Y27/X27)*100,0)</f>
        <v>-25.145363298473043</v>
      </c>
      <c r="AA27" s="29">
        <f>SUM(AA21:AA26)</f>
        <v>-533501789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161000000</v>
      </c>
      <c r="F32" s="19">
        <v>161000000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161000000</v>
      </c>
      <c r="Y32" s="19">
        <v>-161000000</v>
      </c>
      <c r="Z32" s="20">
        <v>-100</v>
      </c>
      <c r="AA32" s="21">
        <v>161000000</v>
      </c>
    </row>
    <row r="33" spans="1:27" ht="13.5">
      <c r="A33" s="22" t="s">
        <v>55</v>
      </c>
      <c r="B33" s="16"/>
      <c r="C33" s="17"/>
      <c r="D33" s="17"/>
      <c r="E33" s="18">
        <v>1386835</v>
      </c>
      <c r="F33" s="19">
        <v>1386835</v>
      </c>
      <c r="G33" s="19">
        <v>27620</v>
      </c>
      <c r="H33" s="36"/>
      <c r="I33" s="36"/>
      <c r="J33" s="36">
        <v>27620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27620</v>
      </c>
      <c r="X33" s="36"/>
      <c r="Y33" s="19">
        <v>27620</v>
      </c>
      <c r="Z33" s="20"/>
      <c r="AA33" s="21">
        <v>1386835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-11957516</v>
      </c>
      <c r="F35" s="19">
        <v>-11957516</v>
      </c>
      <c r="G35" s="19"/>
      <c r="H35" s="19"/>
      <c r="I35" s="19"/>
      <c r="J35" s="19"/>
      <c r="K35" s="19"/>
      <c r="L35" s="19"/>
      <c r="M35" s="19">
        <v>-5660095</v>
      </c>
      <c r="N35" s="19">
        <v>-5660095</v>
      </c>
      <c r="O35" s="19"/>
      <c r="P35" s="19"/>
      <c r="Q35" s="19"/>
      <c r="R35" s="19"/>
      <c r="S35" s="19"/>
      <c r="T35" s="19"/>
      <c r="U35" s="19"/>
      <c r="V35" s="19"/>
      <c r="W35" s="19">
        <v>-5660095</v>
      </c>
      <c r="X35" s="19">
        <v>-4005735</v>
      </c>
      <c r="Y35" s="19">
        <v>-1654360</v>
      </c>
      <c r="Z35" s="20">
        <v>41.3</v>
      </c>
      <c r="AA35" s="21">
        <v>-11957516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150429319</v>
      </c>
      <c r="F36" s="27">
        <f t="shared" si="2"/>
        <v>150429319</v>
      </c>
      <c r="G36" s="27">
        <f t="shared" si="2"/>
        <v>27620</v>
      </c>
      <c r="H36" s="27">
        <f t="shared" si="2"/>
        <v>0</v>
      </c>
      <c r="I36" s="27">
        <f t="shared" si="2"/>
        <v>0</v>
      </c>
      <c r="J36" s="27">
        <f t="shared" si="2"/>
        <v>27620</v>
      </c>
      <c r="K36" s="27">
        <f t="shared" si="2"/>
        <v>0</v>
      </c>
      <c r="L36" s="27">
        <f t="shared" si="2"/>
        <v>0</v>
      </c>
      <c r="M36" s="27">
        <f t="shared" si="2"/>
        <v>-5660095</v>
      </c>
      <c r="N36" s="27">
        <f t="shared" si="2"/>
        <v>-5660095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-5632475</v>
      </c>
      <c r="X36" s="27">
        <f t="shared" si="2"/>
        <v>156994265</v>
      </c>
      <c r="Y36" s="27">
        <f t="shared" si="2"/>
        <v>-162626740</v>
      </c>
      <c r="Z36" s="28">
        <f>+IF(X36&lt;&gt;0,+(Y36/X36)*100,0)</f>
        <v>-103.58769474795784</v>
      </c>
      <c r="AA36" s="29">
        <f>SUM(AA31:AA35)</f>
        <v>150429319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-84262645</v>
      </c>
      <c r="F38" s="33">
        <f t="shared" si="3"/>
        <v>-159670975</v>
      </c>
      <c r="G38" s="33">
        <f t="shared" si="3"/>
        <v>81586896</v>
      </c>
      <c r="H38" s="33">
        <f t="shared" si="3"/>
        <v>-35874981</v>
      </c>
      <c r="I38" s="33">
        <f t="shared" si="3"/>
        <v>-11387031</v>
      </c>
      <c r="J38" s="33">
        <f t="shared" si="3"/>
        <v>34324884</v>
      </c>
      <c r="K38" s="33">
        <f t="shared" si="3"/>
        <v>70855518</v>
      </c>
      <c r="L38" s="33">
        <f t="shared" si="3"/>
        <v>-19976823</v>
      </c>
      <c r="M38" s="33">
        <f t="shared" si="3"/>
        <v>10832546</v>
      </c>
      <c r="N38" s="33">
        <f t="shared" si="3"/>
        <v>61711241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96036125</v>
      </c>
      <c r="X38" s="33">
        <f t="shared" si="3"/>
        <v>256489209</v>
      </c>
      <c r="Y38" s="33">
        <f t="shared" si="3"/>
        <v>-160453084</v>
      </c>
      <c r="Z38" s="34">
        <f>+IF(X38&lt;&gt;0,+(Y38/X38)*100,0)</f>
        <v>-62.557440379489805</v>
      </c>
      <c r="AA38" s="35">
        <f>+AA17+AA27+AA36</f>
        <v>-159670975</v>
      </c>
    </row>
    <row r="39" spans="1:27" ht="13.5">
      <c r="A39" s="22" t="s">
        <v>59</v>
      </c>
      <c r="B39" s="16"/>
      <c r="C39" s="31"/>
      <c r="D39" s="31"/>
      <c r="E39" s="32">
        <v>479988501</v>
      </c>
      <c r="F39" s="33">
        <v>613807934</v>
      </c>
      <c r="G39" s="33">
        <v>613807934</v>
      </c>
      <c r="H39" s="33">
        <v>695394830</v>
      </c>
      <c r="I39" s="33">
        <v>659519849</v>
      </c>
      <c r="J39" s="33">
        <v>613807934</v>
      </c>
      <c r="K39" s="33">
        <v>648132818</v>
      </c>
      <c r="L39" s="33">
        <v>718988336</v>
      </c>
      <c r="M39" s="33">
        <v>699011513</v>
      </c>
      <c r="N39" s="33">
        <v>648132818</v>
      </c>
      <c r="O39" s="33"/>
      <c r="P39" s="33"/>
      <c r="Q39" s="33"/>
      <c r="R39" s="33"/>
      <c r="S39" s="33"/>
      <c r="T39" s="33"/>
      <c r="U39" s="33"/>
      <c r="V39" s="33"/>
      <c r="W39" s="33">
        <v>613807934</v>
      </c>
      <c r="X39" s="33">
        <v>613807934</v>
      </c>
      <c r="Y39" s="33"/>
      <c r="Z39" s="34"/>
      <c r="AA39" s="35">
        <v>613807934</v>
      </c>
    </row>
    <row r="40" spans="1:27" ht="13.5">
      <c r="A40" s="41" t="s">
        <v>60</v>
      </c>
      <c r="B40" s="42"/>
      <c r="C40" s="43"/>
      <c r="D40" s="43"/>
      <c r="E40" s="44">
        <v>395725856</v>
      </c>
      <c r="F40" s="45">
        <v>454136959</v>
      </c>
      <c r="G40" s="45">
        <v>695394830</v>
      </c>
      <c r="H40" s="45">
        <v>659519849</v>
      </c>
      <c r="I40" s="45">
        <v>648132818</v>
      </c>
      <c r="J40" s="45">
        <v>648132818</v>
      </c>
      <c r="K40" s="45">
        <v>718988336</v>
      </c>
      <c r="L40" s="45">
        <v>699011513</v>
      </c>
      <c r="M40" s="45">
        <v>709844059</v>
      </c>
      <c r="N40" s="45">
        <v>709844059</v>
      </c>
      <c r="O40" s="45"/>
      <c r="P40" s="45"/>
      <c r="Q40" s="45"/>
      <c r="R40" s="45"/>
      <c r="S40" s="45"/>
      <c r="T40" s="45"/>
      <c r="U40" s="45"/>
      <c r="V40" s="45"/>
      <c r="W40" s="45">
        <v>709844059</v>
      </c>
      <c r="X40" s="45">
        <v>870297143</v>
      </c>
      <c r="Y40" s="45">
        <v>-160453084</v>
      </c>
      <c r="Z40" s="46">
        <v>-18.44</v>
      </c>
      <c r="AA40" s="47">
        <v>454136959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97321904</v>
      </c>
      <c r="D6" s="17"/>
      <c r="E6" s="18">
        <v>108599166</v>
      </c>
      <c r="F6" s="19">
        <v>108599166</v>
      </c>
      <c r="G6" s="19">
        <v>5763228</v>
      </c>
      <c r="H6" s="19">
        <v>7289401</v>
      </c>
      <c r="I6" s="19">
        <v>8505398</v>
      </c>
      <c r="J6" s="19">
        <v>21558027</v>
      </c>
      <c r="K6" s="19">
        <v>11168575</v>
      </c>
      <c r="L6" s="19">
        <v>7027888</v>
      </c>
      <c r="M6" s="19">
        <v>6732663</v>
      </c>
      <c r="N6" s="19">
        <v>24929126</v>
      </c>
      <c r="O6" s="19"/>
      <c r="P6" s="19"/>
      <c r="Q6" s="19"/>
      <c r="R6" s="19"/>
      <c r="S6" s="19"/>
      <c r="T6" s="19"/>
      <c r="U6" s="19"/>
      <c r="V6" s="19"/>
      <c r="W6" s="19">
        <v>46487153</v>
      </c>
      <c r="X6" s="19">
        <v>55112000</v>
      </c>
      <c r="Y6" s="19">
        <v>-8624847</v>
      </c>
      <c r="Z6" s="20">
        <v>-15.65</v>
      </c>
      <c r="AA6" s="21">
        <v>108599166</v>
      </c>
    </row>
    <row r="7" spans="1:27" ht="13.5">
      <c r="A7" s="22" t="s">
        <v>34</v>
      </c>
      <c r="B7" s="16"/>
      <c r="C7" s="17">
        <v>445592323</v>
      </c>
      <c r="D7" s="17"/>
      <c r="E7" s="18">
        <v>501522106</v>
      </c>
      <c r="F7" s="19">
        <v>501522106</v>
      </c>
      <c r="G7" s="19">
        <v>36248200</v>
      </c>
      <c r="H7" s="19">
        <v>45168974</v>
      </c>
      <c r="I7" s="19">
        <v>47641847</v>
      </c>
      <c r="J7" s="19">
        <v>129059021</v>
      </c>
      <c r="K7" s="19">
        <v>46026488</v>
      </c>
      <c r="L7" s="19">
        <v>41422209</v>
      </c>
      <c r="M7" s="19">
        <v>36542302</v>
      </c>
      <c r="N7" s="19">
        <v>123990999</v>
      </c>
      <c r="O7" s="19"/>
      <c r="P7" s="19"/>
      <c r="Q7" s="19"/>
      <c r="R7" s="19"/>
      <c r="S7" s="19"/>
      <c r="T7" s="19"/>
      <c r="U7" s="19"/>
      <c r="V7" s="19"/>
      <c r="W7" s="19">
        <v>253050020</v>
      </c>
      <c r="X7" s="19">
        <v>245082000</v>
      </c>
      <c r="Y7" s="19">
        <v>7968020</v>
      </c>
      <c r="Z7" s="20">
        <v>3.25</v>
      </c>
      <c r="AA7" s="21">
        <v>501522106</v>
      </c>
    </row>
    <row r="8" spans="1:27" ht="13.5">
      <c r="A8" s="22" t="s">
        <v>35</v>
      </c>
      <c r="B8" s="16"/>
      <c r="C8" s="17">
        <v>56306701</v>
      </c>
      <c r="D8" s="17"/>
      <c r="E8" s="18">
        <v>53745208</v>
      </c>
      <c r="F8" s="19">
        <v>53745208</v>
      </c>
      <c r="G8" s="19">
        <v>11380659</v>
      </c>
      <c r="H8" s="19">
        <v>22478460</v>
      </c>
      <c r="I8" s="19">
        <v>18926896</v>
      </c>
      <c r="J8" s="19">
        <v>52786015</v>
      </c>
      <c r="K8" s="19">
        <v>17622779</v>
      </c>
      <c r="L8" s="19">
        <v>12179934</v>
      </c>
      <c r="M8" s="19">
        <v>7638132</v>
      </c>
      <c r="N8" s="19">
        <v>37440845</v>
      </c>
      <c r="O8" s="19"/>
      <c r="P8" s="19"/>
      <c r="Q8" s="19"/>
      <c r="R8" s="19"/>
      <c r="S8" s="19"/>
      <c r="T8" s="19"/>
      <c r="U8" s="19"/>
      <c r="V8" s="19"/>
      <c r="W8" s="19">
        <v>90226860</v>
      </c>
      <c r="X8" s="19">
        <v>26729400</v>
      </c>
      <c r="Y8" s="19">
        <v>63497460</v>
      </c>
      <c r="Z8" s="20">
        <v>237.56</v>
      </c>
      <c r="AA8" s="21">
        <v>53745208</v>
      </c>
    </row>
    <row r="9" spans="1:27" ht="13.5">
      <c r="A9" s="22" t="s">
        <v>36</v>
      </c>
      <c r="B9" s="16"/>
      <c r="C9" s="17">
        <v>109603551</v>
      </c>
      <c r="D9" s="17"/>
      <c r="E9" s="18">
        <v>134048079</v>
      </c>
      <c r="F9" s="19">
        <v>141954288</v>
      </c>
      <c r="G9" s="19">
        <v>38371514</v>
      </c>
      <c r="H9" s="19">
        <v>7833717</v>
      </c>
      <c r="I9" s="19">
        <v>2302333</v>
      </c>
      <c r="J9" s="19">
        <v>48507564</v>
      </c>
      <c r="K9" s="19">
        <v>2047571</v>
      </c>
      <c r="L9" s="19">
        <v>4710535</v>
      </c>
      <c r="M9" s="19">
        <v>30084240</v>
      </c>
      <c r="N9" s="19">
        <v>36842346</v>
      </c>
      <c r="O9" s="19"/>
      <c r="P9" s="19"/>
      <c r="Q9" s="19"/>
      <c r="R9" s="19"/>
      <c r="S9" s="19"/>
      <c r="T9" s="19"/>
      <c r="U9" s="19"/>
      <c r="V9" s="19"/>
      <c r="W9" s="19">
        <v>85349910</v>
      </c>
      <c r="X9" s="19">
        <v>95212582</v>
      </c>
      <c r="Y9" s="19">
        <v>-9862672</v>
      </c>
      <c r="Z9" s="20">
        <v>-10.36</v>
      </c>
      <c r="AA9" s="21">
        <v>141954288</v>
      </c>
    </row>
    <row r="10" spans="1:27" ht="13.5">
      <c r="A10" s="22" t="s">
        <v>37</v>
      </c>
      <c r="B10" s="16"/>
      <c r="C10" s="17">
        <v>41393982</v>
      </c>
      <c r="D10" s="17"/>
      <c r="E10" s="18">
        <v>51959537</v>
      </c>
      <c r="F10" s="19">
        <v>51959537</v>
      </c>
      <c r="G10" s="19"/>
      <c r="H10" s="19">
        <v>5329000</v>
      </c>
      <c r="I10" s="19"/>
      <c r="J10" s="19">
        <v>5329000</v>
      </c>
      <c r="K10" s="19">
        <v>4000000</v>
      </c>
      <c r="L10" s="19">
        <v>11906000</v>
      </c>
      <c r="M10" s="19">
        <v>14960000</v>
      </c>
      <c r="N10" s="19">
        <v>30866000</v>
      </c>
      <c r="O10" s="19"/>
      <c r="P10" s="19"/>
      <c r="Q10" s="19"/>
      <c r="R10" s="19"/>
      <c r="S10" s="19"/>
      <c r="T10" s="19"/>
      <c r="U10" s="19"/>
      <c r="V10" s="19"/>
      <c r="W10" s="19">
        <v>36195000</v>
      </c>
      <c r="X10" s="19">
        <v>29756000</v>
      </c>
      <c r="Y10" s="19">
        <v>6439000</v>
      </c>
      <c r="Z10" s="20">
        <v>21.64</v>
      </c>
      <c r="AA10" s="21">
        <v>51959537</v>
      </c>
    </row>
    <row r="11" spans="1:27" ht="13.5">
      <c r="A11" s="22" t="s">
        <v>38</v>
      </c>
      <c r="B11" s="16"/>
      <c r="C11" s="17">
        <v>14469071</v>
      </c>
      <c r="D11" s="17"/>
      <c r="E11" s="18">
        <v>12833500</v>
      </c>
      <c r="F11" s="19">
        <v>12833500</v>
      </c>
      <c r="G11" s="19">
        <v>1485679</v>
      </c>
      <c r="H11" s="19">
        <v>1677921</v>
      </c>
      <c r="I11" s="19">
        <v>1593904</v>
      </c>
      <c r="J11" s="19">
        <v>4757504</v>
      </c>
      <c r="K11" s="19">
        <v>1576942</v>
      </c>
      <c r="L11" s="19">
        <v>1701843</v>
      </c>
      <c r="M11" s="19">
        <v>1374353</v>
      </c>
      <c r="N11" s="19">
        <v>4653138</v>
      </c>
      <c r="O11" s="19"/>
      <c r="P11" s="19"/>
      <c r="Q11" s="19"/>
      <c r="R11" s="19"/>
      <c r="S11" s="19"/>
      <c r="T11" s="19"/>
      <c r="U11" s="19"/>
      <c r="V11" s="19"/>
      <c r="W11" s="19">
        <v>9410642</v>
      </c>
      <c r="X11" s="19">
        <v>6708000</v>
      </c>
      <c r="Y11" s="19">
        <v>2702642</v>
      </c>
      <c r="Z11" s="20">
        <v>40.29</v>
      </c>
      <c r="AA11" s="21">
        <v>12833500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-664535651</v>
      </c>
      <c r="D14" s="17"/>
      <c r="E14" s="18">
        <v>-748177459</v>
      </c>
      <c r="F14" s="19">
        <v>-756083668</v>
      </c>
      <c r="G14" s="19">
        <v>-69196480</v>
      </c>
      <c r="H14" s="19">
        <v>-74060928</v>
      </c>
      <c r="I14" s="19">
        <v>-79519217</v>
      </c>
      <c r="J14" s="19">
        <v>-222776625</v>
      </c>
      <c r="K14" s="19">
        <v>-63453289</v>
      </c>
      <c r="L14" s="19">
        <v>-70285769</v>
      </c>
      <c r="M14" s="19">
        <v>-64045225</v>
      </c>
      <c r="N14" s="19">
        <v>-197784283</v>
      </c>
      <c r="O14" s="19"/>
      <c r="P14" s="19"/>
      <c r="Q14" s="19"/>
      <c r="R14" s="19"/>
      <c r="S14" s="19"/>
      <c r="T14" s="19"/>
      <c r="U14" s="19"/>
      <c r="V14" s="19"/>
      <c r="W14" s="19">
        <v>-420560908</v>
      </c>
      <c r="X14" s="19">
        <v>-398437480</v>
      </c>
      <c r="Y14" s="19">
        <v>-22123428</v>
      </c>
      <c r="Z14" s="20">
        <v>5.55</v>
      </c>
      <c r="AA14" s="21">
        <v>-756083668</v>
      </c>
    </row>
    <row r="15" spans="1:27" ht="13.5">
      <c r="A15" s="22" t="s">
        <v>42</v>
      </c>
      <c r="B15" s="16"/>
      <c r="C15" s="17">
        <v>-24470656</v>
      </c>
      <c r="D15" s="17"/>
      <c r="E15" s="18">
        <v>-28232510</v>
      </c>
      <c r="F15" s="19">
        <v>-28232510</v>
      </c>
      <c r="G15" s="19"/>
      <c r="H15" s="19"/>
      <c r="I15" s="19">
        <v>-13625887</v>
      </c>
      <c r="J15" s="19">
        <v>-13625887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v>-13625887</v>
      </c>
      <c r="X15" s="19">
        <v>-14474280</v>
      </c>
      <c r="Y15" s="19">
        <v>848393</v>
      </c>
      <c r="Z15" s="20">
        <v>-5.86</v>
      </c>
      <c r="AA15" s="21">
        <v>-28232510</v>
      </c>
    </row>
    <row r="16" spans="1:27" ht="13.5">
      <c r="A16" s="22" t="s">
        <v>43</v>
      </c>
      <c r="B16" s="16"/>
      <c r="C16" s="17">
        <v>-279600</v>
      </c>
      <c r="D16" s="17"/>
      <c r="E16" s="18">
        <v>-737600</v>
      </c>
      <c r="F16" s="19">
        <v>-737600</v>
      </c>
      <c r="G16" s="19">
        <v>-61800</v>
      </c>
      <c r="H16" s="19">
        <v>-1800</v>
      </c>
      <c r="I16" s="19">
        <v>-1800</v>
      </c>
      <c r="J16" s="19">
        <v>-65400</v>
      </c>
      <c r="K16" s="19">
        <v>-1800</v>
      </c>
      <c r="L16" s="19">
        <v>-1800</v>
      </c>
      <c r="M16" s="19">
        <v>-1800</v>
      </c>
      <c r="N16" s="19">
        <v>-5400</v>
      </c>
      <c r="O16" s="19"/>
      <c r="P16" s="19"/>
      <c r="Q16" s="19"/>
      <c r="R16" s="19"/>
      <c r="S16" s="19"/>
      <c r="T16" s="19"/>
      <c r="U16" s="19"/>
      <c r="V16" s="19"/>
      <c r="W16" s="19">
        <v>-70800</v>
      </c>
      <c r="X16" s="19">
        <v>-367200</v>
      </c>
      <c r="Y16" s="19">
        <v>296400</v>
      </c>
      <c r="Z16" s="20">
        <v>-80.72</v>
      </c>
      <c r="AA16" s="21">
        <v>-737600</v>
      </c>
    </row>
    <row r="17" spans="1:27" ht="13.5">
      <c r="A17" s="23" t="s">
        <v>44</v>
      </c>
      <c r="B17" s="24"/>
      <c r="C17" s="25">
        <f aca="true" t="shared" si="0" ref="C17:Y17">SUM(C6:C16)</f>
        <v>75401625</v>
      </c>
      <c r="D17" s="25">
        <f>SUM(D6:D16)</f>
        <v>0</v>
      </c>
      <c r="E17" s="26">
        <f t="shared" si="0"/>
        <v>85560027</v>
      </c>
      <c r="F17" s="27">
        <f t="shared" si="0"/>
        <v>85560027</v>
      </c>
      <c r="G17" s="27">
        <f t="shared" si="0"/>
        <v>23991000</v>
      </c>
      <c r="H17" s="27">
        <f t="shared" si="0"/>
        <v>15714745</v>
      </c>
      <c r="I17" s="27">
        <f t="shared" si="0"/>
        <v>-14176526</v>
      </c>
      <c r="J17" s="27">
        <f t="shared" si="0"/>
        <v>25529219</v>
      </c>
      <c r="K17" s="27">
        <f t="shared" si="0"/>
        <v>18987266</v>
      </c>
      <c r="L17" s="27">
        <f t="shared" si="0"/>
        <v>8660840</v>
      </c>
      <c r="M17" s="27">
        <f t="shared" si="0"/>
        <v>33284665</v>
      </c>
      <c r="N17" s="27">
        <f t="shared" si="0"/>
        <v>60932771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86461990</v>
      </c>
      <c r="X17" s="27">
        <f t="shared" si="0"/>
        <v>45321022</v>
      </c>
      <c r="Y17" s="27">
        <f t="shared" si="0"/>
        <v>41140968</v>
      </c>
      <c r="Z17" s="28">
        <f>+IF(X17&lt;&gt;0,+(Y17/X17)*100,0)</f>
        <v>90.77678786678729</v>
      </c>
      <c r="AA17" s="29">
        <f>SUM(AA6:AA16)</f>
        <v>85560027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1464867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1457641</v>
      </c>
      <c r="D23" s="40"/>
      <c r="E23" s="18">
        <v>50000</v>
      </c>
      <c r="F23" s="19">
        <v>50000</v>
      </c>
      <c r="G23" s="36">
        <v>-1101</v>
      </c>
      <c r="H23" s="36">
        <v>6405</v>
      </c>
      <c r="I23" s="36">
        <v>20355</v>
      </c>
      <c r="J23" s="19">
        <v>25659</v>
      </c>
      <c r="K23" s="36">
        <v>35165</v>
      </c>
      <c r="L23" s="36">
        <v>-2849</v>
      </c>
      <c r="M23" s="19">
        <v>-32555</v>
      </c>
      <c r="N23" s="36">
        <v>-239</v>
      </c>
      <c r="O23" s="36"/>
      <c r="P23" s="36"/>
      <c r="Q23" s="19"/>
      <c r="R23" s="36"/>
      <c r="S23" s="36"/>
      <c r="T23" s="19"/>
      <c r="U23" s="36"/>
      <c r="V23" s="36"/>
      <c r="W23" s="36">
        <v>25420</v>
      </c>
      <c r="X23" s="19">
        <v>14100</v>
      </c>
      <c r="Y23" s="36">
        <v>11320</v>
      </c>
      <c r="Z23" s="37">
        <v>80.28</v>
      </c>
      <c r="AA23" s="38">
        <v>50000</v>
      </c>
    </row>
    <row r="24" spans="1:27" ht="13.5">
      <c r="A24" s="22" t="s">
        <v>49</v>
      </c>
      <c r="B24" s="16"/>
      <c r="C24" s="17">
        <v>-50000000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-83570394</v>
      </c>
      <c r="D26" s="17"/>
      <c r="E26" s="18">
        <v>-88478107</v>
      </c>
      <c r="F26" s="19">
        <v>-109309937</v>
      </c>
      <c r="G26" s="19">
        <v>-2918526</v>
      </c>
      <c r="H26" s="19">
        <v>-2967398</v>
      </c>
      <c r="I26" s="19">
        <v>-2176483</v>
      </c>
      <c r="J26" s="19">
        <v>-8062407</v>
      </c>
      <c r="K26" s="19">
        <v>-3254318</v>
      </c>
      <c r="L26" s="19">
        <v>-6050396</v>
      </c>
      <c r="M26" s="19">
        <v>-9212330</v>
      </c>
      <c r="N26" s="19">
        <v>-18517044</v>
      </c>
      <c r="O26" s="19"/>
      <c r="P26" s="19"/>
      <c r="Q26" s="19"/>
      <c r="R26" s="19"/>
      <c r="S26" s="19"/>
      <c r="T26" s="19"/>
      <c r="U26" s="19"/>
      <c r="V26" s="19"/>
      <c r="W26" s="19">
        <v>-26579451</v>
      </c>
      <c r="X26" s="19">
        <v>-66047132</v>
      </c>
      <c r="Y26" s="19">
        <v>39467681</v>
      </c>
      <c r="Z26" s="20">
        <v>-59.76</v>
      </c>
      <c r="AA26" s="21">
        <v>-109309937</v>
      </c>
    </row>
    <row r="27" spans="1:27" ht="13.5">
      <c r="A27" s="23" t="s">
        <v>51</v>
      </c>
      <c r="B27" s="24"/>
      <c r="C27" s="25">
        <f aca="true" t="shared" si="1" ref="C27:Y27">SUM(C21:C26)</f>
        <v>-130647886</v>
      </c>
      <c r="D27" s="25">
        <f>SUM(D21:D26)</f>
        <v>0</v>
      </c>
      <c r="E27" s="26">
        <f t="shared" si="1"/>
        <v>-88428107</v>
      </c>
      <c r="F27" s="27">
        <f t="shared" si="1"/>
        <v>-109259937</v>
      </c>
      <c r="G27" s="27">
        <f t="shared" si="1"/>
        <v>-2919627</v>
      </c>
      <c r="H27" s="27">
        <f t="shared" si="1"/>
        <v>-2960993</v>
      </c>
      <c r="I27" s="27">
        <f t="shared" si="1"/>
        <v>-2156128</v>
      </c>
      <c r="J27" s="27">
        <f t="shared" si="1"/>
        <v>-8036748</v>
      </c>
      <c r="K27" s="27">
        <f t="shared" si="1"/>
        <v>-3219153</v>
      </c>
      <c r="L27" s="27">
        <f t="shared" si="1"/>
        <v>-6053245</v>
      </c>
      <c r="M27" s="27">
        <f t="shared" si="1"/>
        <v>-9244885</v>
      </c>
      <c r="N27" s="27">
        <f t="shared" si="1"/>
        <v>-18517283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-26554031</v>
      </c>
      <c r="X27" s="27">
        <f t="shared" si="1"/>
        <v>-66033032</v>
      </c>
      <c r="Y27" s="27">
        <f t="shared" si="1"/>
        <v>39479001</v>
      </c>
      <c r="Z27" s="28">
        <f>+IF(X27&lt;&gt;0,+(Y27/X27)*100,0)</f>
        <v>-59.78674582139436</v>
      </c>
      <c r="AA27" s="29">
        <f>SUM(AA21:AA26)</f>
        <v>-109259937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60000000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365341</v>
      </c>
      <c r="D33" s="17"/>
      <c r="E33" s="18">
        <v>250000</v>
      </c>
      <c r="F33" s="19">
        <v>250000</v>
      </c>
      <c r="G33" s="19">
        <v>7880</v>
      </c>
      <c r="H33" s="36">
        <v>27449</v>
      </c>
      <c r="I33" s="36">
        <v>11710</v>
      </c>
      <c r="J33" s="36">
        <v>47039</v>
      </c>
      <c r="K33" s="19">
        <v>12402</v>
      </c>
      <c r="L33" s="19">
        <v>8373</v>
      </c>
      <c r="M33" s="19">
        <v>16444</v>
      </c>
      <c r="N33" s="19">
        <v>37219</v>
      </c>
      <c r="O33" s="36"/>
      <c r="P33" s="36"/>
      <c r="Q33" s="36"/>
      <c r="R33" s="19"/>
      <c r="S33" s="19"/>
      <c r="T33" s="19"/>
      <c r="U33" s="19"/>
      <c r="V33" s="36"/>
      <c r="W33" s="36">
        <v>84258</v>
      </c>
      <c r="X33" s="36">
        <v>135000</v>
      </c>
      <c r="Y33" s="19">
        <v>-50742</v>
      </c>
      <c r="Z33" s="20">
        <v>-37.59</v>
      </c>
      <c r="AA33" s="21">
        <v>250000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-24626860</v>
      </c>
      <c r="D35" s="17"/>
      <c r="E35" s="18">
        <v>-21923602</v>
      </c>
      <c r="F35" s="19">
        <v>-21923602</v>
      </c>
      <c r="G35" s="19"/>
      <c r="H35" s="19"/>
      <c r="I35" s="19">
        <v>-13858848</v>
      </c>
      <c r="J35" s="19">
        <v>-13858848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-13858848</v>
      </c>
      <c r="X35" s="19">
        <v>-13644507</v>
      </c>
      <c r="Y35" s="19">
        <v>-214341</v>
      </c>
      <c r="Z35" s="20">
        <v>1.57</v>
      </c>
      <c r="AA35" s="21">
        <v>-21923602</v>
      </c>
    </row>
    <row r="36" spans="1:27" ht="13.5">
      <c r="A36" s="23" t="s">
        <v>57</v>
      </c>
      <c r="B36" s="24"/>
      <c r="C36" s="25">
        <f aca="true" t="shared" si="2" ref="C36:Y36">SUM(C31:C35)</f>
        <v>35738481</v>
      </c>
      <c r="D36" s="25">
        <f>SUM(D31:D35)</f>
        <v>0</v>
      </c>
      <c r="E36" s="26">
        <f t="shared" si="2"/>
        <v>-21673602</v>
      </c>
      <c r="F36" s="27">
        <f t="shared" si="2"/>
        <v>-21673602</v>
      </c>
      <c r="G36" s="27">
        <f t="shared" si="2"/>
        <v>7880</v>
      </c>
      <c r="H36" s="27">
        <f t="shared" si="2"/>
        <v>27449</v>
      </c>
      <c r="I36" s="27">
        <f t="shared" si="2"/>
        <v>-13847138</v>
      </c>
      <c r="J36" s="27">
        <f t="shared" si="2"/>
        <v>-13811809</v>
      </c>
      <c r="K36" s="27">
        <f t="shared" si="2"/>
        <v>12402</v>
      </c>
      <c r="L36" s="27">
        <f t="shared" si="2"/>
        <v>8373</v>
      </c>
      <c r="M36" s="27">
        <f t="shared" si="2"/>
        <v>16444</v>
      </c>
      <c r="N36" s="27">
        <f t="shared" si="2"/>
        <v>37219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-13774590</v>
      </c>
      <c r="X36" s="27">
        <f t="shared" si="2"/>
        <v>-13509507</v>
      </c>
      <c r="Y36" s="27">
        <f t="shared" si="2"/>
        <v>-265083</v>
      </c>
      <c r="Z36" s="28">
        <f>+IF(X36&lt;&gt;0,+(Y36/X36)*100,0)</f>
        <v>1.962195955781362</v>
      </c>
      <c r="AA36" s="29">
        <f>SUM(AA31:AA35)</f>
        <v>-21673602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-19507780</v>
      </c>
      <c r="D38" s="31">
        <f>+D17+D27+D36</f>
        <v>0</v>
      </c>
      <c r="E38" s="32">
        <f t="shared" si="3"/>
        <v>-24541682</v>
      </c>
      <c r="F38" s="33">
        <f t="shared" si="3"/>
        <v>-45373512</v>
      </c>
      <c r="G38" s="33">
        <f t="shared" si="3"/>
        <v>21079253</v>
      </c>
      <c r="H38" s="33">
        <f t="shared" si="3"/>
        <v>12781201</v>
      </c>
      <c r="I38" s="33">
        <f t="shared" si="3"/>
        <v>-30179792</v>
      </c>
      <c r="J38" s="33">
        <f t="shared" si="3"/>
        <v>3680662</v>
      </c>
      <c r="K38" s="33">
        <f t="shared" si="3"/>
        <v>15780515</v>
      </c>
      <c r="L38" s="33">
        <f t="shared" si="3"/>
        <v>2615968</v>
      </c>
      <c r="M38" s="33">
        <f t="shared" si="3"/>
        <v>24056224</v>
      </c>
      <c r="N38" s="33">
        <f t="shared" si="3"/>
        <v>42452707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46133369</v>
      </c>
      <c r="X38" s="33">
        <f t="shared" si="3"/>
        <v>-34221517</v>
      </c>
      <c r="Y38" s="33">
        <f t="shared" si="3"/>
        <v>80354886</v>
      </c>
      <c r="Z38" s="34">
        <f>+IF(X38&lt;&gt;0,+(Y38/X38)*100,0)</f>
        <v>-234.8080770352758</v>
      </c>
      <c r="AA38" s="35">
        <f>+AA17+AA27+AA36</f>
        <v>-45373512</v>
      </c>
    </row>
    <row r="39" spans="1:27" ht="13.5">
      <c r="A39" s="22" t="s">
        <v>59</v>
      </c>
      <c r="B39" s="16"/>
      <c r="C39" s="31">
        <v>106930779</v>
      </c>
      <c r="D39" s="31"/>
      <c r="E39" s="32">
        <v>134594363</v>
      </c>
      <c r="F39" s="33">
        <v>155426193</v>
      </c>
      <c r="G39" s="33">
        <v>167630714</v>
      </c>
      <c r="H39" s="33">
        <v>188709967</v>
      </c>
      <c r="I39" s="33">
        <v>201491168</v>
      </c>
      <c r="J39" s="33">
        <v>167630714</v>
      </c>
      <c r="K39" s="33">
        <v>171311376</v>
      </c>
      <c r="L39" s="33">
        <v>187091891</v>
      </c>
      <c r="M39" s="33">
        <v>189707859</v>
      </c>
      <c r="N39" s="33">
        <v>171311376</v>
      </c>
      <c r="O39" s="33"/>
      <c r="P39" s="33"/>
      <c r="Q39" s="33"/>
      <c r="R39" s="33"/>
      <c r="S39" s="33"/>
      <c r="T39" s="33"/>
      <c r="U39" s="33"/>
      <c r="V39" s="33"/>
      <c r="W39" s="33">
        <v>167630714</v>
      </c>
      <c r="X39" s="33">
        <v>155426193</v>
      </c>
      <c r="Y39" s="33">
        <v>12204521</v>
      </c>
      <c r="Z39" s="34">
        <v>7.85</v>
      </c>
      <c r="AA39" s="35">
        <v>155426193</v>
      </c>
    </row>
    <row r="40" spans="1:27" ht="13.5">
      <c r="A40" s="41" t="s">
        <v>60</v>
      </c>
      <c r="B40" s="42"/>
      <c r="C40" s="43">
        <v>87422999</v>
      </c>
      <c r="D40" s="43"/>
      <c r="E40" s="44">
        <v>110052681</v>
      </c>
      <c r="F40" s="45">
        <v>110052681</v>
      </c>
      <c r="G40" s="45">
        <v>188709967</v>
      </c>
      <c r="H40" s="45">
        <v>201491168</v>
      </c>
      <c r="I40" s="45">
        <v>171311376</v>
      </c>
      <c r="J40" s="45">
        <v>171311376</v>
      </c>
      <c r="K40" s="45">
        <v>187091891</v>
      </c>
      <c r="L40" s="45">
        <v>189707859</v>
      </c>
      <c r="M40" s="45">
        <v>213764083</v>
      </c>
      <c r="N40" s="45">
        <v>213764083</v>
      </c>
      <c r="O40" s="45"/>
      <c r="P40" s="45"/>
      <c r="Q40" s="45"/>
      <c r="R40" s="45"/>
      <c r="S40" s="45"/>
      <c r="T40" s="45"/>
      <c r="U40" s="45"/>
      <c r="V40" s="45"/>
      <c r="W40" s="45">
        <v>213764083</v>
      </c>
      <c r="X40" s="45">
        <v>121204676</v>
      </c>
      <c r="Y40" s="45">
        <v>92559407</v>
      </c>
      <c r="Z40" s="46">
        <v>76.37</v>
      </c>
      <c r="AA40" s="47">
        <v>110052681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38693417</v>
      </c>
      <c r="D6" s="17"/>
      <c r="E6" s="18">
        <v>42253488</v>
      </c>
      <c r="F6" s="19">
        <v>42253488</v>
      </c>
      <c r="G6" s="19">
        <v>3256790</v>
      </c>
      <c r="H6" s="19">
        <v>7377843</v>
      </c>
      <c r="I6" s="19">
        <v>4371946</v>
      </c>
      <c r="J6" s="19">
        <v>15006579</v>
      </c>
      <c r="K6" s="19">
        <v>4811794</v>
      </c>
      <c r="L6" s="19">
        <v>2821858</v>
      </c>
      <c r="M6" s="19">
        <v>2395880</v>
      </c>
      <c r="N6" s="19">
        <v>10029532</v>
      </c>
      <c r="O6" s="19"/>
      <c r="P6" s="19"/>
      <c r="Q6" s="19"/>
      <c r="R6" s="19"/>
      <c r="S6" s="19"/>
      <c r="T6" s="19"/>
      <c r="U6" s="19"/>
      <c r="V6" s="19"/>
      <c r="W6" s="19">
        <v>25036111</v>
      </c>
      <c r="X6" s="19">
        <v>20862410</v>
      </c>
      <c r="Y6" s="19">
        <v>4173701</v>
      </c>
      <c r="Z6" s="20">
        <v>20.01</v>
      </c>
      <c r="AA6" s="21">
        <v>42253488</v>
      </c>
    </row>
    <row r="7" spans="1:27" ht="13.5">
      <c r="A7" s="22" t="s">
        <v>34</v>
      </c>
      <c r="B7" s="16"/>
      <c r="C7" s="17">
        <v>348719934</v>
      </c>
      <c r="D7" s="17"/>
      <c r="E7" s="18">
        <v>384831408</v>
      </c>
      <c r="F7" s="19">
        <v>384831405</v>
      </c>
      <c r="G7" s="19">
        <v>30322703</v>
      </c>
      <c r="H7" s="19">
        <v>35148487</v>
      </c>
      <c r="I7" s="19">
        <v>33490819</v>
      </c>
      <c r="J7" s="19">
        <v>98962009</v>
      </c>
      <c r="K7" s="19">
        <v>32912505</v>
      </c>
      <c r="L7" s="19">
        <v>31491170</v>
      </c>
      <c r="M7" s="19">
        <v>32746419</v>
      </c>
      <c r="N7" s="19">
        <v>97150094</v>
      </c>
      <c r="O7" s="19"/>
      <c r="P7" s="19"/>
      <c r="Q7" s="19"/>
      <c r="R7" s="19"/>
      <c r="S7" s="19"/>
      <c r="T7" s="19"/>
      <c r="U7" s="19"/>
      <c r="V7" s="19"/>
      <c r="W7" s="19">
        <v>196112103</v>
      </c>
      <c r="X7" s="19">
        <v>190669123</v>
      </c>
      <c r="Y7" s="19">
        <v>5442980</v>
      </c>
      <c r="Z7" s="20">
        <v>2.85</v>
      </c>
      <c r="AA7" s="21">
        <v>384831405</v>
      </c>
    </row>
    <row r="8" spans="1:27" ht="13.5">
      <c r="A8" s="22" t="s">
        <v>35</v>
      </c>
      <c r="B8" s="16"/>
      <c r="C8" s="17">
        <v>42834932</v>
      </c>
      <c r="D8" s="17"/>
      <c r="E8" s="18">
        <v>36139692</v>
      </c>
      <c r="F8" s="19">
        <v>36139689</v>
      </c>
      <c r="G8" s="19">
        <v>4796816</v>
      </c>
      <c r="H8" s="19">
        <v>4589390</v>
      </c>
      <c r="I8" s="19">
        <v>3874912</v>
      </c>
      <c r="J8" s="19">
        <v>13261118</v>
      </c>
      <c r="K8" s="19">
        <v>4157485</v>
      </c>
      <c r="L8" s="19">
        <v>6704981</v>
      </c>
      <c r="M8" s="19">
        <v>2775804</v>
      </c>
      <c r="N8" s="19">
        <v>13638270</v>
      </c>
      <c r="O8" s="19"/>
      <c r="P8" s="19"/>
      <c r="Q8" s="19"/>
      <c r="R8" s="19"/>
      <c r="S8" s="19"/>
      <c r="T8" s="19"/>
      <c r="U8" s="19"/>
      <c r="V8" s="19"/>
      <c r="W8" s="19">
        <v>26899388</v>
      </c>
      <c r="X8" s="19">
        <v>19855021</v>
      </c>
      <c r="Y8" s="19">
        <v>7044367</v>
      </c>
      <c r="Z8" s="20">
        <v>35.48</v>
      </c>
      <c r="AA8" s="21">
        <v>36139689</v>
      </c>
    </row>
    <row r="9" spans="1:27" ht="13.5">
      <c r="A9" s="22" t="s">
        <v>36</v>
      </c>
      <c r="B9" s="16"/>
      <c r="C9" s="17">
        <v>75959414</v>
      </c>
      <c r="D9" s="17"/>
      <c r="E9" s="18">
        <v>122459036</v>
      </c>
      <c r="F9" s="19">
        <v>122459035</v>
      </c>
      <c r="G9" s="19">
        <v>28109000</v>
      </c>
      <c r="H9" s="19">
        <v>3761635</v>
      </c>
      <c r="I9" s="19"/>
      <c r="J9" s="19">
        <v>31870635</v>
      </c>
      <c r="K9" s="19">
        <v>1840294</v>
      </c>
      <c r="L9" s="19">
        <v>747000</v>
      </c>
      <c r="M9" s="19">
        <v>21246000</v>
      </c>
      <c r="N9" s="19">
        <v>23833294</v>
      </c>
      <c r="O9" s="19"/>
      <c r="P9" s="19"/>
      <c r="Q9" s="19"/>
      <c r="R9" s="19"/>
      <c r="S9" s="19"/>
      <c r="T9" s="19"/>
      <c r="U9" s="19"/>
      <c r="V9" s="19"/>
      <c r="W9" s="19">
        <v>55703929</v>
      </c>
      <c r="X9" s="19">
        <v>58723759</v>
      </c>
      <c r="Y9" s="19">
        <v>-3019830</v>
      </c>
      <c r="Z9" s="20">
        <v>-5.14</v>
      </c>
      <c r="AA9" s="21">
        <v>122459035</v>
      </c>
    </row>
    <row r="10" spans="1:27" ht="13.5">
      <c r="A10" s="22" t="s">
        <v>37</v>
      </c>
      <c r="B10" s="16"/>
      <c r="C10" s="17">
        <v>46367736</v>
      </c>
      <c r="D10" s="17"/>
      <c r="E10" s="18">
        <v>21819968</v>
      </c>
      <c r="F10" s="19">
        <v>21819967</v>
      </c>
      <c r="G10" s="19">
        <v>6273012</v>
      </c>
      <c r="H10" s="19"/>
      <c r="I10" s="19"/>
      <c r="J10" s="19">
        <v>6273012</v>
      </c>
      <c r="K10" s="19"/>
      <c r="L10" s="19">
        <v>284943</v>
      </c>
      <c r="M10" s="19">
        <v>9175000</v>
      </c>
      <c r="N10" s="19">
        <v>9459943</v>
      </c>
      <c r="O10" s="19"/>
      <c r="P10" s="19"/>
      <c r="Q10" s="19"/>
      <c r="R10" s="19"/>
      <c r="S10" s="19"/>
      <c r="T10" s="19"/>
      <c r="U10" s="19"/>
      <c r="V10" s="19"/>
      <c r="W10" s="19">
        <v>15732955</v>
      </c>
      <c r="X10" s="19">
        <v>11728004</v>
      </c>
      <c r="Y10" s="19">
        <v>4004951</v>
      </c>
      <c r="Z10" s="20">
        <v>34.15</v>
      </c>
      <c r="AA10" s="21">
        <v>21819967</v>
      </c>
    </row>
    <row r="11" spans="1:27" ht="13.5">
      <c r="A11" s="22" t="s">
        <v>38</v>
      </c>
      <c r="B11" s="16"/>
      <c r="C11" s="17">
        <v>2321881</v>
      </c>
      <c r="D11" s="17"/>
      <c r="E11" s="18">
        <v>6249108</v>
      </c>
      <c r="F11" s="19">
        <v>6249106</v>
      </c>
      <c r="G11" s="19">
        <v>396123</v>
      </c>
      <c r="H11" s="19">
        <v>517521</v>
      </c>
      <c r="I11" s="19"/>
      <c r="J11" s="19">
        <v>913644</v>
      </c>
      <c r="K11" s="19">
        <v>383548</v>
      </c>
      <c r="L11" s="19">
        <v>457802</v>
      </c>
      <c r="M11" s="19"/>
      <c r="N11" s="19">
        <v>841350</v>
      </c>
      <c r="O11" s="19"/>
      <c r="P11" s="19"/>
      <c r="Q11" s="19"/>
      <c r="R11" s="19"/>
      <c r="S11" s="19"/>
      <c r="T11" s="19"/>
      <c r="U11" s="19"/>
      <c r="V11" s="19"/>
      <c r="W11" s="19">
        <v>1754994</v>
      </c>
      <c r="X11" s="19">
        <v>2999918</v>
      </c>
      <c r="Y11" s="19">
        <v>-1244924</v>
      </c>
      <c r="Z11" s="20">
        <v>-41.5</v>
      </c>
      <c r="AA11" s="21">
        <v>6249106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-458144719</v>
      </c>
      <c r="D14" s="17"/>
      <c r="E14" s="18">
        <v>-528395136</v>
      </c>
      <c r="F14" s="19">
        <v>-528395131</v>
      </c>
      <c r="G14" s="19">
        <v>-68247622</v>
      </c>
      <c r="H14" s="19">
        <v>-49888743</v>
      </c>
      <c r="I14" s="19">
        <v>-52402973</v>
      </c>
      <c r="J14" s="19">
        <v>-170539338</v>
      </c>
      <c r="K14" s="19">
        <v>-39303112</v>
      </c>
      <c r="L14" s="19">
        <v>-48758105</v>
      </c>
      <c r="M14" s="19">
        <v>-48465732</v>
      </c>
      <c r="N14" s="19">
        <v>-136526949</v>
      </c>
      <c r="O14" s="19"/>
      <c r="P14" s="19"/>
      <c r="Q14" s="19"/>
      <c r="R14" s="19"/>
      <c r="S14" s="19"/>
      <c r="T14" s="19"/>
      <c r="U14" s="19"/>
      <c r="V14" s="19"/>
      <c r="W14" s="19">
        <v>-307066287</v>
      </c>
      <c r="X14" s="19">
        <v>-288412262</v>
      </c>
      <c r="Y14" s="19">
        <v>-18654025</v>
      </c>
      <c r="Z14" s="20">
        <v>6.47</v>
      </c>
      <c r="AA14" s="21">
        <v>-528395131</v>
      </c>
    </row>
    <row r="15" spans="1:27" ht="13.5">
      <c r="A15" s="22" t="s">
        <v>42</v>
      </c>
      <c r="B15" s="16"/>
      <c r="C15" s="17">
        <v>-2853665</v>
      </c>
      <c r="D15" s="17"/>
      <c r="E15" s="18">
        <v>-7945416</v>
      </c>
      <c r="F15" s="19">
        <v>-7945416</v>
      </c>
      <c r="G15" s="19"/>
      <c r="H15" s="19"/>
      <c r="I15" s="19">
        <v>-831489</v>
      </c>
      <c r="J15" s="19">
        <v>-831489</v>
      </c>
      <c r="K15" s="19"/>
      <c r="L15" s="19"/>
      <c r="M15" s="19">
        <v>-483698</v>
      </c>
      <c r="N15" s="19">
        <v>-483698</v>
      </c>
      <c r="O15" s="19"/>
      <c r="P15" s="19"/>
      <c r="Q15" s="19"/>
      <c r="R15" s="19"/>
      <c r="S15" s="19"/>
      <c r="T15" s="19"/>
      <c r="U15" s="19"/>
      <c r="V15" s="19"/>
      <c r="W15" s="19">
        <v>-1315187</v>
      </c>
      <c r="X15" s="19">
        <v>-3310590</v>
      </c>
      <c r="Y15" s="19">
        <v>1995403</v>
      </c>
      <c r="Z15" s="20">
        <v>-60.27</v>
      </c>
      <c r="AA15" s="21">
        <v>-7945416</v>
      </c>
    </row>
    <row r="16" spans="1:27" ht="13.5">
      <c r="A16" s="22" t="s">
        <v>43</v>
      </c>
      <c r="B16" s="16"/>
      <c r="C16" s="17">
        <v>-749000</v>
      </c>
      <c r="D16" s="17"/>
      <c r="E16" s="18">
        <v>-134076</v>
      </c>
      <c r="F16" s="19">
        <v>-134075</v>
      </c>
      <c r="G16" s="19"/>
      <c r="H16" s="19"/>
      <c r="I16" s="19"/>
      <c r="J16" s="19"/>
      <c r="K16" s="19"/>
      <c r="L16" s="19">
        <v>-132500</v>
      </c>
      <c r="M16" s="19"/>
      <c r="N16" s="19">
        <v>-132500</v>
      </c>
      <c r="O16" s="19"/>
      <c r="P16" s="19"/>
      <c r="Q16" s="19"/>
      <c r="R16" s="19"/>
      <c r="S16" s="19"/>
      <c r="T16" s="19"/>
      <c r="U16" s="19"/>
      <c r="V16" s="19"/>
      <c r="W16" s="19">
        <v>-132500</v>
      </c>
      <c r="X16" s="19">
        <v>-55865</v>
      </c>
      <c r="Y16" s="19">
        <v>-76635</v>
      </c>
      <c r="Z16" s="20">
        <v>137.18</v>
      </c>
      <c r="AA16" s="21">
        <v>-134075</v>
      </c>
    </row>
    <row r="17" spans="1:27" ht="13.5">
      <c r="A17" s="23" t="s">
        <v>44</v>
      </c>
      <c r="B17" s="24"/>
      <c r="C17" s="25">
        <f aca="true" t="shared" si="0" ref="C17:Y17">SUM(C6:C16)</f>
        <v>93149930</v>
      </c>
      <c r="D17" s="25">
        <f>SUM(D6:D16)</f>
        <v>0</v>
      </c>
      <c r="E17" s="26">
        <f t="shared" si="0"/>
        <v>77278072</v>
      </c>
      <c r="F17" s="27">
        <f t="shared" si="0"/>
        <v>77278068</v>
      </c>
      <c r="G17" s="27">
        <f t="shared" si="0"/>
        <v>4906822</v>
      </c>
      <c r="H17" s="27">
        <f t="shared" si="0"/>
        <v>1506133</v>
      </c>
      <c r="I17" s="27">
        <f t="shared" si="0"/>
        <v>-11496785</v>
      </c>
      <c r="J17" s="27">
        <f t="shared" si="0"/>
        <v>-5083830</v>
      </c>
      <c r="K17" s="27">
        <f t="shared" si="0"/>
        <v>4802514</v>
      </c>
      <c r="L17" s="27">
        <f t="shared" si="0"/>
        <v>-6382851</v>
      </c>
      <c r="M17" s="27">
        <f t="shared" si="0"/>
        <v>19389673</v>
      </c>
      <c r="N17" s="27">
        <f t="shared" si="0"/>
        <v>17809336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12725506</v>
      </c>
      <c r="X17" s="27">
        <f t="shared" si="0"/>
        <v>13059518</v>
      </c>
      <c r="Y17" s="27">
        <f t="shared" si="0"/>
        <v>-334012</v>
      </c>
      <c r="Z17" s="28">
        <f>+IF(X17&lt;&gt;0,+(Y17/X17)*100,0)</f>
        <v>-2.557613535200916</v>
      </c>
      <c r="AA17" s="29">
        <f>SUM(AA6:AA16)</f>
        <v>77278068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3786067</v>
      </c>
      <c r="D21" s="17"/>
      <c r="E21" s="18"/>
      <c r="F21" s="19"/>
      <c r="G21" s="36"/>
      <c r="H21" s="36">
        <v>33500</v>
      </c>
      <c r="I21" s="36">
        <v>91805</v>
      </c>
      <c r="J21" s="19">
        <v>125305</v>
      </c>
      <c r="K21" s="36">
        <v>12500</v>
      </c>
      <c r="L21" s="36"/>
      <c r="M21" s="19"/>
      <c r="N21" s="36">
        <v>12500</v>
      </c>
      <c r="O21" s="36"/>
      <c r="P21" s="36"/>
      <c r="Q21" s="19"/>
      <c r="R21" s="36"/>
      <c r="S21" s="36"/>
      <c r="T21" s="19"/>
      <c r="U21" s="36"/>
      <c r="V21" s="36"/>
      <c r="W21" s="36">
        <v>137805</v>
      </c>
      <c r="X21" s="19"/>
      <c r="Y21" s="36">
        <v>137805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>
        <v>549996</v>
      </c>
      <c r="F23" s="19">
        <v>549997</v>
      </c>
      <c r="G23" s="36">
        <v>1055637</v>
      </c>
      <c r="H23" s="36">
        <v>394635</v>
      </c>
      <c r="I23" s="36">
        <v>303140</v>
      </c>
      <c r="J23" s="19">
        <v>1753412</v>
      </c>
      <c r="K23" s="36">
        <v>153642</v>
      </c>
      <c r="L23" s="36">
        <v>91409</v>
      </c>
      <c r="M23" s="19">
        <v>118717</v>
      </c>
      <c r="N23" s="36">
        <v>363768</v>
      </c>
      <c r="O23" s="36"/>
      <c r="P23" s="36"/>
      <c r="Q23" s="19"/>
      <c r="R23" s="36"/>
      <c r="S23" s="36"/>
      <c r="T23" s="19"/>
      <c r="U23" s="36"/>
      <c r="V23" s="36"/>
      <c r="W23" s="36">
        <v>2117180</v>
      </c>
      <c r="X23" s="19">
        <v>1284802</v>
      </c>
      <c r="Y23" s="36">
        <v>832378</v>
      </c>
      <c r="Z23" s="37">
        <v>64.79</v>
      </c>
      <c r="AA23" s="38">
        <v>549997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-72481164</v>
      </c>
      <c r="D26" s="17"/>
      <c r="E26" s="18">
        <v>-53236128</v>
      </c>
      <c r="F26" s="19">
        <v>-54726129</v>
      </c>
      <c r="G26" s="19">
        <v>-5314648</v>
      </c>
      <c r="H26" s="19">
        <v>-515888</v>
      </c>
      <c r="I26" s="19">
        <v>-2339283</v>
      </c>
      <c r="J26" s="19">
        <v>-8169819</v>
      </c>
      <c r="K26" s="19">
        <v>-1737802</v>
      </c>
      <c r="L26" s="19">
        <v>-3158689</v>
      </c>
      <c r="M26" s="19">
        <v>-2458060</v>
      </c>
      <c r="N26" s="19">
        <v>-7354551</v>
      </c>
      <c r="O26" s="19"/>
      <c r="P26" s="19"/>
      <c r="Q26" s="19"/>
      <c r="R26" s="19"/>
      <c r="S26" s="19"/>
      <c r="T26" s="19"/>
      <c r="U26" s="19"/>
      <c r="V26" s="19"/>
      <c r="W26" s="19">
        <v>-15524370</v>
      </c>
      <c r="X26" s="19">
        <v>-27496368</v>
      </c>
      <c r="Y26" s="19">
        <v>11971998</v>
      </c>
      <c r="Z26" s="20">
        <v>-43.54</v>
      </c>
      <c r="AA26" s="21">
        <v>-54726129</v>
      </c>
    </row>
    <row r="27" spans="1:27" ht="13.5">
      <c r="A27" s="23" t="s">
        <v>51</v>
      </c>
      <c r="B27" s="24"/>
      <c r="C27" s="25">
        <f aca="true" t="shared" si="1" ref="C27:Y27">SUM(C21:C26)</f>
        <v>-68695097</v>
      </c>
      <c r="D27" s="25">
        <f>SUM(D21:D26)</f>
        <v>0</v>
      </c>
      <c r="E27" s="26">
        <f t="shared" si="1"/>
        <v>-52686132</v>
      </c>
      <c r="F27" s="27">
        <f t="shared" si="1"/>
        <v>-54176132</v>
      </c>
      <c r="G27" s="27">
        <f t="shared" si="1"/>
        <v>-4259011</v>
      </c>
      <c r="H27" s="27">
        <f t="shared" si="1"/>
        <v>-87753</v>
      </c>
      <c r="I27" s="27">
        <f t="shared" si="1"/>
        <v>-1944338</v>
      </c>
      <c r="J27" s="27">
        <f t="shared" si="1"/>
        <v>-6291102</v>
      </c>
      <c r="K27" s="27">
        <f t="shared" si="1"/>
        <v>-1571660</v>
      </c>
      <c r="L27" s="27">
        <f t="shared" si="1"/>
        <v>-3067280</v>
      </c>
      <c r="M27" s="27">
        <f t="shared" si="1"/>
        <v>-2339343</v>
      </c>
      <c r="N27" s="27">
        <f t="shared" si="1"/>
        <v>-6978283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-13269385</v>
      </c>
      <c r="X27" s="27">
        <f t="shared" si="1"/>
        <v>-26211566</v>
      </c>
      <c r="Y27" s="27">
        <f t="shared" si="1"/>
        <v>12942181</v>
      </c>
      <c r="Z27" s="28">
        <f>+IF(X27&lt;&gt;0,+(Y27/X27)*100,0)</f>
        <v>-49.37584042098057</v>
      </c>
      <c r="AA27" s="29">
        <f>SUM(AA21:AA26)</f>
        <v>-54176132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1032065</v>
      </c>
      <c r="D33" s="17"/>
      <c r="E33" s="18">
        <v>22176</v>
      </c>
      <c r="F33" s="19">
        <v>22175</v>
      </c>
      <c r="G33" s="19">
        <v>44790</v>
      </c>
      <c r="H33" s="36">
        <v>214734</v>
      </c>
      <c r="I33" s="36">
        <v>103625</v>
      </c>
      <c r="J33" s="36">
        <v>363149</v>
      </c>
      <c r="K33" s="19">
        <v>62557</v>
      </c>
      <c r="L33" s="19">
        <v>63959</v>
      </c>
      <c r="M33" s="19">
        <v>34002</v>
      </c>
      <c r="N33" s="19">
        <v>160518</v>
      </c>
      <c r="O33" s="36"/>
      <c r="P33" s="36"/>
      <c r="Q33" s="36"/>
      <c r="R33" s="19"/>
      <c r="S33" s="19"/>
      <c r="T33" s="19"/>
      <c r="U33" s="19"/>
      <c r="V33" s="36"/>
      <c r="W33" s="36">
        <v>523667</v>
      </c>
      <c r="X33" s="36">
        <v>54030</v>
      </c>
      <c r="Y33" s="19">
        <v>469637</v>
      </c>
      <c r="Z33" s="20">
        <v>869.22</v>
      </c>
      <c r="AA33" s="21">
        <v>22175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-4510346</v>
      </c>
      <c r="D35" s="17"/>
      <c r="E35" s="18">
        <v>-7931408</v>
      </c>
      <c r="F35" s="19">
        <v>-7931408</v>
      </c>
      <c r="G35" s="19"/>
      <c r="H35" s="19"/>
      <c r="I35" s="19">
        <v>-846789</v>
      </c>
      <c r="J35" s="19">
        <v>-846789</v>
      </c>
      <c r="K35" s="19"/>
      <c r="L35" s="19"/>
      <c r="M35" s="19">
        <v>-941757</v>
      </c>
      <c r="N35" s="19">
        <v>-941757</v>
      </c>
      <c r="O35" s="19"/>
      <c r="P35" s="19"/>
      <c r="Q35" s="19"/>
      <c r="R35" s="19"/>
      <c r="S35" s="19"/>
      <c r="T35" s="19"/>
      <c r="U35" s="19"/>
      <c r="V35" s="19"/>
      <c r="W35" s="19">
        <v>-1788546</v>
      </c>
      <c r="X35" s="19">
        <v>-3965704</v>
      </c>
      <c r="Y35" s="19">
        <v>2177158</v>
      </c>
      <c r="Z35" s="20">
        <v>-54.9</v>
      </c>
      <c r="AA35" s="21">
        <v>-7931408</v>
      </c>
    </row>
    <row r="36" spans="1:27" ht="13.5">
      <c r="A36" s="23" t="s">
        <v>57</v>
      </c>
      <c r="B36" s="24"/>
      <c r="C36" s="25">
        <f aca="true" t="shared" si="2" ref="C36:Y36">SUM(C31:C35)</f>
        <v>-3478281</v>
      </c>
      <c r="D36" s="25">
        <f>SUM(D31:D35)</f>
        <v>0</v>
      </c>
      <c r="E36" s="26">
        <f t="shared" si="2"/>
        <v>-7909232</v>
      </c>
      <c r="F36" s="27">
        <f t="shared" si="2"/>
        <v>-7909233</v>
      </c>
      <c r="G36" s="27">
        <f t="shared" si="2"/>
        <v>44790</v>
      </c>
      <c r="H36" s="27">
        <f t="shared" si="2"/>
        <v>214734</v>
      </c>
      <c r="I36" s="27">
        <f t="shared" si="2"/>
        <v>-743164</v>
      </c>
      <c r="J36" s="27">
        <f t="shared" si="2"/>
        <v>-483640</v>
      </c>
      <c r="K36" s="27">
        <f t="shared" si="2"/>
        <v>62557</v>
      </c>
      <c r="L36" s="27">
        <f t="shared" si="2"/>
        <v>63959</v>
      </c>
      <c r="M36" s="27">
        <f t="shared" si="2"/>
        <v>-907755</v>
      </c>
      <c r="N36" s="27">
        <f t="shared" si="2"/>
        <v>-781239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-1264879</v>
      </c>
      <c r="X36" s="27">
        <f t="shared" si="2"/>
        <v>-3911674</v>
      </c>
      <c r="Y36" s="27">
        <f t="shared" si="2"/>
        <v>2646795</v>
      </c>
      <c r="Z36" s="28">
        <f>+IF(X36&lt;&gt;0,+(Y36/X36)*100,0)</f>
        <v>-67.66399756216903</v>
      </c>
      <c r="AA36" s="29">
        <f>SUM(AA31:AA35)</f>
        <v>-7909233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20976552</v>
      </c>
      <c r="D38" s="31">
        <f>+D17+D27+D36</f>
        <v>0</v>
      </c>
      <c r="E38" s="32">
        <f t="shared" si="3"/>
        <v>16682708</v>
      </c>
      <c r="F38" s="33">
        <f t="shared" si="3"/>
        <v>15192703</v>
      </c>
      <c r="G38" s="33">
        <f t="shared" si="3"/>
        <v>692601</v>
      </c>
      <c r="H38" s="33">
        <f t="shared" si="3"/>
        <v>1633114</v>
      </c>
      <c r="I38" s="33">
        <f t="shared" si="3"/>
        <v>-14184287</v>
      </c>
      <c r="J38" s="33">
        <f t="shared" si="3"/>
        <v>-11858572</v>
      </c>
      <c r="K38" s="33">
        <f t="shared" si="3"/>
        <v>3293411</v>
      </c>
      <c r="L38" s="33">
        <f t="shared" si="3"/>
        <v>-9386172</v>
      </c>
      <c r="M38" s="33">
        <f t="shared" si="3"/>
        <v>16142575</v>
      </c>
      <c r="N38" s="33">
        <f t="shared" si="3"/>
        <v>10049814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-1808758</v>
      </c>
      <c r="X38" s="33">
        <f t="shared" si="3"/>
        <v>-17063722</v>
      </c>
      <c r="Y38" s="33">
        <f t="shared" si="3"/>
        <v>15254964</v>
      </c>
      <c r="Z38" s="34">
        <f>+IF(X38&lt;&gt;0,+(Y38/X38)*100,0)</f>
        <v>-89.39997967618085</v>
      </c>
      <c r="AA38" s="35">
        <f>+AA17+AA27+AA36</f>
        <v>15192703</v>
      </c>
    </row>
    <row r="39" spans="1:27" ht="13.5">
      <c r="A39" s="22" t="s">
        <v>59</v>
      </c>
      <c r="B39" s="16"/>
      <c r="C39" s="31">
        <v>82633526</v>
      </c>
      <c r="D39" s="31"/>
      <c r="E39" s="32">
        <v>85946367</v>
      </c>
      <c r="F39" s="33">
        <v>103610078</v>
      </c>
      <c r="G39" s="33">
        <v>103610078</v>
      </c>
      <c r="H39" s="33">
        <v>104302679</v>
      </c>
      <c r="I39" s="33">
        <v>105935793</v>
      </c>
      <c r="J39" s="33">
        <v>103610078</v>
      </c>
      <c r="K39" s="33">
        <v>91751506</v>
      </c>
      <c r="L39" s="33">
        <v>95044917</v>
      </c>
      <c r="M39" s="33">
        <v>85658745</v>
      </c>
      <c r="N39" s="33">
        <v>91751506</v>
      </c>
      <c r="O39" s="33"/>
      <c r="P39" s="33"/>
      <c r="Q39" s="33"/>
      <c r="R39" s="33"/>
      <c r="S39" s="33"/>
      <c r="T39" s="33"/>
      <c r="U39" s="33"/>
      <c r="V39" s="33"/>
      <c r="W39" s="33">
        <v>103610078</v>
      </c>
      <c r="X39" s="33">
        <v>103610078</v>
      </c>
      <c r="Y39" s="33"/>
      <c r="Z39" s="34"/>
      <c r="AA39" s="35">
        <v>103610078</v>
      </c>
    </row>
    <row r="40" spans="1:27" ht="13.5">
      <c r="A40" s="41" t="s">
        <v>60</v>
      </c>
      <c r="B40" s="42"/>
      <c r="C40" s="43">
        <v>103610078</v>
      </c>
      <c r="D40" s="43"/>
      <c r="E40" s="44">
        <v>102629072</v>
      </c>
      <c r="F40" s="45">
        <v>118802781</v>
      </c>
      <c r="G40" s="45">
        <v>104302679</v>
      </c>
      <c r="H40" s="45">
        <v>105935793</v>
      </c>
      <c r="I40" s="45">
        <v>91751506</v>
      </c>
      <c r="J40" s="45">
        <v>91751506</v>
      </c>
      <c r="K40" s="45">
        <v>95044917</v>
      </c>
      <c r="L40" s="45">
        <v>85658745</v>
      </c>
      <c r="M40" s="45">
        <v>101801320</v>
      </c>
      <c r="N40" s="45">
        <v>101801320</v>
      </c>
      <c r="O40" s="45"/>
      <c r="P40" s="45"/>
      <c r="Q40" s="45"/>
      <c r="R40" s="45"/>
      <c r="S40" s="45"/>
      <c r="T40" s="45"/>
      <c r="U40" s="45"/>
      <c r="V40" s="45"/>
      <c r="W40" s="45">
        <v>101801320</v>
      </c>
      <c r="X40" s="45">
        <v>86546356</v>
      </c>
      <c r="Y40" s="45">
        <v>15254964</v>
      </c>
      <c r="Z40" s="46">
        <v>17.63</v>
      </c>
      <c r="AA40" s="47">
        <v>118802781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282723</v>
      </c>
      <c r="D7" s="17"/>
      <c r="E7" s="18">
        <v>170000</v>
      </c>
      <c r="F7" s="19">
        <v>170000</v>
      </c>
      <c r="G7" s="19"/>
      <c r="H7" s="19"/>
      <c r="I7" s="19"/>
      <c r="J7" s="19"/>
      <c r="K7" s="19"/>
      <c r="L7" s="19"/>
      <c r="M7" s="19">
        <v>18126</v>
      </c>
      <c r="N7" s="19">
        <v>18126</v>
      </c>
      <c r="O7" s="19"/>
      <c r="P7" s="19"/>
      <c r="Q7" s="19"/>
      <c r="R7" s="19"/>
      <c r="S7" s="19"/>
      <c r="T7" s="19"/>
      <c r="U7" s="19"/>
      <c r="V7" s="19"/>
      <c r="W7" s="19">
        <v>18126</v>
      </c>
      <c r="X7" s="19">
        <v>-183512</v>
      </c>
      <c r="Y7" s="19">
        <v>201638</v>
      </c>
      <c r="Z7" s="20">
        <v>-109.88</v>
      </c>
      <c r="AA7" s="21">
        <v>170000</v>
      </c>
    </row>
    <row r="8" spans="1:27" ht="13.5">
      <c r="A8" s="22" t="s">
        <v>35</v>
      </c>
      <c r="B8" s="16"/>
      <c r="C8" s="17">
        <v>113968247</v>
      </c>
      <c r="D8" s="17"/>
      <c r="E8" s="18">
        <v>116877996</v>
      </c>
      <c r="F8" s="19">
        <v>116877998</v>
      </c>
      <c r="G8" s="19">
        <v>4660557</v>
      </c>
      <c r="H8" s="19">
        <v>13625158</v>
      </c>
      <c r="I8" s="19">
        <v>5362178</v>
      </c>
      <c r="J8" s="19">
        <v>23647893</v>
      </c>
      <c r="K8" s="19">
        <v>9987010</v>
      </c>
      <c r="L8" s="19">
        <v>7101444</v>
      </c>
      <c r="M8" s="19">
        <v>2976440</v>
      </c>
      <c r="N8" s="19">
        <v>20064894</v>
      </c>
      <c r="O8" s="19"/>
      <c r="P8" s="19"/>
      <c r="Q8" s="19"/>
      <c r="R8" s="19"/>
      <c r="S8" s="19"/>
      <c r="T8" s="19"/>
      <c r="U8" s="19"/>
      <c r="V8" s="19"/>
      <c r="W8" s="19">
        <v>43712787</v>
      </c>
      <c r="X8" s="19">
        <v>44855426</v>
      </c>
      <c r="Y8" s="19">
        <v>-1142639</v>
      </c>
      <c r="Z8" s="20">
        <v>-2.55</v>
      </c>
      <c r="AA8" s="21">
        <v>116877998</v>
      </c>
    </row>
    <row r="9" spans="1:27" ht="13.5">
      <c r="A9" s="22" t="s">
        <v>36</v>
      </c>
      <c r="B9" s="16"/>
      <c r="C9" s="17">
        <v>223779121</v>
      </c>
      <c r="D9" s="17"/>
      <c r="E9" s="18">
        <v>232244000</v>
      </c>
      <c r="F9" s="19">
        <v>235958879</v>
      </c>
      <c r="G9" s="19">
        <v>92036500</v>
      </c>
      <c r="H9" s="19">
        <v>1652349</v>
      </c>
      <c r="I9" s="19">
        <v>78750</v>
      </c>
      <c r="J9" s="19">
        <v>93767599</v>
      </c>
      <c r="K9" s="19">
        <v>112039</v>
      </c>
      <c r="L9" s="19">
        <v>617967</v>
      </c>
      <c r="M9" s="19">
        <v>74885190</v>
      </c>
      <c r="N9" s="19">
        <v>75615196</v>
      </c>
      <c r="O9" s="19"/>
      <c r="P9" s="19"/>
      <c r="Q9" s="19"/>
      <c r="R9" s="19"/>
      <c r="S9" s="19"/>
      <c r="T9" s="19"/>
      <c r="U9" s="19"/>
      <c r="V9" s="19"/>
      <c r="W9" s="19">
        <v>169382795</v>
      </c>
      <c r="X9" s="19">
        <v>94531560</v>
      </c>
      <c r="Y9" s="19">
        <v>74851235</v>
      </c>
      <c r="Z9" s="20">
        <v>79.18</v>
      </c>
      <c r="AA9" s="21">
        <v>235958879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40537518</v>
      </c>
      <c r="D11" s="17"/>
      <c r="E11" s="18">
        <v>40188096</v>
      </c>
      <c r="F11" s="19">
        <v>40188090</v>
      </c>
      <c r="G11" s="19">
        <v>284919</v>
      </c>
      <c r="H11" s="19">
        <v>909078</v>
      </c>
      <c r="I11" s="19">
        <v>1583485</v>
      </c>
      <c r="J11" s="19">
        <v>2777482</v>
      </c>
      <c r="K11" s="19">
        <v>2569864</v>
      </c>
      <c r="L11" s="19">
        <v>3467815</v>
      </c>
      <c r="M11" s="19">
        <v>567510</v>
      </c>
      <c r="N11" s="19">
        <v>6605189</v>
      </c>
      <c r="O11" s="19"/>
      <c r="P11" s="19"/>
      <c r="Q11" s="19"/>
      <c r="R11" s="19"/>
      <c r="S11" s="19"/>
      <c r="T11" s="19"/>
      <c r="U11" s="19"/>
      <c r="V11" s="19"/>
      <c r="W11" s="19">
        <v>9382671</v>
      </c>
      <c r="X11" s="19">
        <v>8873134</v>
      </c>
      <c r="Y11" s="19">
        <v>509537</v>
      </c>
      <c r="Z11" s="20">
        <v>5.74</v>
      </c>
      <c r="AA11" s="21">
        <v>40188090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-307930066</v>
      </c>
      <c r="D14" s="17"/>
      <c r="E14" s="18">
        <v>-380007094</v>
      </c>
      <c r="F14" s="19">
        <v>-199831000</v>
      </c>
      <c r="G14" s="19">
        <v>-18419418</v>
      </c>
      <c r="H14" s="19">
        <v>-23720210</v>
      </c>
      <c r="I14" s="19">
        <v>-25326454</v>
      </c>
      <c r="J14" s="19">
        <v>-67466082</v>
      </c>
      <c r="K14" s="19">
        <v>-26174521</v>
      </c>
      <c r="L14" s="19">
        <v>-34495862</v>
      </c>
      <c r="M14" s="19">
        <v>-30364128</v>
      </c>
      <c r="N14" s="19">
        <v>-91034511</v>
      </c>
      <c r="O14" s="19"/>
      <c r="P14" s="19"/>
      <c r="Q14" s="19"/>
      <c r="R14" s="19"/>
      <c r="S14" s="19"/>
      <c r="T14" s="19"/>
      <c r="U14" s="19"/>
      <c r="V14" s="19"/>
      <c r="W14" s="19">
        <v>-158500593</v>
      </c>
      <c r="X14" s="19">
        <v>-99622633</v>
      </c>
      <c r="Y14" s="19">
        <v>-58877960</v>
      </c>
      <c r="Z14" s="20">
        <v>59.1</v>
      </c>
      <c r="AA14" s="21">
        <v>-199831000</v>
      </c>
    </row>
    <row r="15" spans="1:27" ht="13.5">
      <c r="A15" s="22" t="s">
        <v>42</v>
      </c>
      <c r="B15" s="16"/>
      <c r="C15" s="17"/>
      <c r="D15" s="17"/>
      <c r="E15" s="18">
        <v>-34000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>
        <v>-183924969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-82488150</v>
      </c>
      <c r="Y16" s="19">
        <v>82488150</v>
      </c>
      <c r="Z16" s="20">
        <v>-100</v>
      </c>
      <c r="AA16" s="21">
        <v>-183924969</v>
      </c>
    </row>
    <row r="17" spans="1:27" ht="13.5">
      <c r="A17" s="23" t="s">
        <v>44</v>
      </c>
      <c r="B17" s="24"/>
      <c r="C17" s="25">
        <f aca="true" t="shared" si="0" ref="C17:Y17">SUM(C6:C16)</f>
        <v>70637543</v>
      </c>
      <c r="D17" s="25">
        <f>SUM(D6:D16)</f>
        <v>0</v>
      </c>
      <c r="E17" s="26">
        <f t="shared" si="0"/>
        <v>9438998</v>
      </c>
      <c r="F17" s="27">
        <f t="shared" si="0"/>
        <v>9438998</v>
      </c>
      <c r="G17" s="27">
        <f t="shared" si="0"/>
        <v>78562558</v>
      </c>
      <c r="H17" s="27">
        <f t="shared" si="0"/>
        <v>-7533625</v>
      </c>
      <c r="I17" s="27">
        <f t="shared" si="0"/>
        <v>-18302041</v>
      </c>
      <c r="J17" s="27">
        <f t="shared" si="0"/>
        <v>52726892</v>
      </c>
      <c r="K17" s="27">
        <f t="shared" si="0"/>
        <v>-13505608</v>
      </c>
      <c r="L17" s="27">
        <f t="shared" si="0"/>
        <v>-23308636</v>
      </c>
      <c r="M17" s="27">
        <f t="shared" si="0"/>
        <v>48083138</v>
      </c>
      <c r="N17" s="27">
        <f t="shared" si="0"/>
        <v>11268894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63995786</v>
      </c>
      <c r="X17" s="27">
        <f t="shared" si="0"/>
        <v>-34034175</v>
      </c>
      <c r="Y17" s="27">
        <f t="shared" si="0"/>
        <v>98029961</v>
      </c>
      <c r="Z17" s="28">
        <f>+IF(X17&lt;&gt;0,+(Y17/X17)*100,0)</f>
        <v>-288.03389828018453</v>
      </c>
      <c r="AA17" s="29">
        <f>SUM(AA6:AA16)</f>
        <v>9438998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13706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-4757951</v>
      </c>
      <c r="D26" s="17"/>
      <c r="E26" s="18">
        <v>-18494360</v>
      </c>
      <c r="F26" s="19">
        <v>-20688060</v>
      </c>
      <c r="G26" s="19">
        <v>-965</v>
      </c>
      <c r="H26" s="19">
        <v>-169598</v>
      </c>
      <c r="I26" s="19">
        <v>-835416</v>
      </c>
      <c r="J26" s="19">
        <v>-1005979</v>
      </c>
      <c r="K26" s="19">
        <v>-886082</v>
      </c>
      <c r="L26" s="19">
        <v>-3158595</v>
      </c>
      <c r="M26" s="19">
        <v>-2458188</v>
      </c>
      <c r="N26" s="19">
        <v>-6502865</v>
      </c>
      <c r="O26" s="19"/>
      <c r="P26" s="19"/>
      <c r="Q26" s="19"/>
      <c r="R26" s="19"/>
      <c r="S26" s="19"/>
      <c r="T26" s="19"/>
      <c r="U26" s="19"/>
      <c r="V26" s="19"/>
      <c r="W26" s="19">
        <v>-7508844</v>
      </c>
      <c r="X26" s="19">
        <v>-5540137</v>
      </c>
      <c r="Y26" s="19">
        <v>-1968707</v>
      </c>
      <c r="Z26" s="20">
        <v>35.54</v>
      </c>
      <c r="AA26" s="21">
        <v>-20688060</v>
      </c>
    </row>
    <row r="27" spans="1:27" ht="13.5">
      <c r="A27" s="23" t="s">
        <v>51</v>
      </c>
      <c r="B27" s="24"/>
      <c r="C27" s="25">
        <f aca="true" t="shared" si="1" ref="C27:Y27">SUM(C21:C26)</f>
        <v>-4744245</v>
      </c>
      <c r="D27" s="25">
        <f>SUM(D21:D26)</f>
        <v>0</v>
      </c>
      <c r="E27" s="26">
        <f t="shared" si="1"/>
        <v>-18494360</v>
      </c>
      <c r="F27" s="27">
        <f t="shared" si="1"/>
        <v>-20688060</v>
      </c>
      <c r="G27" s="27">
        <f t="shared" si="1"/>
        <v>-965</v>
      </c>
      <c r="H27" s="27">
        <f t="shared" si="1"/>
        <v>-169598</v>
      </c>
      <c r="I27" s="27">
        <f t="shared" si="1"/>
        <v>-835416</v>
      </c>
      <c r="J27" s="27">
        <f t="shared" si="1"/>
        <v>-1005979</v>
      </c>
      <c r="K27" s="27">
        <f t="shared" si="1"/>
        <v>-886082</v>
      </c>
      <c r="L27" s="27">
        <f t="shared" si="1"/>
        <v>-3158595</v>
      </c>
      <c r="M27" s="27">
        <f t="shared" si="1"/>
        <v>-2458188</v>
      </c>
      <c r="N27" s="27">
        <f t="shared" si="1"/>
        <v>-6502865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-7508844</v>
      </c>
      <c r="X27" s="27">
        <f t="shared" si="1"/>
        <v>-5540137</v>
      </c>
      <c r="Y27" s="27">
        <f t="shared" si="1"/>
        <v>-1968707</v>
      </c>
      <c r="Z27" s="28">
        <f>+IF(X27&lt;&gt;0,+(Y27/X27)*100,0)</f>
        <v>35.53534867459054</v>
      </c>
      <c r="AA27" s="29">
        <f>SUM(AA21:AA26)</f>
        <v>-20688060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-28063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-28063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65865235</v>
      </c>
      <c r="D38" s="31">
        <f>+D17+D27+D36</f>
        <v>0</v>
      </c>
      <c r="E38" s="32">
        <f t="shared" si="3"/>
        <v>-9055362</v>
      </c>
      <c r="F38" s="33">
        <f t="shared" si="3"/>
        <v>-11249062</v>
      </c>
      <c r="G38" s="33">
        <f t="shared" si="3"/>
        <v>78561593</v>
      </c>
      <c r="H38" s="33">
        <f t="shared" si="3"/>
        <v>-7703223</v>
      </c>
      <c r="I38" s="33">
        <f t="shared" si="3"/>
        <v>-19137457</v>
      </c>
      <c r="J38" s="33">
        <f t="shared" si="3"/>
        <v>51720913</v>
      </c>
      <c r="K38" s="33">
        <f t="shared" si="3"/>
        <v>-14391690</v>
      </c>
      <c r="L38" s="33">
        <f t="shared" si="3"/>
        <v>-26467231</v>
      </c>
      <c r="M38" s="33">
        <f t="shared" si="3"/>
        <v>45624950</v>
      </c>
      <c r="N38" s="33">
        <f t="shared" si="3"/>
        <v>4766029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56486942</v>
      </c>
      <c r="X38" s="33">
        <f t="shared" si="3"/>
        <v>-39574312</v>
      </c>
      <c r="Y38" s="33">
        <f t="shared" si="3"/>
        <v>96061254</v>
      </c>
      <c r="Z38" s="34">
        <f>+IF(X38&lt;&gt;0,+(Y38/X38)*100,0)</f>
        <v>-242.73638414737317</v>
      </c>
      <c r="AA38" s="35">
        <f>+AA17+AA27+AA36</f>
        <v>-11249062</v>
      </c>
    </row>
    <row r="39" spans="1:27" ht="13.5">
      <c r="A39" s="22" t="s">
        <v>59</v>
      </c>
      <c r="B39" s="16"/>
      <c r="C39" s="31">
        <v>504118478</v>
      </c>
      <c r="D39" s="31"/>
      <c r="E39" s="32">
        <v>494039000</v>
      </c>
      <c r="F39" s="33">
        <v>494039000</v>
      </c>
      <c r="G39" s="33">
        <v>569983713</v>
      </c>
      <c r="H39" s="33">
        <v>648545306</v>
      </c>
      <c r="I39" s="33">
        <v>640842083</v>
      </c>
      <c r="J39" s="33">
        <v>569983713</v>
      </c>
      <c r="K39" s="33">
        <v>621704626</v>
      </c>
      <c r="L39" s="33">
        <v>607312936</v>
      </c>
      <c r="M39" s="33">
        <v>580845705</v>
      </c>
      <c r="N39" s="33">
        <v>621704626</v>
      </c>
      <c r="O39" s="33"/>
      <c r="P39" s="33"/>
      <c r="Q39" s="33"/>
      <c r="R39" s="33"/>
      <c r="S39" s="33"/>
      <c r="T39" s="33"/>
      <c r="U39" s="33"/>
      <c r="V39" s="33"/>
      <c r="W39" s="33">
        <v>569983713</v>
      </c>
      <c r="X39" s="33">
        <v>494039000</v>
      </c>
      <c r="Y39" s="33">
        <v>75944713</v>
      </c>
      <c r="Z39" s="34">
        <v>15.37</v>
      </c>
      <c r="AA39" s="35">
        <v>494039000</v>
      </c>
    </row>
    <row r="40" spans="1:27" ht="13.5">
      <c r="A40" s="41" t="s">
        <v>60</v>
      </c>
      <c r="B40" s="42"/>
      <c r="C40" s="43">
        <v>569983713</v>
      </c>
      <c r="D40" s="43"/>
      <c r="E40" s="44">
        <v>484983639</v>
      </c>
      <c r="F40" s="45">
        <v>482789938</v>
      </c>
      <c r="G40" s="45">
        <v>648545306</v>
      </c>
      <c r="H40" s="45">
        <v>640842083</v>
      </c>
      <c r="I40" s="45">
        <v>621704626</v>
      </c>
      <c r="J40" s="45">
        <v>621704626</v>
      </c>
      <c r="K40" s="45">
        <v>607312936</v>
      </c>
      <c r="L40" s="45">
        <v>580845705</v>
      </c>
      <c r="M40" s="45">
        <v>626470655</v>
      </c>
      <c r="N40" s="45">
        <v>626470655</v>
      </c>
      <c r="O40" s="45"/>
      <c r="P40" s="45"/>
      <c r="Q40" s="45"/>
      <c r="R40" s="45"/>
      <c r="S40" s="45"/>
      <c r="T40" s="45"/>
      <c r="U40" s="45"/>
      <c r="V40" s="45"/>
      <c r="W40" s="45">
        <v>626470655</v>
      </c>
      <c r="X40" s="45">
        <v>454464688</v>
      </c>
      <c r="Y40" s="45">
        <v>172005967</v>
      </c>
      <c r="Z40" s="46">
        <v>37.85</v>
      </c>
      <c r="AA40" s="47">
        <v>482789938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76025388</v>
      </c>
      <c r="D6" s="17"/>
      <c r="E6" s="18">
        <v>79564034</v>
      </c>
      <c r="F6" s="19">
        <v>79564034</v>
      </c>
      <c r="G6" s="19">
        <v>4437865</v>
      </c>
      <c r="H6" s="19">
        <v>16463863</v>
      </c>
      <c r="I6" s="19">
        <v>12758425</v>
      </c>
      <c r="J6" s="19">
        <v>33660153</v>
      </c>
      <c r="K6" s="19">
        <v>7789713</v>
      </c>
      <c r="L6" s="19">
        <v>6755002</v>
      </c>
      <c r="M6" s="19">
        <v>4649733</v>
      </c>
      <c r="N6" s="19">
        <v>19194448</v>
      </c>
      <c r="O6" s="19"/>
      <c r="P6" s="19"/>
      <c r="Q6" s="19"/>
      <c r="R6" s="19"/>
      <c r="S6" s="19"/>
      <c r="T6" s="19"/>
      <c r="U6" s="19"/>
      <c r="V6" s="19"/>
      <c r="W6" s="19">
        <v>52854601</v>
      </c>
      <c r="X6" s="19">
        <v>52946057</v>
      </c>
      <c r="Y6" s="19">
        <v>-91456</v>
      </c>
      <c r="Z6" s="20">
        <v>-0.17</v>
      </c>
      <c r="AA6" s="21">
        <v>79564034</v>
      </c>
    </row>
    <row r="7" spans="1:27" ht="13.5">
      <c r="A7" s="22" t="s">
        <v>34</v>
      </c>
      <c r="B7" s="16"/>
      <c r="C7" s="17">
        <v>176654482</v>
      </c>
      <c r="D7" s="17"/>
      <c r="E7" s="18">
        <v>159063086</v>
      </c>
      <c r="F7" s="19">
        <v>159063086</v>
      </c>
      <c r="G7" s="19">
        <v>14852175</v>
      </c>
      <c r="H7" s="19">
        <v>15640152</v>
      </c>
      <c r="I7" s="19">
        <v>15518711</v>
      </c>
      <c r="J7" s="19">
        <v>46011038</v>
      </c>
      <c r="K7" s="19">
        <v>13923288</v>
      </c>
      <c r="L7" s="19">
        <v>14588361</v>
      </c>
      <c r="M7" s="19">
        <v>13446031</v>
      </c>
      <c r="N7" s="19">
        <v>41957680</v>
      </c>
      <c r="O7" s="19"/>
      <c r="P7" s="19"/>
      <c r="Q7" s="19"/>
      <c r="R7" s="19"/>
      <c r="S7" s="19"/>
      <c r="T7" s="19"/>
      <c r="U7" s="19"/>
      <c r="V7" s="19"/>
      <c r="W7" s="19">
        <v>87968718</v>
      </c>
      <c r="X7" s="19">
        <v>84805168</v>
      </c>
      <c r="Y7" s="19">
        <v>3163550</v>
      </c>
      <c r="Z7" s="20">
        <v>3.73</v>
      </c>
      <c r="AA7" s="21">
        <v>159063086</v>
      </c>
    </row>
    <row r="8" spans="1:27" ht="13.5">
      <c r="A8" s="22" t="s">
        <v>35</v>
      </c>
      <c r="B8" s="16"/>
      <c r="C8" s="17">
        <v>-13140675</v>
      </c>
      <c r="D8" s="17"/>
      <c r="E8" s="18">
        <v>17662203</v>
      </c>
      <c r="F8" s="19">
        <v>17662201</v>
      </c>
      <c r="G8" s="19">
        <v>4866719</v>
      </c>
      <c r="H8" s="19">
        <v>6818602</v>
      </c>
      <c r="I8" s="19">
        <v>8036153</v>
      </c>
      <c r="J8" s="19">
        <v>19721474</v>
      </c>
      <c r="K8" s="19">
        <v>8775727</v>
      </c>
      <c r="L8" s="19">
        <v>10854611</v>
      </c>
      <c r="M8" s="19">
        <v>3156149</v>
      </c>
      <c r="N8" s="19">
        <v>22786487</v>
      </c>
      <c r="O8" s="19"/>
      <c r="P8" s="19"/>
      <c r="Q8" s="19"/>
      <c r="R8" s="19"/>
      <c r="S8" s="19"/>
      <c r="T8" s="19"/>
      <c r="U8" s="19"/>
      <c r="V8" s="19"/>
      <c r="W8" s="19">
        <v>42507961</v>
      </c>
      <c r="X8" s="19">
        <v>41441825</v>
      </c>
      <c r="Y8" s="19">
        <v>1066136</v>
      </c>
      <c r="Z8" s="20">
        <v>2.57</v>
      </c>
      <c r="AA8" s="21">
        <v>17662201</v>
      </c>
    </row>
    <row r="9" spans="1:27" ht="13.5">
      <c r="A9" s="22" t="s">
        <v>36</v>
      </c>
      <c r="B9" s="16"/>
      <c r="C9" s="17">
        <v>122835073</v>
      </c>
      <c r="D9" s="17"/>
      <c r="E9" s="18">
        <v>130562804</v>
      </c>
      <c r="F9" s="19">
        <v>131042804</v>
      </c>
      <c r="G9" s="19">
        <v>29109000</v>
      </c>
      <c r="H9" s="19">
        <v>2147000</v>
      </c>
      <c r="I9" s="19"/>
      <c r="J9" s="19">
        <v>31256000</v>
      </c>
      <c r="K9" s="19">
        <v>1871000</v>
      </c>
      <c r="L9" s="19">
        <v>968000</v>
      </c>
      <c r="M9" s="19">
        <v>22559000</v>
      </c>
      <c r="N9" s="19">
        <v>25398000</v>
      </c>
      <c r="O9" s="19"/>
      <c r="P9" s="19"/>
      <c r="Q9" s="19"/>
      <c r="R9" s="19"/>
      <c r="S9" s="19"/>
      <c r="T9" s="19"/>
      <c r="U9" s="19"/>
      <c r="V9" s="19"/>
      <c r="W9" s="19">
        <v>56654000</v>
      </c>
      <c r="X9" s="19">
        <v>67864067</v>
      </c>
      <c r="Y9" s="19">
        <v>-11210067</v>
      </c>
      <c r="Z9" s="20">
        <v>-16.52</v>
      </c>
      <c r="AA9" s="21">
        <v>131042804</v>
      </c>
    </row>
    <row r="10" spans="1:27" ht="13.5">
      <c r="A10" s="22" t="s">
        <v>37</v>
      </c>
      <c r="B10" s="16"/>
      <c r="C10" s="17">
        <v>32790743</v>
      </c>
      <c r="D10" s="17"/>
      <c r="E10" s="18">
        <v>34365537</v>
      </c>
      <c r="F10" s="19">
        <v>38988737</v>
      </c>
      <c r="G10" s="19">
        <v>7150000</v>
      </c>
      <c r="H10" s="19">
        <v>3066096</v>
      </c>
      <c r="I10" s="19">
        <v>444236</v>
      </c>
      <c r="J10" s="19">
        <v>10660332</v>
      </c>
      <c r="K10" s="19">
        <v>6904369</v>
      </c>
      <c r="L10" s="19">
        <v>2656564</v>
      </c>
      <c r="M10" s="19">
        <v>17729216</v>
      </c>
      <c r="N10" s="19">
        <v>27290149</v>
      </c>
      <c r="O10" s="19"/>
      <c r="P10" s="19"/>
      <c r="Q10" s="19"/>
      <c r="R10" s="19"/>
      <c r="S10" s="19"/>
      <c r="T10" s="19"/>
      <c r="U10" s="19"/>
      <c r="V10" s="19"/>
      <c r="W10" s="19">
        <v>37950481</v>
      </c>
      <c r="X10" s="19">
        <v>20221265</v>
      </c>
      <c r="Y10" s="19">
        <v>17729216</v>
      </c>
      <c r="Z10" s="20">
        <v>87.68</v>
      </c>
      <c r="AA10" s="21">
        <v>38988737</v>
      </c>
    </row>
    <row r="11" spans="1:27" ht="13.5">
      <c r="A11" s="22" t="s">
        <v>38</v>
      </c>
      <c r="B11" s="16"/>
      <c r="C11" s="17">
        <v>15294150</v>
      </c>
      <c r="D11" s="17"/>
      <c r="E11" s="18">
        <v>9922527</v>
      </c>
      <c r="F11" s="19">
        <v>9922528</v>
      </c>
      <c r="G11" s="19">
        <v>106631</v>
      </c>
      <c r="H11" s="19">
        <v>152676</v>
      </c>
      <c r="I11" s="19">
        <v>192647</v>
      </c>
      <c r="J11" s="19">
        <v>451954</v>
      </c>
      <c r="K11" s="19">
        <v>129570</v>
      </c>
      <c r="L11" s="19">
        <v>82301</v>
      </c>
      <c r="M11" s="19">
        <v>497106</v>
      </c>
      <c r="N11" s="19">
        <v>708977</v>
      </c>
      <c r="O11" s="19"/>
      <c r="P11" s="19"/>
      <c r="Q11" s="19"/>
      <c r="R11" s="19"/>
      <c r="S11" s="19"/>
      <c r="T11" s="19"/>
      <c r="U11" s="19"/>
      <c r="V11" s="19"/>
      <c r="W11" s="19">
        <v>1160931</v>
      </c>
      <c r="X11" s="19">
        <v>1552299</v>
      </c>
      <c r="Y11" s="19">
        <v>-391368</v>
      </c>
      <c r="Z11" s="20">
        <v>-25.21</v>
      </c>
      <c r="AA11" s="21">
        <v>9922528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-333164797</v>
      </c>
      <c r="D14" s="17"/>
      <c r="E14" s="18">
        <v>-383042833</v>
      </c>
      <c r="F14" s="19">
        <v>-383522831</v>
      </c>
      <c r="G14" s="19">
        <v>-43753168</v>
      </c>
      <c r="H14" s="19">
        <v>-30560117</v>
      </c>
      <c r="I14" s="19">
        <v>-35446821</v>
      </c>
      <c r="J14" s="19">
        <v>-109760106</v>
      </c>
      <c r="K14" s="19">
        <v>-33216605</v>
      </c>
      <c r="L14" s="19">
        <v>-35403253</v>
      </c>
      <c r="M14" s="19">
        <v>-41126915</v>
      </c>
      <c r="N14" s="19">
        <v>-109746773</v>
      </c>
      <c r="O14" s="19"/>
      <c r="P14" s="19"/>
      <c r="Q14" s="19"/>
      <c r="R14" s="19"/>
      <c r="S14" s="19"/>
      <c r="T14" s="19"/>
      <c r="U14" s="19"/>
      <c r="V14" s="19"/>
      <c r="W14" s="19">
        <v>-219506879</v>
      </c>
      <c r="X14" s="19">
        <v>-208940634</v>
      </c>
      <c r="Y14" s="19">
        <v>-10566245</v>
      </c>
      <c r="Z14" s="20">
        <v>5.06</v>
      </c>
      <c r="AA14" s="21">
        <v>-383522831</v>
      </c>
    </row>
    <row r="15" spans="1:27" ht="13.5">
      <c r="A15" s="22" t="s">
        <v>42</v>
      </c>
      <c r="B15" s="16"/>
      <c r="C15" s="17">
        <v>-14705133</v>
      </c>
      <c r="D15" s="17"/>
      <c r="E15" s="18">
        <v>-11461600</v>
      </c>
      <c r="F15" s="19">
        <v>-11461600</v>
      </c>
      <c r="G15" s="19">
        <v>-120416</v>
      </c>
      <c r="H15" s="19"/>
      <c r="I15" s="19">
        <v>-2124592</v>
      </c>
      <c r="J15" s="19">
        <v>-2245008</v>
      </c>
      <c r="K15" s="19"/>
      <c r="L15" s="19"/>
      <c r="M15" s="19">
        <v>-2299441</v>
      </c>
      <c r="N15" s="19">
        <v>-2299441</v>
      </c>
      <c r="O15" s="19"/>
      <c r="P15" s="19"/>
      <c r="Q15" s="19"/>
      <c r="R15" s="19"/>
      <c r="S15" s="19"/>
      <c r="T15" s="19"/>
      <c r="U15" s="19"/>
      <c r="V15" s="19"/>
      <c r="W15" s="19">
        <v>-4544449</v>
      </c>
      <c r="X15" s="19">
        <v>-5451748</v>
      </c>
      <c r="Y15" s="19">
        <v>907299</v>
      </c>
      <c r="Z15" s="20">
        <v>-16.64</v>
      </c>
      <c r="AA15" s="21">
        <v>-11461600</v>
      </c>
    </row>
    <row r="16" spans="1:27" ht="13.5">
      <c r="A16" s="22" t="s">
        <v>43</v>
      </c>
      <c r="B16" s="16"/>
      <c r="C16" s="17">
        <v>-1213827</v>
      </c>
      <c r="D16" s="17"/>
      <c r="E16" s="18">
        <v>-1500000</v>
      </c>
      <c r="F16" s="19">
        <v>-1499999</v>
      </c>
      <c r="G16" s="19"/>
      <c r="H16" s="19">
        <v>-184766</v>
      </c>
      <c r="I16" s="19"/>
      <c r="J16" s="19">
        <v>-184766</v>
      </c>
      <c r="K16" s="19">
        <v>-199031</v>
      </c>
      <c r="L16" s="19">
        <v>-199951</v>
      </c>
      <c r="M16" s="19"/>
      <c r="N16" s="19">
        <v>-398982</v>
      </c>
      <c r="O16" s="19"/>
      <c r="P16" s="19"/>
      <c r="Q16" s="19"/>
      <c r="R16" s="19"/>
      <c r="S16" s="19"/>
      <c r="T16" s="19"/>
      <c r="U16" s="19"/>
      <c r="V16" s="19"/>
      <c r="W16" s="19">
        <v>-583748</v>
      </c>
      <c r="X16" s="19">
        <v>-583748</v>
      </c>
      <c r="Y16" s="19"/>
      <c r="Z16" s="20"/>
      <c r="AA16" s="21">
        <v>-1499999</v>
      </c>
    </row>
    <row r="17" spans="1:27" ht="13.5">
      <c r="A17" s="23" t="s">
        <v>44</v>
      </c>
      <c r="B17" s="24"/>
      <c r="C17" s="25">
        <f aca="true" t="shared" si="0" ref="C17:Y17">SUM(C6:C16)</f>
        <v>61375404</v>
      </c>
      <c r="D17" s="25">
        <f>SUM(D6:D16)</f>
        <v>0</v>
      </c>
      <c r="E17" s="26">
        <f t="shared" si="0"/>
        <v>35135758</v>
      </c>
      <c r="F17" s="27">
        <f t="shared" si="0"/>
        <v>39758960</v>
      </c>
      <c r="G17" s="27">
        <f t="shared" si="0"/>
        <v>16648806</v>
      </c>
      <c r="H17" s="27">
        <f t="shared" si="0"/>
        <v>13543506</v>
      </c>
      <c r="I17" s="27">
        <f t="shared" si="0"/>
        <v>-621241</v>
      </c>
      <c r="J17" s="27">
        <f t="shared" si="0"/>
        <v>29571071</v>
      </c>
      <c r="K17" s="27">
        <f t="shared" si="0"/>
        <v>5978031</v>
      </c>
      <c r="L17" s="27">
        <f t="shared" si="0"/>
        <v>301635</v>
      </c>
      <c r="M17" s="27">
        <f t="shared" si="0"/>
        <v>18610879</v>
      </c>
      <c r="N17" s="27">
        <f t="shared" si="0"/>
        <v>24890545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54461616</v>
      </c>
      <c r="X17" s="27">
        <f t="shared" si="0"/>
        <v>53854551</v>
      </c>
      <c r="Y17" s="27">
        <f t="shared" si="0"/>
        <v>607065</v>
      </c>
      <c r="Z17" s="28">
        <f>+IF(X17&lt;&gt;0,+(Y17/X17)*100,0)</f>
        <v>1.1272306401737524</v>
      </c>
      <c r="AA17" s="29">
        <f>SUM(AA6:AA16)</f>
        <v>39758960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2381555</v>
      </c>
      <c r="F21" s="19">
        <v>2381555</v>
      </c>
      <c r="G21" s="36"/>
      <c r="H21" s="36"/>
      <c r="I21" s="36"/>
      <c r="J21" s="19"/>
      <c r="K21" s="36"/>
      <c r="L21" s="36">
        <v>109503</v>
      </c>
      <c r="M21" s="19"/>
      <c r="N21" s="36">
        <v>109503</v>
      </c>
      <c r="O21" s="36"/>
      <c r="P21" s="36"/>
      <c r="Q21" s="19"/>
      <c r="R21" s="36"/>
      <c r="S21" s="36"/>
      <c r="T21" s="19"/>
      <c r="U21" s="36"/>
      <c r="V21" s="36"/>
      <c r="W21" s="36">
        <v>109503</v>
      </c>
      <c r="X21" s="19">
        <v>109503</v>
      </c>
      <c r="Y21" s="36"/>
      <c r="Z21" s="37"/>
      <c r="AA21" s="38">
        <v>2381555</v>
      </c>
    </row>
    <row r="22" spans="1:27" ht="13.5">
      <c r="A22" s="22" t="s">
        <v>47</v>
      </c>
      <c r="B22" s="16"/>
      <c r="C22" s="17"/>
      <c r="D22" s="17"/>
      <c r="E22" s="39">
        <v>-6811</v>
      </c>
      <c r="F22" s="36">
        <v>-6812</v>
      </c>
      <c r="G22" s="19">
        <v>122</v>
      </c>
      <c r="H22" s="19">
        <v>122</v>
      </c>
      <c r="I22" s="19"/>
      <c r="J22" s="19">
        <v>244</v>
      </c>
      <c r="K22" s="19">
        <v>245</v>
      </c>
      <c r="L22" s="19">
        <v>122</v>
      </c>
      <c r="M22" s="36">
        <v>122</v>
      </c>
      <c r="N22" s="19">
        <v>489</v>
      </c>
      <c r="O22" s="19"/>
      <c r="P22" s="19"/>
      <c r="Q22" s="19"/>
      <c r="R22" s="19"/>
      <c r="S22" s="19"/>
      <c r="T22" s="36"/>
      <c r="U22" s="19"/>
      <c r="V22" s="19"/>
      <c r="W22" s="19">
        <v>733</v>
      </c>
      <c r="X22" s="19">
        <v>611</v>
      </c>
      <c r="Y22" s="19">
        <v>122</v>
      </c>
      <c r="Z22" s="20">
        <v>19.97</v>
      </c>
      <c r="AA22" s="21">
        <v>-6812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>
        <v>13844</v>
      </c>
      <c r="H23" s="36">
        <v>20949</v>
      </c>
      <c r="I23" s="36">
        <v>12159</v>
      </c>
      <c r="J23" s="19">
        <v>46952</v>
      </c>
      <c r="K23" s="36">
        <v>14614</v>
      </c>
      <c r="L23" s="36">
        <v>15541</v>
      </c>
      <c r="M23" s="19">
        <v>23718</v>
      </c>
      <c r="N23" s="36">
        <v>53873</v>
      </c>
      <c r="O23" s="36"/>
      <c r="P23" s="36"/>
      <c r="Q23" s="19"/>
      <c r="R23" s="36"/>
      <c r="S23" s="36"/>
      <c r="T23" s="19"/>
      <c r="U23" s="36"/>
      <c r="V23" s="36"/>
      <c r="W23" s="36">
        <v>100825</v>
      </c>
      <c r="X23" s="19">
        <v>77107</v>
      </c>
      <c r="Y23" s="36">
        <v>23718</v>
      </c>
      <c r="Z23" s="37">
        <v>30.76</v>
      </c>
      <c r="AA23" s="38"/>
    </row>
    <row r="24" spans="1:27" ht="13.5">
      <c r="A24" s="22" t="s">
        <v>49</v>
      </c>
      <c r="B24" s="16"/>
      <c r="C24" s="17">
        <v>-893991</v>
      </c>
      <c r="D24" s="17"/>
      <c r="E24" s="18">
        <v>-9832136</v>
      </c>
      <c r="F24" s="19">
        <v>-9832136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>
        <v>-9832136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-65231185</v>
      </c>
      <c r="D26" s="17"/>
      <c r="E26" s="18">
        <v>-58031040</v>
      </c>
      <c r="F26" s="19">
        <v>-68071948</v>
      </c>
      <c r="G26" s="19">
        <v>-217991</v>
      </c>
      <c r="H26" s="19">
        <v>-2944721</v>
      </c>
      <c r="I26" s="19">
        <v>-5151177</v>
      </c>
      <c r="J26" s="19">
        <v>-8313889</v>
      </c>
      <c r="K26" s="19">
        <v>-2051527</v>
      </c>
      <c r="L26" s="19">
        <v>-2689939</v>
      </c>
      <c r="M26" s="19">
        <v>-10284179</v>
      </c>
      <c r="N26" s="19">
        <v>-15025645</v>
      </c>
      <c r="O26" s="19"/>
      <c r="P26" s="19"/>
      <c r="Q26" s="19"/>
      <c r="R26" s="19"/>
      <c r="S26" s="19"/>
      <c r="T26" s="19"/>
      <c r="U26" s="19"/>
      <c r="V26" s="19"/>
      <c r="W26" s="19">
        <v>-23339534</v>
      </c>
      <c r="X26" s="19">
        <v>-15774695</v>
      </c>
      <c r="Y26" s="19">
        <v>-7564839</v>
      </c>
      <c r="Z26" s="20">
        <v>47.96</v>
      </c>
      <c r="AA26" s="21">
        <v>-68071948</v>
      </c>
    </row>
    <row r="27" spans="1:27" ht="13.5">
      <c r="A27" s="23" t="s">
        <v>51</v>
      </c>
      <c r="B27" s="24"/>
      <c r="C27" s="25">
        <f aca="true" t="shared" si="1" ref="C27:Y27">SUM(C21:C26)</f>
        <v>-66125176</v>
      </c>
      <c r="D27" s="25">
        <f>SUM(D21:D26)</f>
        <v>0</v>
      </c>
      <c r="E27" s="26">
        <f t="shared" si="1"/>
        <v>-65488432</v>
      </c>
      <c r="F27" s="27">
        <f t="shared" si="1"/>
        <v>-75529341</v>
      </c>
      <c r="G27" s="27">
        <f t="shared" si="1"/>
        <v>-204025</v>
      </c>
      <c r="H27" s="27">
        <f t="shared" si="1"/>
        <v>-2923650</v>
      </c>
      <c r="I27" s="27">
        <f t="shared" si="1"/>
        <v>-5139018</v>
      </c>
      <c r="J27" s="27">
        <f t="shared" si="1"/>
        <v>-8266693</v>
      </c>
      <c r="K27" s="27">
        <f t="shared" si="1"/>
        <v>-2036668</v>
      </c>
      <c r="L27" s="27">
        <f t="shared" si="1"/>
        <v>-2564773</v>
      </c>
      <c r="M27" s="27">
        <f t="shared" si="1"/>
        <v>-10260339</v>
      </c>
      <c r="N27" s="27">
        <f t="shared" si="1"/>
        <v>-14861780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-23128473</v>
      </c>
      <c r="X27" s="27">
        <f t="shared" si="1"/>
        <v>-15587474</v>
      </c>
      <c r="Y27" s="27">
        <f t="shared" si="1"/>
        <v>-7540999</v>
      </c>
      <c r="Z27" s="28">
        <f>+IF(X27&lt;&gt;0,+(Y27/X27)*100,0)</f>
        <v>48.37858270044267</v>
      </c>
      <c r="AA27" s="29">
        <f>SUM(AA21:AA26)</f>
        <v>-75529341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11358965</v>
      </c>
      <c r="F32" s="19">
        <v>13789234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>
        <v>13789234</v>
      </c>
    </row>
    <row r="33" spans="1:27" ht="13.5">
      <c r="A33" s="22" t="s">
        <v>55</v>
      </c>
      <c r="B33" s="16"/>
      <c r="C33" s="17">
        <v>404323</v>
      </c>
      <c r="D33" s="17"/>
      <c r="E33" s="18">
        <v>247602</v>
      </c>
      <c r="F33" s="19">
        <v>247603</v>
      </c>
      <c r="G33" s="19">
        <v>37052</v>
      </c>
      <c r="H33" s="36">
        <v>21010</v>
      </c>
      <c r="I33" s="36">
        <v>44772</v>
      </c>
      <c r="J33" s="36">
        <v>102834</v>
      </c>
      <c r="K33" s="19">
        <v>32450</v>
      </c>
      <c r="L33" s="19">
        <v>30437</v>
      </c>
      <c r="M33" s="19">
        <v>119736</v>
      </c>
      <c r="N33" s="19">
        <v>182623</v>
      </c>
      <c r="O33" s="36"/>
      <c r="P33" s="36"/>
      <c r="Q33" s="36"/>
      <c r="R33" s="19"/>
      <c r="S33" s="19"/>
      <c r="T33" s="19"/>
      <c r="U33" s="19"/>
      <c r="V33" s="36"/>
      <c r="W33" s="36">
        <v>285457</v>
      </c>
      <c r="X33" s="36">
        <v>165721</v>
      </c>
      <c r="Y33" s="19">
        <v>119736</v>
      </c>
      <c r="Z33" s="20">
        <v>72.25</v>
      </c>
      <c r="AA33" s="21">
        <v>247603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-7674772</v>
      </c>
      <c r="D35" s="17"/>
      <c r="E35" s="18">
        <v>-7625567</v>
      </c>
      <c r="F35" s="19">
        <v>-7625567</v>
      </c>
      <c r="G35" s="19">
        <v>-245857</v>
      </c>
      <c r="H35" s="19"/>
      <c r="I35" s="19">
        <v>-815938</v>
      </c>
      <c r="J35" s="19">
        <v>-1061795</v>
      </c>
      <c r="K35" s="19"/>
      <c r="L35" s="19"/>
      <c r="M35" s="19">
        <v>-1527597</v>
      </c>
      <c r="N35" s="19">
        <v>-1527597</v>
      </c>
      <c r="O35" s="19"/>
      <c r="P35" s="19"/>
      <c r="Q35" s="19"/>
      <c r="R35" s="19"/>
      <c r="S35" s="19"/>
      <c r="T35" s="19"/>
      <c r="U35" s="19"/>
      <c r="V35" s="19"/>
      <c r="W35" s="19">
        <v>-2589392</v>
      </c>
      <c r="X35" s="19">
        <v>-5049141</v>
      </c>
      <c r="Y35" s="19">
        <v>2459749</v>
      </c>
      <c r="Z35" s="20">
        <v>-48.72</v>
      </c>
      <c r="AA35" s="21">
        <v>-7625567</v>
      </c>
    </row>
    <row r="36" spans="1:27" ht="13.5">
      <c r="A36" s="23" t="s">
        <v>57</v>
      </c>
      <c r="B36" s="24"/>
      <c r="C36" s="25">
        <f aca="true" t="shared" si="2" ref="C36:Y36">SUM(C31:C35)</f>
        <v>-7270449</v>
      </c>
      <c r="D36" s="25">
        <f>SUM(D31:D35)</f>
        <v>0</v>
      </c>
      <c r="E36" s="26">
        <f t="shared" si="2"/>
        <v>3981000</v>
      </c>
      <c r="F36" s="27">
        <f t="shared" si="2"/>
        <v>6411270</v>
      </c>
      <c r="G36" s="27">
        <f t="shared" si="2"/>
        <v>-208805</v>
      </c>
      <c r="H36" s="27">
        <f t="shared" si="2"/>
        <v>21010</v>
      </c>
      <c r="I36" s="27">
        <f t="shared" si="2"/>
        <v>-771166</v>
      </c>
      <c r="J36" s="27">
        <f t="shared" si="2"/>
        <v>-958961</v>
      </c>
      <c r="K36" s="27">
        <f t="shared" si="2"/>
        <v>32450</v>
      </c>
      <c r="L36" s="27">
        <f t="shared" si="2"/>
        <v>30437</v>
      </c>
      <c r="M36" s="27">
        <f t="shared" si="2"/>
        <v>-1407861</v>
      </c>
      <c r="N36" s="27">
        <f t="shared" si="2"/>
        <v>-1344974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-2303935</v>
      </c>
      <c r="X36" s="27">
        <f t="shared" si="2"/>
        <v>-4883420</v>
      </c>
      <c r="Y36" s="27">
        <f t="shared" si="2"/>
        <v>2579485</v>
      </c>
      <c r="Z36" s="28">
        <f>+IF(X36&lt;&gt;0,+(Y36/X36)*100,0)</f>
        <v>-52.82128098750466</v>
      </c>
      <c r="AA36" s="29">
        <f>SUM(AA31:AA35)</f>
        <v>6411270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-12020221</v>
      </c>
      <c r="D38" s="31">
        <f>+D17+D27+D36</f>
        <v>0</v>
      </c>
      <c r="E38" s="32">
        <f t="shared" si="3"/>
        <v>-26371674</v>
      </c>
      <c r="F38" s="33">
        <f t="shared" si="3"/>
        <v>-29359111</v>
      </c>
      <c r="G38" s="33">
        <f t="shared" si="3"/>
        <v>16235976</v>
      </c>
      <c r="H38" s="33">
        <f t="shared" si="3"/>
        <v>10640866</v>
      </c>
      <c r="I38" s="33">
        <f t="shared" si="3"/>
        <v>-6531425</v>
      </c>
      <c r="J38" s="33">
        <f t="shared" si="3"/>
        <v>20345417</v>
      </c>
      <c r="K38" s="33">
        <f t="shared" si="3"/>
        <v>3973813</v>
      </c>
      <c r="L38" s="33">
        <f t="shared" si="3"/>
        <v>-2232701</v>
      </c>
      <c r="M38" s="33">
        <f t="shared" si="3"/>
        <v>6942679</v>
      </c>
      <c r="N38" s="33">
        <f t="shared" si="3"/>
        <v>8683791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29029208</v>
      </c>
      <c r="X38" s="33">
        <f t="shared" si="3"/>
        <v>33383657</v>
      </c>
      <c r="Y38" s="33">
        <f t="shared" si="3"/>
        <v>-4354449</v>
      </c>
      <c r="Z38" s="34">
        <f>+IF(X38&lt;&gt;0,+(Y38/X38)*100,0)</f>
        <v>-13.043654863815549</v>
      </c>
      <c r="AA38" s="35">
        <f>+AA17+AA27+AA36</f>
        <v>-29359111</v>
      </c>
    </row>
    <row r="39" spans="1:27" ht="13.5">
      <c r="A39" s="22" t="s">
        <v>59</v>
      </c>
      <c r="B39" s="16"/>
      <c r="C39" s="31">
        <v>68462691</v>
      </c>
      <c r="D39" s="31"/>
      <c r="E39" s="32">
        <v>50927899</v>
      </c>
      <c r="F39" s="33">
        <v>50927899</v>
      </c>
      <c r="G39" s="33">
        <v>67168396</v>
      </c>
      <c r="H39" s="33">
        <v>83404372</v>
      </c>
      <c r="I39" s="33">
        <v>94045238</v>
      </c>
      <c r="J39" s="33">
        <v>67168396</v>
      </c>
      <c r="K39" s="33">
        <v>87513813</v>
      </c>
      <c r="L39" s="33">
        <v>91487626</v>
      </c>
      <c r="M39" s="33">
        <v>89254925</v>
      </c>
      <c r="N39" s="33">
        <v>87513813</v>
      </c>
      <c r="O39" s="33"/>
      <c r="P39" s="33"/>
      <c r="Q39" s="33"/>
      <c r="R39" s="33"/>
      <c r="S39" s="33"/>
      <c r="T39" s="33"/>
      <c r="U39" s="33"/>
      <c r="V39" s="33"/>
      <c r="W39" s="33">
        <v>67168396</v>
      </c>
      <c r="X39" s="33">
        <v>50927899</v>
      </c>
      <c r="Y39" s="33">
        <v>16240497</v>
      </c>
      <c r="Z39" s="34">
        <v>31.89</v>
      </c>
      <c r="AA39" s="35">
        <v>50927899</v>
      </c>
    </row>
    <row r="40" spans="1:27" ht="13.5">
      <c r="A40" s="41" t="s">
        <v>60</v>
      </c>
      <c r="B40" s="42"/>
      <c r="C40" s="43">
        <v>56442470</v>
      </c>
      <c r="D40" s="43"/>
      <c r="E40" s="44">
        <v>24556225</v>
      </c>
      <c r="F40" s="45">
        <v>21568787</v>
      </c>
      <c r="G40" s="45">
        <v>83404372</v>
      </c>
      <c r="H40" s="45">
        <v>94045238</v>
      </c>
      <c r="I40" s="45">
        <v>87513813</v>
      </c>
      <c r="J40" s="45">
        <v>87513813</v>
      </c>
      <c r="K40" s="45">
        <v>91487626</v>
      </c>
      <c r="L40" s="45">
        <v>89254925</v>
      </c>
      <c r="M40" s="45">
        <v>96197604</v>
      </c>
      <c r="N40" s="45">
        <v>96197604</v>
      </c>
      <c r="O40" s="45"/>
      <c r="P40" s="45"/>
      <c r="Q40" s="45"/>
      <c r="R40" s="45"/>
      <c r="S40" s="45"/>
      <c r="T40" s="45"/>
      <c r="U40" s="45"/>
      <c r="V40" s="45"/>
      <c r="W40" s="45">
        <v>96197604</v>
      </c>
      <c r="X40" s="45">
        <v>84311555</v>
      </c>
      <c r="Y40" s="45">
        <v>11886049</v>
      </c>
      <c r="Z40" s="46">
        <v>14.1</v>
      </c>
      <c r="AA40" s="47">
        <v>21568787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163526938</v>
      </c>
      <c r="D6" s="17"/>
      <c r="E6" s="18">
        <v>177977536</v>
      </c>
      <c r="F6" s="19">
        <v>177977536</v>
      </c>
      <c r="G6" s="19">
        <v>14753525</v>
      </c>
      <c r="H6" s="19">
        <v>8718116</v>
      </c>
      <c r="I6" s="19">
        <v>25779431</v>
      </c>
      <c r="J6" s="19">
        <v>49251072</v>
      </c>
      <c r="K6" s="19">
        <v>12061327</v>
      </c>
      <c r="L6" s="19">
        <v>11696128</v>
      </c>
      <c r="M6" s="19">
        <v>11696013</v>
      </c>
      <c r="N6" s="19">
        <v>35453468</v>
      </c>
      <c r="O6" s="19"/>
      <c r="P6" s="19"/>
      <c r="Q6" s="19"/>
      <c r="R6" s="19"/>
      <c r="S6" s="19"/>
      <c r="T6" s="19"/>
      <c r="U6" s="19"/>
      <c r="V6" s="19"/>
      <c r="W6" s="19">
        <v>84704540</v>
      </c>
      <c r="X6" s="19">
        <v>91219072</v>
      </c>
      <c r="Y6" s="19">
        <v>-6514532</v>
      </c>
      <c r="Z6" s="20">
        <v>-7.14</v>
      </c>
      <c r="AA6" s="21">
        <v>177977536</v>
      </c>
    </row>
    <row r="7" spans="1:27" ht="13.5">
      <c r="A7" s="22" t="s">
        <v>34</v>
      </c>
      <c r="B7" s="16"/>
      <c r="C7" s="17">
        <v>570488352</v>
      </c>
      <c r="D7" s="17"/>
      <c r="E7" s="18">
        <v>595435579</v>
      </c>
      <c r="F7" s="19">
        <v>595435579</v>
      </c>
      <c r="G7" s="19">
        <v>56774209</v>
      </c>
      <c r="H7" s="19">
        <v>58078594</v>
      </c>
      <c r="I7" s="19">
        <v>34353430</v>
      </c>
      <c r="J7" s="19">
        <v>149206233</v>
      </c>
      <c r="K7" s="19">
        <v>58876858</v>
      </c>
      <c r="L7" s="19">
        <v>55901426</v>
      </c>
      <c r="M7" s="19">
        <v>55817430</v>
      </c>
      <c r="N7" s="19">
        <v>170595714</v>
      </c>
      <c r="O7" s="19"/>
      <c r="P7" s="19"/>
      <c r="Q7" s="19"/>
      <c r="R7" s="19"/>
      <c r="S7" s="19"/>
      <c r="T7" s="19"/>
      <c r="U7" s="19"/>
      <c r="V7" s="19"/>
      <c r="W7" s="19">
        <v>319801947</v>
      </c>
      <c r="X7" s="19">
        <v>293423992</v>
      </c>
      <c r="Y7" s="19">
        <v>26377955</v>
      </c>
      <c r="Z7" s="20">
        <v>8.99</v>
      </c>
      <c r="AA7" s="21">
        <v>595435579</v>
      </c>
    </row>
    <row r="8" spans="1:27" ht="13.5">
      <c r="A8" s="22" t="s">
        <v>35</v>
      </c>
      <c r="B8" s="16"/>
      <c r="C8" s="17">
        <v>70543033</v>
      </c>
      <c r="D8" s="17"/>
      <c r="E8" s="18">
        <v>60595439</v>
      </c>
      <c r="F8" s="19">
        <v>60595439</v>
      </c>
      <c r="G8" s="19">
        <v>7271197</v>
      </c>
      <c r="H8" s="19">
        <v>6614621</v>
      </c>
      <c r="I8" s="19">
        <v>5338007</v>
      </c>
      <c r="J8" s="19">
        <v>19223825</v>
      </c>
      <c r="K8" s="19">
        <v>5704827</v>
      </c>
      <c r="L8" s="19">
        <v>8962364</v>
      </c>
      <c r="M8" s="19">
        <v>8114946</v>
      </c>
      <c r="N8" s="19">
        <v>22782137</v>
      </c>
      <c r="O8" s="19"/>
      <c r="P8" s="19"/>
      <c r="Q8" s="19"/>
      <c r="R8" s="19"/>
      <c r="S8" s="19"/>
      <c r="T8" s="19"/>
      <c r="U8" s="19"/>
      <c r="V8" s="19"/>
      <c r="W8" s="19">
        <v>42005962</v>
      </c>
      <c r="X8" s="19">
        <v>29387272</v>
      </c>
      <c r="Y8" s="19">
        <v>12618690</v>
      </c>
      <c r="Z8" s="20">
        <v>42.94</v>
      </c>
      <c r="AA8" s="21">
        <v>60595439</v>
      </c>
    </row>
    <row r="9" spans="1:27" ht="13.5">
      <c r="A9" s="22" t="s">
        <v>36</v>
      </c>
      <c r="B9" s="16"/>
      <c r="C9" s="17">
        <v>103189734</v>
      </c>
      <c r="D9" s="17"/>
      <c r="E9" s="18">
        <v>126312841</v>
      </c>
      <c r="F9" s="19">
        <v>126312841</v>
      </c>
      <c r="G9" s="19">
        <v>30985057</v>
      </c>
      <c r="H9" s="19">
        <v>10832594</v>
      </c>
      <c r="I9" s="19">
        <v>6707690</v>
      </c>
      <c r="J9" s="19">
        <v>48525341</v>
      </c>
      <c r="K9" s="19">
        <v>7799637</v>
      </c>
      <c r="L9" s="19">
        <v>3721181</v>
      </c>
      <c r="M9" s="19">
        <v>28521647</v>
      </c>
      <c r="N9" s="19">
        <v>40042465</v>
      </c>
      <c r="O9" s="19"/>
      <c r="P9" s="19"/>
      <c r="Q9" s="19"/>
      <c r="R9" s="19"/>
      <c r="S9" s="19"/>
      <c r="T9" s="19"/>
      <c r="U9" s="19"/>
      <c r="V9" s="19"/>
      <c r="W9" s="19">
        <v>88567806</v>
      </c>
      <c r="X9" s="19">
        <v>79059393</v>
      </c>
      <c r="Y9" s="19">
        <v>9508413</v>
      </c>
      <c r="Z9" s="20">
        <v>12.03</v>
      </c>
      <c r="AA9" s="21">
        <v>126312841</v>
      </c>
    </row>
    <row r="10" spans="1:27" ht="13.5">
      <c r="A10" s="22" t="s">
        <v>37</v>
      </c>
      <c r="B10" s="16"/>
      <c r="C10" s="17">
        <v>60394263</v>
      </c>
      <c r="D10" s="17"/>
      <c r="E10" s="18">
        <v>44462298</v>
      </c>
      <c r="F10" s="19">
        <v>44462298</v>
      </c>
      <c r="G10" s="19"/>
      <c r="H10" s="19"/>
      <c r="I10" s="19">
        <v>2540009</v>
      </c>
      <c r="J10" s="19">
        <v>2540009</v>
      </c>
      <c r="K10" s="19">
        <v>648350</v>
      </c>
      <c r="L10" s="19">
        <v>2176000</v>
      </c>
      <c r="M10" s="19">
        <v>3923705</v>
      </c>
      <c r="N10" s="19">
        <v>6748055</v>
      </c>
      <c r="O10" s="19"/>
      <c r="P10" s="19"/>
      <c r="Q10" s="19"/>
      <c r="R10" s="19"/>
      <c r="S10" s="19"/>
      <c r="T10" s="19"/>
      <c r="U10" s="19"/>
      <c r="V10" s="19"/>
      <c r="W10" s="19">
        <v>9288064</v>
      </c>
      <c r="X10" s="19">
        <v>19149161</v>
      </c>
      <c r="Y10" s="19">
        <v>-9861097</v>
      </c>
      <c r="Z10" s="20">
        <v>-51.5</v>
      </c>
      <c r="AA10" s="21">
        <v>44462298</v>
      </c>
    </row>
    <row r="11" spans="1:27" ht="13.5">
      <c r="A11" s="22" t="s">
        <v>38</v>
      </c>
      <c r="B11" s="16"/>
      <c r="C11" s="17">
        <v>14943807</v>
      </c>
      <c r="D11" s="17"/>
      <c r="E11" s="18">
        <v>13245350</v>
      </c>
      <c r="F11" s="19">
        <v>13245350</v>
      </c>
      <c r="G11" s="19">
        <v>1029147</v>
      </c>
      <c r="H11" s="19">
        <v>2529258</v>
      </c>
      <c r="I11" s="19">
        <v>802136</v>
      </c>
      <c r="J11" s="19">
        <v>4360541</v>
      </c>
      <c r="K11" s="19">
        <v>2933551</v>
      </c>
      <c r="L11" s="19">
        <v>2647664</v>
      </c>
      <c r="M11" s="19">
        <v>1972087</v>
      </c>
      <c r="N11" s="19">
        <v>7553302</v>
      </c>
      <c r="O11" s="19"/>
      <c r="P11" s="19"/>
      <c r="Q11" s="19"/>
      <c r="R11" s="19"/>
      <c r="S11" s="19"/>
      <c r="T11" s="19"/>
      <c r="U11" s="19"/>
      <c r="V11" s="19"/>
      <c r="W11" s="19">
        <v>11913843</v>
      </c>
      <c r="X11" s="19">
        <v>9383247</v>
      </c>
      <c r="Y11" s="19">
        <v>2530596</v>
      </c>
      <c r="Z11" s="20">
        <v>26.97</v>
      </c>
      <c r="AA11" s="21">
        <v>13245350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-725167092</v>
      </c>
      <c r="D14" s="17"/>
      <c r="E14" s="18">
        <v>-811039319</v>
      </c>
      <c r="F14" s="19">
        <v>-811039319</v>
      </c>
      <c r="G14" s="19">
        <v>-45000363</v>
      </c>
      <c r="H14" s="19">
        <v>-75642550</v>
      </c>
      <c r="I14" s="19">
        <v>-69503448</v>
      </c>
      <c r="J14" s="19">
        <v>-190146361</v>
      </c>
      <c r="K14" s="19">
        <v>-74635851</v>
      </c>
      <c r="L14" s="19">
        <v>-69191726</v>
      </c>
      <c r="M14" s="19">
        <v>-69826216</v>
      </c>
      <c r="N14" s="19">
        <v>-213653793</v>
      </c>
      <c r="O14" s="19"/>
      <c r="P14" s="19"/>
      <c r="Q14" s="19"/>
      <c r="R14" s="19"/>
      <c r="S14" s="19"/>
      <c r="T14" s="19"/>
      <c r="U14" s="19"/>
      <c r="V14" s="19"/>
      <c r="W14" s="19">
        <v>-403800154</v>
      </c>
      <c r="X14" s="19">
        <v>-351594955</v>
      </c>
      <c r="Y14" s="19">
        <v>-52205199</v>
      </c>
      <c r="Z14" s="20">
        <v>14.85</v>
      </c>
      <c r="AA14" s="21">
        <v>-811039319</v>
      </c>
    </row>
    <row r="15" spans="1:27" ht="13.5">
      <c r="A15" s="22" t="s">
        <v>42</v>
      </c>
      <c r="B15" s="16"/>
      <c r="C15" s="17">
        <v>-46193374</v>
      </c>
      <c r="D15" s="17"/>
      <c r="E15" s="18">
        <v>-46421043</v>
      </c>
      <c r="F15" s="19">
        <v>-46421043</v>
      </c>
      <c r="G15" s="19">
        <v>-113969</v>
      </c>
      <c r="H15" s="19">
        <v>-644088</v>
      </c>
      <c r="I15" s="19">
        <v>-2426715</v>
      </c>
      <c r="J15" s="19">
        <v>-3184772</v>
      </c>
      <c r="K15" s="19">
        <v>-2214044</v>
      </c>
      <c r="L15" s="19">
        <v>-1178321</v>
      </c>
      <c r="M15" s="19">
        <v>-9961391</v>
      </c>
      <c r="N15" s="19">
        <v>-13353756</v>
      </c>
      <c r="O15" s="19"/>
      <c r="P15" s="19"/>
      <c r="Q15" s="19"/>
      <c r="R15" s="19"/>
      <c r="S15" s="19"/>
      <c r="T15" s="19"/>
      <c r="U15" s="19"/>
      <c r="V15" s="19"/>
      <c r="W15" s="19">
        <v>-16538528</v>
      </c>
      <c r="X15" s="19">
        <v>-15395738</v>
      </c>
      <c r="Y15" s="19">
        <v>-1142790</v>
      </c>
      <c r="Z15" s="20">
        <v>7.42</v>
      </c>
      <c r="AA15" s="21">
        <v>-46421043</v>
      </c>
    </row>
    <row r="16" spans="1:27" ht="13.5">
      <c r="A16" s="22" t="s">
        <v>43</v>
      </c>
      <c r="B16" s="16"/>
      <c r="C16" s="17">
        <v>-51089762</v>
      </c>
      <c r="D16" s="17"/>
      <c r="E16" s="18">
        <v>-57478962</v>
      </c>
      <c r="F16" s="19">
        <v>-57478962</v>
      </c>
      <c r="G16" s="19">
        <v>-4660615</v>
      </c>
      <c r="H16" s="19">
        <v>-4673463</v>
      </c>
      <c r="I16" s="19">
        <v>-4698280</v>
      </c>
      <c r="J16" s="19">
        <v>-14032358</v>
      </c>
      <c r="K16" s="19">
        <v>-4633246</v>
      </c>
      <c r="L16" s="19">
        <v>-4604178</v>
      </c>
      <c r="M16" s="19">
        <v>-4610643</v>
      </c>
      <c r="N16" s="19">
        <v>-13848067</v>
      </c>
      <c r="O16" s="19"/>
      <c r="P16" s="19"/>
      <c r="Q16" s="19"/>
      <c r="R16" s="19"/>
      <c r="S16" s="19"/>
      <c r="T16" s="19"/>
      <c r="U16" s="19"/>
      <c r="V16" s="19"/>
      <c r="W16" s="19">
        <v>-27880425</v>
      </c>
      <c r="X16" s="19">
        <v>-29404937</v>
      </c>
      <c r="Y16" s="19">
        <v>1524512</v>
      </c>
      <c r="Z16" s="20">
        <v>-5.18</v>
      </c>
      <c r="AA16" s="21">
        <v>-57478962</v>
      </c>
    </row>
    <row r="17" spans="1:27" ht="13.5">
      <c r="A17" s="23" t="s">
        <v>44</v>
      </c>
      <c r="B17" s="24"/>
      <c r="C17" s="25">
        <f aca="true" t="shared" si="0" ref="C17:Y17">SUM(C6:C16)</f>
        <v>160635899</v>
      </c>
      <c r="D17" s="25">
        <f>SUM(D6:D16)</f>
        <v>0</v>
      </c>
      <c r="E17" s="26">
        <f t="shared" si="0"/>
        <v>103089719</v>
      </c>
      <c r="F17" s="27">
        <f t="shared" si="0"/>
        <v>103089719</v>
      </c>
      <c r="G17" s="27">
        <f t="shared" si="0"/>
        <v>61038188</v>
      </c>
      <c r="H17" s="27">
        <f t="shared" si="0"/>
        <v>5813082</v>
      </c>
      <c r="I17" s="27">
        <f t="shared" si="0"/>
        <v>-1107740</v>
      </c>
      <c r="J17" s="27">
        <f t="shared" si="0"/>
        <v>65743530</v>
      </c>
      <c r="K17" s="27">
        <f t="shared" si="0"/>
        <v>6541409</v>
      </c>
      <c r="L17" s="27">
        <f t="shared" si="0"/>
        <v>10130538</v>
      </c>
      <c r="M17" s="27">
        <f t="shared" si="0"/>
        <v>25647578</v>
      </c>
      <c r="N17" s="27">
        <f t="shared" si="0"/>
        <v>42319525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108063055</v>
      </c>
      <c r="X17" s="27">
        <f t="shared" si="0"/>
        <v>125226507</v>
      </c>
      <c r="Y17" s="27">
        <f t="shared" si="0"/>
        <v>-17163452</v>
      </c>
      <c r="Z17" s="28">
        <f>+IF(X17&lt;&gt;0,+(Y17/X17)*100,0)</f>
        <v>-13.705925695108625</v>
      </c>
      <c r="AA17" s="29">
        <f>SUM(AA6:AA16)</f>
        <v>103089719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913792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14640</v>
      </c>
      <c r="D23" s="40"/>
      <c r="E23" s="18">
        <v>12733</v>
      </c>
      <c r="F23" s="19">
        <v>12733</v>
      </c>
      <c r="G23" s="36">
        <v>-3393</v>
      </c>
      <c r="H23" s="36">
        <v>125</v>
      </c>
      <c r="I23" s="36">
        <v>3643</v>
      </c>
      <c r="J23" s="19">
        <v>375</v>
      </c>
      <c r="K23" s="36">
        <v>128</v>
      </c>
      <c r="L23" s="36">
        <v>129</v>
      </c>
      <c r="M23" s="19">
        <v>7010</v>
      </c>
      <c r="N23" s="36">
        <v>7267</v>
      </c>
      <c r="O23" s="36"/>
      <c r="P23" s="36"/>
      <c r="Q23" s="19"/>
      <c r="R23" s="36"/>
      <c r="S23" s="36"/>
      <c r="T23" s="19"/>
      <c r="U23" s="36"/>
      <c r="V23" s="36"/>
      <c r="W23" s="36">
        <v>7642</v>
      </c>
      <c r="X23" s="19">
        <v>6366</v>
      </c>
      <c r="Y23" s="36">
        <v>1276</v>
      </c>
      <c r="Z23" s="37">
        <v>20.04</v>
      </c>
      <c r="AA23" s="38">
        <v>12733</v>
      </c>
    </row>
    <row r="24" spans="1:27" ht="13.5">
      <c r="A24" s="22" t="s">
        <v>49</v>
      </c>
      <c r="B24" s="16"/>
      <c r="C24" s="17">
        <v>-4980000</v>
      </c>
      <c r="D24" s="17"/>
      <c r="E24" s="18">
        <v>-6873180</v>
      </c>
      <c r="F24" s="19">
        <v>-6873180</v>
      </c>
      <c r="G24" s="19">
        <v>-525024</v>
      </c>
      <c r="H24" s="19">
        <v>-1102010</v>
      </c>
      <c r="I24" s="19">
        <v>-411216</v>
      </c>
      <c r="J24" s="19">
        <v>-2038250</v>
      </c>
      <c r="K24" s="19">
        <v>-1008223</v>
      </c>
      <c r="L24" s="19">
        <v>-554509</v>
      </c>
      <c r="M24" s="19">
        <v>-1409816</v>
      </c>
      <c r="N24" s="19">
        <v>-2972548</v>
      </c>
      <c r="O24" s="19"/>
      <c r="P24" s="19"/>
      <c r="Q24" s="19"/>
      <c r="R24" s="19"/>
      <c r="S24" s="19"/>
      <c r="T24" s="19"/>
      <c r="U24" s="19"/>
      <c r="V24" s="19"/>
      <c r="W24" s="19">
        <v>-5010798</v>
      </c>
      <c r="X24" s="19">
        <v>-3436590</v>
      </c>
      <c r="Y24" s="19">
        <v>-1574208</v>
      </c>
      <c r="Z24" s="20">
        <v>45.81</v>
      </c>
      <c r="AA24" s="21">
        <v>-6873180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-95286038</v>
      </c>
      <c r="D26" s="17"/>
      <c r="E26" s="18">
        <v>-88356069</v>
      </c>
      <c r="F26" s="19">
        <v>-88356069</v>
      </c>
      <c r="G26" s="19"/>
      <c r="H26" s="19">
        <v>-571482</v>
      </c>
      <c r="I26" s="19">
        <v>-5868990</v>
      </c>
      <c r="J26" s="19">
        <v>-6440472</v>
      </c>
      <c r="K26" s="19">
        <v>-1878888</v>
      </c>
      <c r="L26" s="19">
        <v>-4070175</v>
      </c>
      <c r="M26" s="19">
        <v>-7837299</v>
      </c>
      <c r="N26" s="19">
        <v>-13786362</v>
      </c>
      <c r="O26" s="19"/>
      <c r="P26" s="19"/>
      <c r="Q26" s="19"/>
      <c r="R26" s="19"/>
      <c r="S26" s="19"/>
      <c r="T26" s="19"/>
      <c r="U26" s="19"/>
      <c r="V26" s="19"/>
      <c r="W26" s="19">
        <v>-20226834</v>
      </c>
      <c r="X26" s="19">
        <v>-17365460</v>
      </c>
      <c r="Y26" s="19">
        <v>-2861374</v>
      </c>
      <c r="Z26" s="20">
        <v>16.48</v>
      </c>
      <c r="AA26" s="21">
        <v>-88356069</v>
      </c>
    </row>
    <row r="27" spans="1:27" ht="13.5">
      <c r="A27" s="23" t="s">
        <v>51</v>
      </c>
      <c r="B27" s="24"/>
      <c r="C27" s="25">
        <f aca="true" t="shared" si="1" ref="C27:Y27">SUM(C21:C26)</f>
        <v>-99337606</v>
      </c>
      <c r="D27" s="25">
        <f>SUM(D21:D26)</f>
        <v>0</v>
      </c>
      <c r="E27" s="26">
        <f t="shared" si="1"/>
        <v>-95216516</v>
      </c>
      <c r="F27" s="27">
        <f t="shared" si="1"/>
        <v>-95216516</v>
      </c>
      <c r="G27" s="27">
        <f t="shared" si="1"/>
        <v>-528417</v>
      </c>
      <c r="H27" s="27">
        <f t="shared" si="1"/>
        <v>-1673367</v>
      </c>
      <c r="I27" s="27">
        <f t="shared" si="1"/>
        <v>-6276563</v>
      </c>
      <c r="J27" s="27">
        <f t="shared" si="1"/>
        <v>-8478347</v>
      </c>
      <c r="K27" s="27">
        <f t="shared" si="1"/>
        <v>-2886983</v>
      </c>
      <c r="L27" s="27">
        <f t="shared" si="1"/>
        <v>-4624555</v>
      </c>
      <c r="M27" s="27">
        <f t="shared" si="1"/>
        <v>-9240105</v>
      </c>
      <c r="N27" s="27">
        <f t="shared" si="1"/>
        <v>-16751643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-25229990</v>
      </c>
      <c r="X27" s="27">
        <f t="shared" si="1"/>
        <v>-20795684</v>
      </c>
      <c r="Y27" s="27">
        <f t="shared" si="1"/>
        <v>-4434306</v>
      </c>
      <c r="Z27" s="28">
        <f>+IF(X27&lt;&gt;0,+(Y27/X27)*100,0)</f>
        <v>21.3232034108616</v>
      </c>
      <c r="AA27" s="29">
        <f>SUM(AA21:AA26)</f>
        <v>-95216516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>
        <v>-17969</v>
      </c>
      <c r="H31" s="19">
        <v>-8984</v>
      </c>
      <c r="I31" s="19">
        <v>-8984</v>
      </c>
      <c r="J31" s="19">
        <v>-35937</v>
      </c>
      <c r="K31" s="19">
        <v>-22616</v>
      </c>
      <c r="L31" s="19">
        <v>-1415</v>
      </c>
      <c r="M31" s="19"/>
      <c r="N31" s="19">
        <v>-24031</v>
      </c>
      <c r="O31" s="19"/>
      <c r="P31" s="19"/>
      <c r="Q31" s="19"/>
      <c r="R31" s="19"/>
      <c r="S31" s="19"/>
      <c r="T31" s="19"/>
      <c r="U31" s="19"/>
      <c r="V31" s="19"/>
      <c r="W31" s="19">
        <v>-59968</v>
      </c>
      <c r="X31" s="19"/>
      <c r="Y31" s="19">
        <v>-59968</v>
      </c>
      <c r="Z31" s="20"/>
      <c r="AA31" s="21"/>
    </row>
    <row r="32" spans="1:27" ht="13.5">
      <c r="A32" s="22" t="s">
        <v>54</v>
      </c>
      <c r="B32" s="16"/>
      <c r="C32" s="17">
        <v>30000000</v>
      </c>
      <c r="D32" s="17"/>
      <c r="E32" s="18">
        <v>30000000</v>
      </c>
      <c r="F32" s="19">
        <v>30000000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>
        <v>30000000</v>
      </c>
    </row>
    <row r="33" spans="1:27" ht="13.5">
      <c r="A33" s="22" t="s">
        <v>55</v>
      </c>
      <c r="B33" s="16"/>
      <c r="C33" s="17">
        <v>2200100</v>
      </c>
      <c r="D33" s="17"/>
      <c r="E33" s="18">
        <v>2628045</v>
      </c>
      <c r="F33" s="19">
        <v>2628045</v>
      </c>
      <c r="G33" s="19">
        <v>-197368</v>
      </c>
      <c r="H33" s="36">
        <v>-75410</v>
      </c>
      <c r="I33" s="36">
        <v>-7572967</v>
      </c>
      <c r="J33" s="36">
        <v>-7845745</v>
      </c>
      <c r="K33" s="19">
        <v>-122762</v>
      </c>
      <c r="L33" s="19">
        <v>179450</v>
      </c>
      <c r="M33" s="19">
        <v>222926</v>
      </c>
      <c r="N33" s="19">
        <v>279614</v>
      </c>
      <c r="O33" s="36"/>
      <c r="P33" s="36"/>
      <c r="Q33" s="36"/>
      <c r="R33" s="19"/>
      <c r="S33" s="19"/>
      <c r="T33" s="19"/>
      <c r="U33" s="19"/>
      <c r="V33" s="36"/>
      <c r="W33" s="36">
        <v>-7566131</v>
      </c>
      <c r="X33" s="36">
        <v>1314024</v>
      </c>
      <c r="Y33" s="19">
        <v>-8880155</v>
      </c>
      <c r="Z33" s="20">
        <v>-675.8</v>
      </c>
      <c r="AA33" s="21">
        <v>2628045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-23704260</v>
      </c>
      <c r="D35" s="17"/>
      <c r="E35" s="18">
        <v>-26841420</v>
      </c>
      <c r="F35" s="19">
        <v>-26841420</v>
      </c>
      <c r="G35" s="19">
        <v>-1181577</v>
      </c>
      <c r="H35" s="19">
        <v>-864329</v>
      </c>
      <c r="I35" s="19">
        <v>-2797902</v>
      </c>
      <c r="J35" s="19">
        <v>-4843808</v>
      </c>
      <c r="K35" s="19">
        <v>-3441711</v>
      </c>
      <c r="L35" s="19">
        <v>-1145923</v>
      </c>
      <c r="M35" s="19">
        <v>-3444784</v>
      </c>
      <c r="N35" s="19">
        <v>-8032418</v>
      </c>
      <c r="O35" s="19"/>
      <c r="P35" s="19"/>
      <c r="Q35" s="19"/>
      <c r="R35" s="19"/>
      <c r="S35" s="19"/>
      <c r="T35" s="19"/>
      <c r="U35" s="19"/>
      <c r="V35" s="19"/>
      <c r="W35" s="19">
        <v>-12876226</v>
      </c>
      <c r="X35" s="19">
        <v>-12887331</v>
      </c>
      <c r="Y35" s="19">
        <v>11105</v>
      </c>
      <c r="Z35" s="20">
        <v>-0.09</v>
      </c>
      <c r="AA35" s="21">
        <v>-26841420</v>
      </c>
    </row>
    <row r="36" spans="1:27" ht="13.5">
      <c r="A36" s="23" t="s">
        <v>57</v>
      </c>
      <c r="B36" s="24"/>
      <c r="C36" s="25">
        <f aca="true" t="shared" si="2" ref="C36:Y36">SUM(C31:C35)</f>
        <v>8495840</v>
      </c>
      <c r="D36" s="25">
        <f>SUM(D31:D35)</f>
        <v>0</v>
      </c>
      <c r="E36" s="26">
        <f t="shared" si="2"/>
        <v>5786625</v>
      </c>
      <c r="F36" s="27">
        <f t="shared" si="2"/>
        <v>5786625</v>
      </c>
      <c r="G36" s="27">
        <f t="shared" si="2"/>
        <v>-1396914</v>
      </c>
      <c r="H36" s="27">
        <f t="shared" si="2"/>
        <v>-948723</v>
      </c>
      <c r="I36" s="27">
        <f t="shared" si="2"/>
        <v>-10379853</v>
      </c>
      <c r="J36" s="27">
        <f t="shared" si="2"/>
        <v>-12725490</v>
      </c>
      <c r="K36" s="27">
        <f t="shared" si="2"/>
        <v>-3587089</v>
      </c>
      <c r="L36" s="27">
        <f t="shared" si="2"/>
        <v>-967888</v>
      </c>
      <c r="M36" s="27">
        <f t="shared" si="2"/>
        <v>-3221858</v>
      </c>
      <c r="N36" s="27">
        <f t="shared" si="2"/>
        <v>-7776835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-20502325</v>
      </c>
      <c r="X36" s="27">
        <f t="shared" si="2"/>
        <v>-11573307</v>
      </c>
      <c r="Y36" s="27">
        <f t="shared" si="2"/>
        <v>-8929018</v>
      </c>
      <c r="Z36" s="28">
        <f>+IF(X36&lt;&gt;0,+(Y36/X36)*100,0)</f>
        <v>77.1518287728823</v>
      </c>
      <c r="AA36" s="29">
        <f>SUM(AA31:AA35)</f>
        <v>5786625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69794133</v>
      </c>
      <c r="D38" s="31">
        <f>+D17+D27+D36</f>
        <v>0</v>
      </c>
      <c r="E38" s="32">
        <f t="shared" si="3"/>
        <v>13659828</v>
      </c>
      <c r="F38" s="33">
        <f t="shared" si="3"/>
        <v>13659828</v>
      </c>
      <c r="G38" s="33">
        <f t="shared" si="3"/>
        <v>59112857</v>
      </c>
      <c r="H38" s="33">
        <f t="shared" si="3"/>
        <v>3190992</v>
      </c>
      <c r="I38" s="33">
        <f t="shared" si="3"/>
        <v>-17764156</v>
      </c>
      <c r="J38" s="33">
        <f t="shared" si="3"/>
        <v>44539693</v>
      </c>
      <c r="K38" s="33">
        <f t="shared" si="3"/>
        <v>67337</v>
      </c>
      <c r="L38" s="33">
        <f t="shared" si="3"/>
        <v>4538095</v>
      </c>
      <c r="M38" s="33">
        <f t="shared" si="3"/>
        <v>13185615</v>
      </c>
      <c r="N38" s="33">
        <f t="shared" si="3"/>
        <v>17791047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62330740</v>
      </c>
      <c r="X38" s="33">
        <f t="shared" si="3"/>
        <v>92857516</v>
      </c>
      <c r="Y38" s="33">
        <f t="shared" si="3"/>
        <v>-30526776</v>
      </c>
      <c r="Z38" s="34">
        <f>+IF(X38&lt;&gt;0,+(Y38/X38)*100,0)</f>
        <v>-32.87485743211136</v>
      </c>
      <c r="AA38" s="35">
        <f>+AA17+AA27+AA36</f>
        <v>13659828</v>
      </c>
    </row>
    <row r="39" spans="1:27" ht="13.5">
      <c r="A39" s="22" t="s">
        <v>59</v>
      </c>
      <c r="B39" s="16"/>
      <c r="C39" s="31">
        <v>104986783</v>
      </c>
      <c r="D39" s="31"/>
      <c r="E39" s="32">
        <v>100467149</v>
      </c>
      <c r="F39" s="33">
        <v>100467149</v>
      </c>
      <c r="G39" s="33">
        <v>174782516</v>
      </c>
      <c r="H39" s="33">
        <v>233895373</v>
      </c>
      <c r="I39" s="33">
        <v>237086365</v>
      </c>
      <c r="J39" s="33">
        <v>174782516</v>
      </c>
      <c r="K39" s="33">
        <v>219322209</v>
      </c>
      <c r="L39" s="33">
        <v>219389546</v>
      </c>
      <c r="M39" s="33">
        <v>223927641</v>
      </c>
      <c r="N39" s="33">
        <v>219322209</v>
      </c>
      <c r="O39" s="33"/>
      <c r="P39" s="33"/>
      <c r="Q39" s="33"/>
      <c r="R39" s="33"/>
      <c r="S39" s="33"/>
      <c r="T39" s="33"/>
      <c r="U39" s="33"/>
      <c r="V39" s="33"/>
      <c r="W39" s="33">
        <v>174782516</v>
      </c>
      <c r="X39" s="33">
        <v>100467149</v>
      </c>
      <c r="Y39" s="33">
        <v>74315367</v>
      </c>
      <c r="Z39" s="34">
        <v>73.97</v>
      </c>
      <c r="AA39" s="35">
        <v>100467149</v>
      </c>
    </row>
    <row r="40" spans="1:27" ht="13.5">
      <c r="A40" s="41" t="s">
        <v>60</v>
      </c>
      <c r="B40" s="42"/>
      <c r="C40" s="43">
        <v>174780916</v>
      </c>
      <c r="D40" s="43"/>
      <c r="E40" s="44">
        <v>114126977</v>
      </c>
      <c r="F40" s="45">
        <v>114126977</v>
      </c>
      <c r="G40" s="45">
        <v>233895373</v>
      </c>
      <c r="H40" s="45">
        <v>237086365</v>
      </c>
      <c r="I40" s="45">
        <v>219322209</v>
      </c>
      <c r="J40" s="45">
        <v>219322209</v>
      </c>
      <c r="K40" s="45">
        <v>219389546</v>
      </c>
      <c r="L40" s="45">
        <v>223927641</v>
      </c>
      <c r="M40" s="45">
        <v>237113256</v>
      </c>
      <c r="N40" s="45">
        <v>237113256</v>
      </c>
      <c r="O40" s="45"/>
      <c r="P40" s="45"/>
      <c r="Q40" s="45"/>
      <c r="R40" s="45"/>
      <c r="S40" s="45"/>
      <c r="T40" s="45"/>
      <c r="U40" s="45"/>
      <c r="V40" s="45"/>
      <c r="W40" s="45">
        <v>237113256</v>
      </c>
      <c r="X40" s="45">
        <v>193324665</v>
      </c>
      <c r="Y40" s="45">
        <v>43788591</v>
      </c>
      <c r="Z40" s="46">
        <v>22.65</v>
      </c>
      <c r="AA40" s="47">
        <v>114126977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48573465</v>
      </c>
      <c r="D6" s="17"/>
      <c r="E6" s="18">
        <v>53082287</v>
      </c>
      <c r="F6" s="19">
        <v>53082287</v>
      </c>
      <c r="G6" s="19">
        <v>26844310</v>
      </c>
      <c r="H6" s="19">
        <v>2225999</v>
      </c>
      <c r="I6" s="19">
        <v>2552674</v>
      </c>
      <c r="J6" s="19">
        <v>31622983</v>
      </c>
      <c r="K6" s="19">
        <v>2554056</v>
      </c>
      <c r="L6" s="19">
        <v>2554084</v>
      </c>
      <c r="M6" s="19">
        <v>2554076</v>
      </c>
      <c r="N6" s="19">
        <v>7662216</v>
      </c>
      <c r="O6" s="19"/>
      <c r="P6" s="19"/>
      <c r="Q6" s="19"/>
      <c r="R6" s="19"/>
      <c r="S6" s="19"/>
      <c r="T6" s="19"/>
      <c r="U6" s="19"/>
      <c r="V6" s="19"/>
      <c r="W6" s="19">
        <v>39285199</v>
      </c>
      <c r="X6" s="19">
        <v>38605386</v>
      </c>
      <c r="Y6" s="19">
        <v>679813</v>
      </c>
      <c r="Z6" s="20">
        <v>1.76</v>
      </c>
      <c r="AA6" s="21">
        <v>53082287</v>
      </c>
    </row>
    <row r="7" spans="1:27" ht="13.5">
      <c r="A7" s="22" t="s">
        <v>34</v>
      </c>
      <c r="B7" s="16"/>
      <c r="C7" s="17">
        <v>120075611</v>
      </c>
      <c r="D7" s="17"/>
      <c r="E7" s="18">
        <v>129949117</v>
      </c>
      <c r="F7" s="19">
        <v>129949117</v>
      </c>
      <c r="G7" s="19">
        <v>10930224</v>
      </c>
      <c r="H7" s="19">
        <v>11331942</v>
      </c>
      <c r="I7" s="19">
        <v>11739650</v>
      </c>
      <c r="J7" s="19">
        <v>34001816</v>
      </c>
      <c r="K7" s="19">
        <v>10945557</v>
      </c>
      <c r="L7" s="19">
        <v>11663315</v>
      </c>
      <c r="M7" s="19">
        <v>12224584</v>
      </c>
      <c r="N7" s="19">
        <v>34833456</v>
      </c>
      <c r="O7" s="19"/>
      <c r="P7" s="19"/>
      <c r="Q7" s="19"/>
      <c r="R7" s="19"/>
      <c r="S7" s="19"/>
      <c r="T7" s="19"/>
      <c r="U7" s="19"/>
      <c r="V7" s="19"/>
      <c r="W7" s="19">
        <v>68835272</v>
      </c>
      <c r="X7" s="19">
        <v>64321123</v>
      </c>
      <c r="Y7" s="19">
        <v>4514149</v>
      </c>
      <c r="Z7" s="20">
        <v>7.02</v>
      </c>
      <c r="AA7" s="21">
        <v>129949117</v>
      </c>
    </row>
    <row r="8" spans="1:27" ht="13.5">
      <c r="A8" s="22" t="s">
        <v>35</v>
      </c>
      <c r="B8" s="16"/>
      <c r="C8" s="17">
        <v>9648408</v>
      </c>
      <c r="D8" s="17"/>
      <c r="E8" s="18">
        <v>16010422</v>
      </c>
      <c r="F8" s="19">
        <v>16010422</v>
      </c>
      <c r="G8" s="19">
        <v>732254</v>
      </c>
      <c r="H8" s="19">
        <v>1143995</v>
      </c>
      <c r="I8" s="19">
        <v>2142277</v>
      </c>
      <c r="J8" s="19">
        <v>4018526</v>
      </c>
      <c r="K8" s="19">
        <v>1648322</v>
      </c>
      <c r="L8" s="19">
        <v>1419889</v>
      </c>
      <c r="M8" s="19">
        <v>1145762</v>
      </c>
      <c r="N8" s="19">
        <v>4213973</v>
      </c>
      <c r="O8" s="19"/>
      <c r="P8" s="19"/>
      <c r="Q8" s="19"/>
      <c r="R8" s="19"/>
      <c r="S8" s="19"/>
      <c r="T8" s="19"/>
      <c r="U8" s="19"/>
      <c r="V8" s="19"/>
      <c r="W8" s="19">
        <v>8232499</v>
      </c>
      <c r="X8" s="19">
        <v>6642934</v>
      </c>
      <c r="Y8" s="19">
        <v>1589565</v>
      </c>
      <c r="Z8" s="20">
        <v>23.93</v>
      </c>
      <c r="AA8" s="21">
        <v>16010422</v>
      </c>
    </row>
    <row r="9" spans="1:27" ht="13.5">
      <c r="A9" s="22" t="s">
        <v>36</v>
      </c>
      <c r="B9" s="16"/>
      <c r="C9" s="17">
        <v>36734956</v>
      </c>
      <c r="D9" s="17"/>
      <c r="E9" s="18">
        <v>60024937</v>
      </c>
      <c r="F9" s="19">
        <v>60024937</v>
      </c>
      <c r="G9" s="19">
        <v>9613682</v>
      </c>
      <c r="H9" s="19">
        <v>2822000</v>
      </c>
      <c r="I9" s="19">
        <v>56000</v>
      </c>
      <c r="J9" s="19">
        <v>12491682</v>
      </c>
      <c r="K9" s="19">
        <v>1783000</v>
      </c>
      <c r="L9" s="19">
        <v>545000</v>
      </c>
      <c r="M9" s="19">
        <v>7692000</v>
      </c>
      <c r="N9" s="19">
        <v>10020000</v>
      </c>
      <c r="O9" s="19"/>
      <c r="P9" s="19"/>
      <c r="Q9" s="19"/>
      <c r="R9" s="19"/>
      <c r="S9" s="19"/>
      <c r="T9" s="19"/>
      <c r="U9" s="19"/>
      <c r="V9" s="19"/>
      <c r="W9" s="19">
        <v>22511682</v>
      </c>
      <c r="X9" s="19">
        <v>44339123</v>
      </c>
      <c r="Y9" s="19">
        <v>-21827441</v>
      </c>
      <c r="Z9" s="20">
        <v>-49.23</v>
      </c>
      <c r="AA9" s="21">
        <v>60024937</v>
      </c>
    </row>
    <row r="10" spans="1:27" ht="13.5">
      <c r="A10" s="22" t="s">
        <v>37</v>
      </c>
      <c r="B10" s="16"/>
      <c r="C10" s="17">
        <v>13024692</v>
      </c>
      <c r="D10" s="17"/>
      <c r="E10" s="18">
        <v>11931065</v>
      </c>
      <c r="F10" s="19">
        <v>11931065</v>
      </c>
      <c r="G10" s="19"/>
      <c r="H10" s="19">
        <v>3119000</v>
      </c>
      <c r="I10" s="19"/>
      <c r="J10" s="19">
        <v>3119000</v>
      </c>
      <c r="K10" s="19"/>
      <c r="L10" s="19">
        <v>545000</v>
      </c>
      <c r="M10" s="19">
        <v>3659000</v>
      </c>
      <c r="N10" s="19">
        <v>4204000</v>
      </c>
      <c r="O10" s="19"/>
      <c r="P10" s="19"/>
      <c r="Q10" s="19"/>
      <c r="R10" s="19"/>
      <c r="S10" s="19"/>
      <c r="T10" s="19"/>
      <c r="U10" s="19"/>
      <c r="V10" s="19"/>
      <c r="W10" s="19">
        <v>7323000</v>
      </c>
      <c r="X10" s="19">
        <v>7076124</v>
      </c>
      <c r="Y10" s="19">
        <v>246876</v>
      </c>
      <c r="Z10" s="20">
        <v>3.49</v>
      </c>
      <c r="AA10" s="21">
        <v>11931065</v>
      </c>
    </row>
    <row r="11" spans="1:27" ht="13.5">
      <c r="A11" s="22" t="s">
        <v>38</v>
      </c>
      <c r="B11" s="16"/>
      <c r="C11" s="17">
        <v>3075618</v>
      </c>
      <c r="D11" s="17"/>
      <c r="E11" s="18">
        <v>2750036</v>
      </c>
      <c r="F11" s="19">
        <v>2750036</v>
      </c>
      <c r="G11" s="19">
        <v>180044</v>
      </c>
      <c r="H11" s="19">
        <v>239446</v>
      </c>
      <c r="I11" s="19">
        <v>272797</v>
      </c>
      <c r="J11" s="19">
        <v>692287</v>
      </c>
      <c r="K11" s="19">
        <v>265378</v>
      </c>
      <c r="L11" s="19">
        <v>332329</v>
      </c>
      <c r="M11" s="19">
        <v>255378</v>
      </c>
      <c r="N11" s="19">
        <v>853085</v>
      </c>
      <c r="O11" s="19"/>
      <c r="P11" s="19"/>
      <c r="Q11" s="19"/>
      <c r="R11" s="19"/>
      <c r="S11" s="19"/>
      <c r="T11" s="19"/>
      <c r="U11" s="19"/>
      <c r="V11" s="19"/>
      <c r="W11" s="19">
        <v>1545372</v>
      </c>
      <c r="X11" s="19">
        <v>1231726</v>
      </c>
      <c r="Y11" s="19">
        <v>313646</v>
      </c>
      <c r="Z11" s="20">
        <v>25.46</v>
      </c>
      <c r="AA11" s="21">
        <v>2750036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-219578273</v>
      </c>
      <c r="D14" s="17"/>
      <c r="E14" s="18">
        <v>-264144877</v>
      </c>
      <c r="F14" s="19">
        <v>-264144877</v>
      </c>
      <c r="G14" s="19">
        <v>-18763748</v>
      </c>
      <c r="H14" s="19">
        <v>-31136861</v>
      </c>
      <c r="I14" s="19">
        <v>-20799248</v>
      </c>
      <c r="J14" s="19">
        <v>-70699857</v>
      </c>
      <c r="K14" s="19">
        <v>-17577963</v>
      </c>
      <c r="L14" s="19">
        <v>-18017058</v>
      </c>
      <c r="M14" s="19">
        <v>-16932732</v>
      </c>
      <c r="N14" s="19">
        <v>-52527753</v>
      </c>
      <c r="O14" s="19"/>
      <c r="P14" s="19"/>
      <c r="Q14" s="19"/>
      <c r="R14" s="19"/>
      <c r="S14" s="19"/>
      <c r="T14" s="19"/>
      <c r="U14" s="19"/>
      <c r="V14" s="19"/>
      <c r="W14" s="19">
        <v>-123227610</v>
      </c>
      <c r="X14" s="19">
        <v>-141809214</v>
      </c>
      <c r="Y14" s="19">
        <v>18581604</v>
      </c>
      <c r="Z14" s="20">
        <v>-13.1</v>
      </c>
      <c r="AA14" s="21">
        <v>-264144877</v>
      </c>
    </row>
    <row r="15" spans="1:27" ht="13.5">
      <c r="A15" s="22" t="s">
        <v>42</v>
      </c>
      <c r="B15" s="16"/>
      <c r="C15" s="17">
        <v>-140796</v>
      </c>
      <c r="D15" s="17"/>
      <c r="E15" s="18">
        <v>-503700</v>
      </c>
      <c r="F15" s="19">
        <v>-503700</v>
      </c>
      <c r="G15" s="19">
        <v>-58542</v>
      </c>
      <c r="H15" s="19">
        <v>-654</v>
      </c>
      <c r="I15" s="19"/>
      <c r="J15" s="19">
        <v>-59196</v>
      </c>
      <c r="K15" s="19"/>
      <c r="L15" s="19"/>
      <c r="M15" s="19">
        <v>-424105</v>
      </c>
      <c r="N15" s="19">
        <v>-424105</v>
      </c>
      <c r="O15" s="19"/>
      <c r="P15" s="19"/>
      <c r="Q15" s="19"/>
      <c r="R15" s="19"/>
      <c r="S15" s="19"/>
      <c r="T15" s="19"/>
      <c r="U15" s="19"/>
      <c r="V15" s="19"/>
      <c r="W15" s="19">
        <v>-483301</v>
      </c>
      <c r="X15" s="19">
        <v>-251850</v>
      </c>
      <c r="Y15" s="19">
        <v>-231451</v>
      </c>
      <c r="Z15" s="20">
        <v>91.9</v>
      </c>
      <c r="AA15" s="21">
        <v>-503700</v>
      </c>
    </row>
    <row r="16" spans="1:27" ht="13.5">
      <c r="A16" s="22" t="s">
        <v>43</v>
      </c>
      <c r="B16" s="16"/>
      <c r="C16" s="17">
        <v>-1491350</v>
      </c>
      <c r="D16" s="17"/>
      <c r="E16" s="18">
        <v>-1783116</v>
      </c>
      <c r="F16" s="19">
        <v>-1783116</v>
      </c>
      <c r="G16" s="19">
        <v>-270345</v>
      </c>
      <c r="H16" s="19">
        <v>-125710</v>
      </c>
      <c r="I16" s="19">
        <v>-249315</v>
      </c>
      <c r="J16" s="19">
        <v>-645370</v>
      </c>
      <c r="K16" s="19">
        <v>-23879</v>
      </c>
      <c r="L16" s="19">
        <v>-111467</v>
      </c>
      <c r="M16" s="19">
        <v>-219325</v>
      </c>
      <c r="N16" s="19">
        <v>-354671</v>
      </c>
      <c r="O16" s="19"/>
      <c r="P16" s="19"/>
      <c r="Q16" s="19"/>
      <c r="R16" s="19"/>
      <c r="S16" s="19"/>
      <c r="T16" s="19"/>
      <c r="U16" s="19"/>
      <c r="V16" s="19"/>
      <c r="W16" s="19">
        <v>-1000041</v>
      </c>
      <c r="X16" s="19">
        <v>-891558</v>
      </c>
      <c r="Y16" s="19">
        <v>-108483</v>
      </c>
      <c r="Z16" s="20">
        <v>12.17</v>
      </c>
      <c r="AA16" s="21">
        <v>-1783116</v>
      </c>
    </row>
    <row r="17" spans="1:27" ht="13.5">
      <c r="A17" s="23" t="s">
        <v>44</v>
      </c>
      <c r="B17" s="24"/>
      <c r="C17" s="25">
        <f aca="true" t="shared" si="0" ref="C17:Y17">SUM(C6:C16)</f>
        <v>9922331</v>
      </c>
      <c r="D17" s="25">
        <f>SUM(D6:D16)</f>
        <v>0</v>
      </c>
      <c r="E17" s="26">
        <f t="shared" si="0"/>
        <v>7316171</v>
      </c>
      <c r="F17" s="27">
        <f t="shared" si="0"/>
        <v>7316171</v>
      </c>
      <c r="G17" s="27">
        <f t="shared" si="0"/>
        <v>29207879</v>
      </c>
      <c r="H17" s="27">
        <f t="shared" si="0"/>
        <v>-10380843</v>
      </c>
      <c r="I17" s="27">
        <f t="shared" si="0"/>
        <v>-4285165</v>
      </c>
      <c r="J17" s="27">
        <f t="shared" si="0"/>
        <v>14541871</v>
      </c>
      <c r="K17" s="27">
        <f t="shared" si="0"/>
        <v>-405529</v>
      </c>
      <c r="L17" s="27">
        <f t="shared" si="0"/>
        <v>-1068908</v>
      </c>
      <c r="M17" s="27">
        <f t="shared" si="0"/>
        <v>9954638</v>
      </c>
      <c r="N17" s="27">
        <f t="shared" si="0"/>
        <v>8480201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23022072</v>
      </c>
      <c r="X17" s="27">
        <f t="shared" si="0"/>
        <v>19263794</v>
      </c>
      <c r="Y17" s="27">
        <f t="shared" si="0"/>
        <v>3758278</v>
      </c>
      <c r="Z17" s="28">
        <f>+IF(X17&lt;&gt;0,+(Y17/X17)*100,0)</f>
        <v>19.50954209747052</v>
      </c>
      <c r="AA17" s="29">
        <f>SUM(AA6:AA16)</f>
        <v>7316171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4623333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>
        <v>4440</v>
      </c>
      <c r="F22" s="36">
        <v>4440</v>
      </c>
      <c r="G22" s="19"/>
      <c r="H22" s="19"/>
      <c r="I22" s="19"/>
      <c r="J22" s="19"/>
      <c r="K22" s="19">
        <v>20762</v>
      </c>
      <c r="L22" s="19"/>
      <c r="M22" s="36"/>
      <c r="N22" s="19">
        <v>20762</v>
      </c>
      <c r="O22" s="19"/>
      <c r="P22" s="19"/>
      <c r="Q22" s="19"/>
      <c r="R22" s="19"/>
      <c r="S22" s="19"/>
      <c r="T22" s="36"/>
      <c r="U22" s="19"/>
      <c r="V22" s="19"/>
      <c r="W22" s="19">
        <v>20762</v>
      </c>
      <c r="X22" s="19">
        <v>2220</v>
      </c>
      <c r="Y22" s="19">
        <v>18542</v>
      </c>
      <c r="Z22" s="20">
        <v>835.23</v>
      </c>
      <c r="AA22" s="21">
        <v>4440</v>
      </c>
    </row>
    <row r="23" spans="1:27" ht="13.5">
      <c r="A23" s="22" t="s">
        <v>48</v>
      </c>
      <c r="B23" s="16"/>
      <c r="C23" s="40">
        <v>28751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-21054514</v>
      </c>
      <c r="D26" s="17"/>
      <c r="E26" s="18">
        <v>-24631923</v>
      </c>
      <c r="F26" s="19">
        <v>-24631923</v>
      </c>
      <c r="G26" s="19">
        <v>-422743</v>
      </c>
      <c r="H26" s="19">
        <v>-218787</v>
      </c>
      <c r="I26" s="19">
        <v>-1665614</v>
      </c>
      <c r="J26" s="19">
        <v>-2307144</v>
      </c>
      <c r="K26" s="19">
        <v>-516732</v>
      </c>
      <c r="L26" s="19">
        <v>-1403359</v>
      </c>
      <c r="M26" s="19">
        <v>-764321</v>
      </c>
      <c r="N26" s="19">
        <v>-2684412</v>
      </c>
      <c r="O26" s="19"/>
      <c r="P26" s="19"/>
      <c r="Q26" s="19"/>
      <c r="R26" s="19"/>
      <c r="S26" s="19"/>
      <c r="T26" s="19"/>
      <c r="U26" s="19"/>
      <c r="V26" s="19"/>
      <c r="W26" s="19">
        <v>-4991556</v>
      </c>
      <c r="X26" s="19">
        <v>-7125476</v>
      </c>
      <c r="Y26" s="19">
        <v>2133920</v>
      </c>
      <c r="Z26" s="20">
        <v>-29.95</v>
      </c>
      <c r="AA26" s="21">
        <v>-24631923</v>
      </c>
    </row>
    <row r="27" spans="1:27" ht="13.5">
      <c r="A27" s="23" t="s">
        <v>51</v>
      </c>
      <c r="B27" s="24"/>
      <c r="C27" s="25">
        <f aca="true" t="shared" si="1" ref="C27:Y27">SUM(C21:C26)</f>
        <v>-16402430</v>
      </c>
      <c r="D27" s="25">
        <f>SUM(D21:D26)</f>
        <v>0</v>
      </c>
      <c r="E27" s="26">
        <f t="shared" si="1"/>
        <v>-24627483</v>
      </c>
      <c r="F27" s="27">
        <f t="shared" si="1"/>
        <v>-24627483</v>
      </c>
      <c r="G27" s="27">
        <f t="shared" si="1"/>
        <v>-422743</v>
      </c>
      <c r="H27" s="27">
        <f t="shared" si="1"/>
        <v>-218787</v>
      </c>
      <c r="I27" s="27">
        <f t="shared" si="1"/>
        <v>-1665614</v>
      </c>
      <c r="J27" s="27">
        <f t="shared" si="1"/>
        <v>-2307144</v>
      </c>
      <c r="K27" s="27">
        <f t="shared" si="1"/>
        <v>-495970</v>
      </c>
      <c r="L27" s="27">
        <f t="shared" si="1"/>
        <v>-1403359</v>
      </c>
      <c r="M27" s="27">
        <f t="shared" si="1"/>
        <v>-764321</v>
      </c>
      <c r="N27" s="27">
        <f t="shared" si="1"/>
        <v>-2663650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-4970794</v>
      </c>
      <c r="X27" s="27">
        <f t="shared" si="1"/>
        <v>-7123256</v>
      </c>
      <c r="Y27" s="27">
        <f t="shared" si="1"/>
        <v>2152462</v>
      </c>
      <c r="Z27" s="28">
        <f>+IF(X27&lt;&gt;0,+(Y27/X27)*100,0)</f>
        <v>-30.217389351161884</v>
      </c>
      <c r="AA27" s="29">
        <f>SUM(AA21:AA26)</f>
        <v>-24627483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2428390</v>
      </c>
      <c r="D32" s="17"/>
      <c r="E32" s="18">
        <v>3750000</v>
      </c>
      <c r="F32" s="19">
        <v>3750000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3750000</v>
      </c>
      <c r="Y32" s="19">
        <v>-3750000</v>
      </c>
      <c r="Z32" s="20">
        <v>-100</v>
      </c>
      <c r="AA32" s="21">
        <v>3750000</v>
      </c>
    </row>
    <row r="33" spans="1:27" ht="13.5">
      <c r="A33" s="22" t="s">
        <v>55</v>
      </c>
      <c r="B33" s="16"/>
      <c r="C33" s="17">
        <v>163236</v>
      </c>
      <c r="D33" s="17"/>
      <c r="E33" s="18">
        <v>249144</v>
      </c>
      <c r="F33" s="19">
        <v>249144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124572</v>
      </c>
      <c r="Y33" s="19">
        <v>-124572</v>
      </c>
      <c r="Z33" s="20">
        <v>-100</v>
      </c>
      <c r="AA33" s="21">
        <v>249144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-561819</v>
      </c>
      <c r="D35" s="17"/>
      <c r="E35" s="18">
        <v>-622668</v>
      </c>
      <c r="F35" s="19">
        <v>-622668</v>
      </c>
      <c r="G35" s="19"/>
      <c r="H35" s="19"/>
      <c r="I35" s="19"/>
      <c r="J35" s="19"/>
      <c r="K35" s="19"/>
      <c r="L35" s="19"/>
      <c r="M35" s="19">
        <v>-311334</v>
      </c>
      <c r="N35" s="19">
        <v>-311334</v>
      </c>
      <c r="O35" s="19"/>
      <c r="P35" s="19"/>
      <c r="Q35" s="19"/>
      <c r="R35" s="19"/>
      <c r="S35" s="19"/>
      <c r="T35" s="19"/>
      <c r="U35" s="19"/>
      <c r="V35" s="19"/>
      <c r="W35" s="19">
        <v>-311334</v>
      </c>
      <c r="X35" s="19">
        <v>-311334</v>
      </c>
      <c r="Y35" s="19"/>
      <c r="Z35" s="20"/>
      <c r="AA35" s="21">
        <v>-622668</v>
      </c>
    </row>
    <row r="36" spans="1:27" ht="13.5">
      <c r="A36" s="23" t="s">
        <v>57</v>
      </c>
      <c r="B36" s="24"/>
      <c r="C36" s="25">
        <f aca="true" t="shared" si="2" ref="C36:Y36">SUM(C31:C35)</f>
        <v>2029807</v>
      </c>
      <c r="D36" s="25">
        <f>SUM(D31:D35)</f>
        <v>0</v>
      </c>
      <c r="E36" s="26">
        <f t="shared" si="2"/>
        <v>3376476</v>
      </c>
      <c r="F36" s="27">
        <f t="shared" si="2"/>
        <v>3376476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-311334</v>
      </c>
      <c r="N36" s="27">
        <f t="shared" si="2"/>
        <v>-311334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-311334</v>
      </c>
      <c r="X36" s="27">
        <f t="shared" si="2"/>
        <v>3563238</v>
      </c>
      <c r="Y36" s="27">
        <f t="shared" si="2"/>
        <v>-3874572</v>
      </c>
      <c r="Z36" s="28">
        <f>+IF(X36&lt;&gt;0,+(Y36/X36)*100,0)</f>
        <v>-108.73738998068612</v>
      </c>
      <c r="AA36" s="29">
        <f>SUM(AA31:AA35)</f>
        <v>3376476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-4450292</v>
      </c>
      <c r="D38" s="31">
        <f>+D17+D27+D36</f>
        <v>0</v>
      </c>
      <c r="E38" s="32">
        <f t="shared" si="3"/>
        <v>-13934836</v>
      </c>
      <c r="F38" s="33">
        <f t="shared" si="3"/>
        <v>-13934836</v>
      </c>
      <c r="G38" s="33">
        <f t="shared" si="3"/>
        <v>28785136</v>
      </c>
      <c r="H38" s="33">
        <f t="shared" si="3"/>
        <v>-10599630</v>
      </c>
      <c r="I38" s="33">
        <f t="shared" si="3"/>
        <v>-5950779</v>
      </c>
      <c r="J38" s="33">
        <f t="shared" si="3"/>
        <v>12234727</v>
      </c>
      <c r="K38" s="33">
        <f t="shared" si="3"/>
        <v>-901499</v>
      </c>
      <c r="L38" s="33">
        <f t="shared" si="3"/>
        <v>-2472267</v>
      </c>
      <c r="M38" s="33">
        <f t="shared" si="3"/>
        <v>8878983</v>
      </c>
      <c r="N38" s="33">
        <f t="shared" si="3"/>
        <v>5505217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17739944</v>
      </c>
      <c r="X38" s="33">
        <f t="shared" si="3"/>
        <v>15703776</v>
      </c>
      <c r="Y38" s="33">
        <f t="shared" si="3"/>
        <v>2036168</v>
      </c>
      <c r="Z38" s="34">
        <f>+IF(X38&lt;&gt;0,+(Y38/X38)*100,0)</f>
        <v>12.966104457934193</v>
      </c>
      <c r="AA38" s="35">
        <f>+AA17+AA27+AA36</f>
        <v>-13934836</v>
      </c>
    </row>
    <row r="39" spans="1:27" ht="13.5">
      <c r="A39" s="22" t="s">
        <v>59</v>
      </c>
      <c r="B39" s="16"/>
      <c r="C39" s="31">
        <v>18834092</v>
      </c>
      <c r="D39" s="31"/>
      <c r="E39" s="32">
        <v>19740914</v>
      </c>
      <c r="F39" s="33">
        <v>19740914</v>
      </c>
      <c r="G39" s="33">
        <v>5806090</v>
      </c>
      <c r="H39" s="33">
        <v>34591226</v>
      </c>
      <c r="I39" s="33">
        <v>23991596</v>
      </c>
      <c r="J39" s="33">
        <v>5806090</v>
      </c>
      <c r="K39" s="33">
        <v>18040817</v>
      </c>
      <c r="L39" s="33">
        <v>17139318</v>
      </c>
      <c r="M39" s="33">
        <v>14667051</v>
      </c>
      <c r="N39" s="33">
        <v>18040817</v>
      </c>
      <c r="O39" s="33"/>
      <c r="P39" s="33"/>
      <c r="Q39" s="33"/>
      <c r="R39" s="33"/>
      <c r="S39" s="33"/>
      <c r="T39" s="33"/>
      <c r="U39" s="33"/>
      <c r="V39" s="33"/>
      <c r="W39" s="33">
        <v>5806090</v>
      </c>
      <c r="X39" s="33">
        <v>19740914</v>
      </c>
      <c r="Y39" s="33">
        <v>-13934824</v>
      </c>
      <c r="Z39" s="34">
        <v>-70.59</v>
      </c>
      <c r="AA39" s="35">
        <v>19740914</v>
      </c>
    </row>
    <row r="40" spans="1:27" ht="13.5">
      <c r="A40" s="41" t="s">
        <v>60</v>
      </c>
      <c r="B40" s="42"/>
      <c r="C40" s="43">
        <v>14383800</v>
      </c>
      <c r="D40" s="43"/>
      <c r="E40" s="44">
        <v>5806078</v>
      </c>
      <c r="F40" s="45">
        <v>5806078</v>
      </c>
      <c r="G40" s="45">
        <v>34591226</v>
      </c>
      <c r="H40" s="45">
        <v>23991596</v>
      </c>
      <c r="I40" s="45">
        <v>18040817</v>
      </c>
      <c r="J40" s="45">
        <v>18040817</v>
      </c>
      <c r="K40" s="45">
        <v>17139318</v>
      </c>
      <c r="L40" s="45">
        <v>14667051</v>
      </c>
      <c r="M40" s="45">
        <v>23546034</v>
      </c>
      <c r="N40" s="45">
        <v>23546034</v>
      </c>
      <c r="O40" s="45"/>
      <c r="P40" s="45"/>
      <c r="Q40" s="45"/>
      <c r="R40" s="45"/>
      <c r="S40" s="45"/>
      <c r="T40" s="45"/>
      <c r="U40" s="45"/>
      <c r="V40" s="45"/>
      <c r="W40" s="45">
        <v>23546034</v>
      </c>
      <c r="X40" s="45">
        <v>35444690</v>
      </c>
      <c r="Y40" s="45">
        <v>-11898656</v>
      </c>
      <c r="Z40" s="46">
        <v>-33.57</v>
      </c>
      <c r="AA40" s="47">
        <v>5806078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29475503</v>
      </c>
      <c r="D6" s="17"/>
      <c r="E6" s="18">
        <v>31221888</v>
      </c>
      <c r="F6" s="19">
        <v>31221888</v>
      </c>
      <c r="G6" s="19">
        <v>1976119</v>
      </c>
      <c r="H6" s="19">
        <v>3097089</v>
      </c>
      <c r="I6" s="19">
        <v>2854600</v>
      </c>
      <c r="J6" s="19">
        <v>7927808</v>
      </c>
      <c r="K6" s="19">
        <v>2512638</v>
      </c>
      <c r="L6" s="19">
        <v>2469028</v>
      </c>
      <c r="M6" s="19">
        <v>2117000</v>
      </c>
      <c r="N6" s="19">
        <v>7098666</v>
      </c>
      <c r="O6" s="19"/>
      <c r="P6" s="19"/>
      <c r="Q6" s="19"/>
      <c r="R6" s="19"/>
      <c r="S6" s="19"/>
      <c r="T6" s="19"/>
      <c r="U6" s="19"/>
      <c r="V6" s="19"/>
      <c r="W6" s="19">
        <v>15026474</v>
      </c>
      <c r="X6" s="19">
        <v>15610944</v>
      </c>
      <c r="Y6" s="19">
        <v>-584470</v>
      </c>
      <c r="Z6" s="20">
        <v>-3.74</v>
      </c>
      <c r="AA6" s="21">
        <v>31221888</v>
      </c>
    </row>
    <row r="7" spans="1:27" ht="13.5">
      <c r="A7" s="22" t="s">
        <v>34</v>
      </c>
      <c r="B7" s="16"/>
      <c r="C7" s="17">
        <v>91193462</v>
      </c>
      <c r="D7" s="17"/>
      <c r="E7" s="18">
        <v>93929688</v>
      </c>
      <c r="F7" s="19">
        <v>93929688</v>
      </c>
      <c r="G7" s="19">
        <v>7416741</v>
      </c>
      <c r="H7" s="19">
        <v>9273020</v>
      </c>
      <c r="I7" s="19">
        <v>8990894</v>
      </c>
      <c r="J7" s="19">
        <v>25680655</v>
      </c>
      <c r="K7" s="19">
        <v>8771749</v>
      </c>
      <c r="L7" s="19">
        <v>8767039</v>
      </c>
      <c r="M7" s="19">
        <v>8013359</v>
      </c>
      <c r="N7" s="19">
        <v>25552147</v>
      </c>
      <c r="O7" s="19"/>
      <c r="P7" s="19"/>
      <c r="Q7" s="19"/>
      <c r="R7" s="19"/>
      <c r="S7" s="19"/>
      <c r="T7" s="19"/>
      <c r="U7" s="19"/>
      <c r="V7" s="19"/>
      <c r="W7" s="19">
        <v>51232802</v>
      </c>
      <c r="X7" s="19">
        <v>46964844</v>
      </c>
      <c r="Y7" s="19">
        <v>4267958</v>
      </c>
      <c r="Z7" s="20">
        <v>9.09</v>
      </c>
      <c r="AA7" s="21">
        <v>93929688</v>
      </c>
    </row>
    <row r="8" spans="1:27" ht="13.5">
      <c r="A8" s="22" t="s">
        <v>35</v>
      </c>
      <c r="B8" s="16"/>
      <c r="C8" s="17">
        <v>23079656</v>
      </c>
      <c r="D8" s="17"/>
      <c r="E8" s="18">
        <v>11773776</v>
      </c>
      <c r="F8" s="19">
        <v>11773776</v>
      </c>
      <c r="G8" s="19">
        <v>1089247</v>
      </c>
      <c r="H8" s="19">
        <v>1213918</v>
      </c>
      <c r="I8" s="19">
        <v>1241856</v>
      </c>
      <c r="J8" s="19">
        <v>3545021</v>
      </c>
      <c r="K8" s="19">
        <v>1040927</v>
      </c>
      <c r="L8" s="19">
        <v>1338367</v>
      </c>
      <c r="M8" s="19">
        <v>851845</v>
      </c>
      <c r="N8" s="19">
        <v>3231139</v>
      </c>
      <c r="O8" s="19"/>
      <c r="P8" s="19"/>
      <c r="Q8" s="19"/>
      <c r="R8" s="19"/>
      <c r="S8" s="19"/>
      <c r="T8" s="19"/>
      <c r="U8" s="19"/>
      <c r="V8" s="19"/>
      <c r="W8" s="19">
        <v>6776160</v>
      </c>
      <c r="X8" s="19">
        <v>5886888</v>
      </c>
      <c r="Y8" s="19">
        <v>889272</v>
      </c>
      <c r="Z8" s="20">
        <v>15.11</v>
      </c>
      <c r="AA8" s="21">
        <v>11773776</v>
      </c>
    </row>
    <row r="9" spans="1:27" ht="13.5">
      <c r="A9" s="22" t="s">
        <v>36</v>
      </c>
      <c r="B9" s="16"/>
      <c r="C9" s="17">
        <v>41023558</v>
      </c>
      <c r="D9" s="17"/>
      <c r="E9" s="18">
        <v>48942552</v>
      </c>
      <c r="F9" s="19">
        <v>51636120</v>
      </c>
      <c r="G9" s="19">
        <v>12186000</v>
      </c>
      <c r="H9" s="19">
        <v>3429807</v>
      </c>
      <c r="I9" s="19"/>
      <c r="J9" s="19">
        <v>15615807</v>
      </c>
      <c r="K9" s="19">
        <v>1380000</v>
      </c>
      <c r="L9" s="19">
        <v>590000</v>
      </c>
      <c r="M9" s="19">
        <v>8004000</v>
      </c>
      <c r="N9" s="19">
        <v>9974000</v>
      </c>
      <c r="O9" s="19"/>
      <c r="P9" s="19"/>
      <c r="Q9" s="19"/>
      <c r="R9" s="19"/>
      <c r="S9" s="19"/>
      <c r="T9" s="19"/>
      <c r="U9" s="19"/>
      <c r="V9" s="19"/>
      <c r="W9" s="19">
        <v>25589807</v>
      </c>
      <c r="X9" s="19">
        <v>24471276</v>
      </c>
      <c r="Y9" s="19">
        <v>1118531</v>
      </c>
      <c r="Z9" s="20">
        <v>4.57</v>
      </c>
      <c r="AA9" s="21">
        <v>51636120</v>
      </c>
    </row>
    <row r="10" spans="1:27" ht="13.5">
      <c r="A10" s="22" t="s">
        <v>37</v>
      </c>
      <c r="B10" s="16"/>
      <c r="C10" s="17">
        <v>16538290</v>
      </c>
      <c r="D10" s="17"/>
      <c r="E10" s="18">
        <v>17815464</v>
      </c>
      <c r="F10" s="19">
        <v>18715848</v>
      </c>
      <c r="G10" s="19">
        <v>4959193</v>
      </c>
      <c r="H10" s="19">
        <v>877193</v>
      </c>
      <c r="I10" s="19"/>
      <c r="J10" s="19">
        <v>5836386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5836386</v>
      </c>
      <c r="X10" s="19">
        <v>8907732</v>
      </c>
      <c r="Y10" s="19">
        <v>-3071346</v>
      </c>
      <c r="Z10" s="20">
        <v>-34.48</v>
      </c>
      <c r="AA10" s="21">
        <v>18715848</v>
      </c>
    </row>
    <row r="11" spans="1:27" ht="13.5">
      <c r="A11" s="22" t="s">
        <v>38</v>
      </c>
      <c r="B11" s="16"/>
      <c r="C11" s="17">
        <v>4598632</v>
      </c>
      <c r="D11" s="17"/>
      <c r="E11" s="18">
        <v>3950004</v>
      </c>
      <c r="F11" s="19">
        <v>3950004</v>
      </c>
      <c r="G11" s="19">
        <v>177435</v>
      </c>
      <c r="H11" s="19">
        <v>242189</v>
      </c>
      <c r="I11" s="19">
        <v>199293</v>
      </c>
      <c r="J11" s="19">
        <v>618917</v>
      </c>
      <c r="K11" s="19">
        <v>164040</v>
      </c>
      <c r="L11" s="19">
        <v>159483</v>
      </c>
      <c r="M11" s="19">
        <v>186146</v>
      </c>
      <c r="N11" s="19">
        <v>509669</v>
      </c>
      <c r="O11" s="19"/>
      <c r="P11" s="19"/>
      <c r="Q11" s="19"/>
      <c r="R11" s="19"/>
      <c r="S11" s="19"/>
      <c r="T11" s="19"/>
      <c r="U11" s="19"/>
      <c r="V11" s="19"/>
      <c r="W11" s="19">
        <v>1128586</v>
      </c>
      <c r="X11" s="19">
        <v>1975002</v>
      </c>
      <c r="Y11" s="19">
        <v>-846416</v>
      </c>
      <c r="Z11" s="20">
        <v>-42.86</v>
      </c>
      <c r="AA11" s="21">
        <v>3950004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-180280079</v>
      </c>
      <c r="D14" s="17"/>
      <c r="E14" s="18">
        <v>-186885144</v>
      </c>
      <c r="F14" s="19">
        <v>-188314356</v>
      </c>
      <c r="G14" s="19">
        <v>-7462485</v>
      </c>
      <c r="H14" s="19">
        <v>-22213780</v>
      </c>
      <c r="I14" s="19">
        <v>-17789918</v>
      </c>
      <c r="J14" s="19">
        <v>-47466183</v>
      </c>
      <c r="K14" s="19">
        <v>-12324130</v>
      </c>
      <c r="L14" s="19">
        <v>-13960495</v>
      </c>
      <c r="M14" s="19">
        <v>-18070035</v>
      </c>
      <c r="N14" s="19">
        <v>-44354660</v>
      </c>
      <c r="O14" s="19"/>
      <c r="P14" s="19"/>
      <c r="Q14" s="19"/>
      <c r="R14" s="19"/>
      <c r="S14" s="19"/>
      <c r="T14" s="19"/>
      <c r="U14" s="19"/>
      <c r="V14" s="19"/>
      <c r="W14" s="19">
        <v>-91820843</v>
      </c>
      <c r="X14" s="19">
        <v>-93442572</v>
      </c>
      <c r="Y14" s="19">
        <v>1621729</v>
      </c>
      <c r="Z14" s="20">
        <v>-1.74</v>
      </c>
      <c r="AA14" s="21">
        <v>-188314356</v>
      </c>
    </row>
    <row r="15" spans="1:27" ht="13.5">
      <c r="A15" s="22" t="s">
        <v>42</v>
      </c>
      <c r="B15" s="16"/>
      <c r="C15" s="17">
        <v>-10533486</v>
      </c>
      <c r="D15" s="17"/>
      <c r="E15" s="18">
        <v>-5100000</v>
      </c>
      <c r="F15" s="19">
        <v>-5100000</v>
      </c>
      <c r="G15" s="19"/>
      <c r="H15" s="19">
        <v>-282092</v>
      </c>
      <c r="I15" s="19">
        <v>-1311946</v>
      </c>
      <c r="J15" s="19">
        <v>-1594038</v>
      </c>
      <c r="K15" s="19"/>
      <c r="L15" s="19"/>
      <c r="M15" s="19">
        <v>-410966</v>
      </c>
      <c r="N15" s="19">
        <v>-410966</v>
      </c>
      <c r="O15" s="19"/>
      <c r="P15" s="19"/>
      <c r="Q15" s="19"/>
      <c r="R15" s="19"/>
      <c r="S15" s="19"/>
      <c r="T15" s="19"/>
      <c r="U15" s="19"/>
      <c r="V15" s="19"/>
      <c r="W15" s="19">
        <v>-2005004</v>
      </c>
      <c r="X15" s="19">
        <v>-2550000</v>
      </c>
      <c r="Y15" s="19">
        <v>544996</v>
      </c>
      <c r="Z15" s="20">
        <v>-21.37</v>
      </c>
      <c r="AA15" s="21">
        <v>-5100000</v>
      </c>
    </row>
    <row r="16" spans="1:27" ht="13.5">
      <c r="A16" s="22" t="s">
        <v>43</v>
      </c>
      <c r="B16" s="16"/>
      <c r="C16" s="17">
        <v>-1443000</v>
      </c>
      <c r="D16" s="17"/>
      <c r="E16" s="18">
        <v>-1490004</v>
      </c>
      <c r="F16" s="19">
        <v>-1490004</v>
      </c>
      <c r="G16" s="19"/>
      <c r="H16" s="19"/>
      <c r="I16" s="19">
        <v>-194776</v>
      </c>
      <c r="J16" s="19">
        <v>-194776</v>
      </c>
      <c r="K16" s="19">
        <v>-97388</v>
      </c>
      <c r="L16" s="19">
        <v>-172750</v>
      </c>
      <c r="M16" s="19"/>
      <c r="N16" s="19">
        <v>-270138</v>
      </c>
      <c r="O16" s="19"/>
      <c r="P16" s="19"/>
      <c r="Q16" s="19"/>
      <c r="R16" s="19"/>
      <c r="S16" s="19"/>
      <c r="T16" s="19"/>
      <c r="U16" s="19"/>
      <c r="V16" s="19"/>
      <c r="W16" s="19">
        <v>-464914</v>
      </c>
      <c r="X16" s="19">
        <v>-745002</v>
      </c>
      <c r="Y16" s="19">
        <v>280088</v>
      </c>
      <c r="Z16" s="20">
        <v>-37.6</v>
      </c>
      <c r="AA16" s="21">
        <v>-1490004</v>
      </c>
    </row>
    <row r="17" spans="1:27" ht="13.5">
      <c r="A17" s="23" t="s">
        <v>44</v>
      </c>
      <c r="B17" s="24"/>
      <c r="C17" s="25">
        <f aca="true" t="shared" si="0" ref="C17:Y17">SUM(C6:C16)</f>
        <v>13652536</v>
      </c>
      <c r="D17" s="25">
        <f>SUM(D6:D16)</f>
        <v>0</v>
      </c>
      <c r="E17" s="26">
        <f t="shared" si="0"/>
        <v>14158224</v>
      </c>
      <c r="F17" s="27">
        <f t="shared" si="0"/>
        <v>16322964</v>
      </c>
      <c r="G17" s="27">
        <f t="shared" si="0"/>
        <v>20342250</v>
      </c>
      <c r="H17" s="27">
        <f t="shared" si="0"/>
        <v>-4362656</v>
      </c>
      <c r="I17" s="27">
        <f t="shared" si="0"/>
        <v>-6009997</v>
      </c>
      <c r="J17" s="27">
        <f t="shared" si="0"/>
        <v>9969597</v>
      </c>
      <c r="K17" s="27">
        <f t="shared" si="0"/>
        <v>1447836</v>
      </c>
      <c r="L17" s="27">
        <f t="shared" si="0"/>
        <v>-809328</v>
      </c>
      <c r="M17" s="27">
        <f t="shared" si="0"/>
        <v>691349</v>
      </c>
      <c r="N17" s="27">
        <f t="shared" si="0"/>
        <v>1329857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11299454</v>
      </c>
      <c r="X17" s="27">
        <f t="shared" si="0"/>
        <v>7079112</v>
      </c>
      <c r="Y17" s="27">
        <f t="shared" si="0"/>
        <v>4220342</v>
      </c>
      <c r="Z17" s="28">
        <f>+IF(X17&lt;&gt;0,+(Y17/X17)*100,0)</f>
        <v>59.616827647309435</v>
      </c>
      <c r="AA17" s="29">
        <f>SUM(AA6:AA16)</f>
        <v>16322964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4241023</v>
      </c>
      <c r="D21" s="17"/>
      <c r="E21" s="18">
        <v>2000004</v>
      </c>
      <c r="F21" s="19">
        <v>2000004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1000002</v>
      </c>
      <c r="Y21" s="36">
        <v>-1000002</v>
      </c>
      <c r="Z21" s="37">
        <v>-100</v>
      </c>
      <c r="AA21" s="38">
        <v>2000004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-22500000</v>
      </c>
      <c r="H24" s="19"/>
      <c r="I24" s="19"/>
      <c r="J24" s="19">
        <v>-22500000</v>
      </c>
      <c r="K24" s="19"/>
      <c r="L24" s="19"/>
      <c r="M24" s="19">
        <v>22500000</v>
      </c>
      <c r="N24" s="19">
        <v>22500000</v>
      </c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-17684428</v>
      </c>
      <c r="D26" s="17"/>
      <c r="E26" s="18">
        <v>-20315460</v>
      </c>
      <c r="F26" s="19">
        <v>-21215844</v>
      </c>
      <c r="G26" s="19"/>
      <c r="H26" s="19">
        <v>-6738</v>
      </c>
      <c r="I26" s="19">
        <v>-19683</v>
      </c>
      <c r="J26" s="19">
        <v>-26421</v>
      </c>
      <c r="K26" s="19">
        <v>-1049144</v>
      </c>
      <c r="L26" s="19">
        <v>-2548438</v>
      </c>
      <c r="M26" s="19">
        <v>-1102240</v>
      </c>
      <c r="N26" s="19">
        <v>-4699822</v>
      </c>
      <c r="O26" s="19"/>
      <c r="P26" s="19"/>
      <c r="Q26" s="19"/>
      <c r="R26" s="19"/>
      <c r="S26" s="19"/>
      <c r="T26" s="19"/>
      <c r="U26" s="19"/>
      <c r="V26" s="19"/>
      <c r="W26" s="19">
        <v>-4726243</v>
      </c>
      <c r="X26" s="19">
        <v>-10157730</v>
      </c>
      <c r="Y26" s="19">
        <v>5431487</v>
      </c>
      <c r="Z26" s="20">
        <v>-53.47</v>
      </c>
      <c r="AA26" s="21">
        <v>-21215844</v>
      </c>
    </row>
    <row r="27" spans="1:27" ht="13.5">
      <c r="A27" s="23" t="s">
        <v>51</v>
      </c>
      <c r="B27" s="24"/>
      <c r="C27" s="25">
        <f aca="true" t="shared" si="1" ref="C27:Y27">SUM(C21:C26)</f>
        <v>-13443405</v>
      </c>
      <c r="D27" s="25">
        <f>SUM(D21:D26)</f>
        <v>0</v>
      </c>
      <c r="E27" s="26">
        <f t="shared" si="1"/>
        <v>-18315456</v>
      </c>
      <c r="F27" s="27">
        <f t="shared" si="1"/>
        <v>-19215840</v>
      </c>
      <c r="G27" s="27">
        <f t="shared" si="1"/>
        <v>-22500000</v>
      </c>
      <c r="H27" s="27">
        <f t="shared" si="1"/>
        <v>-6738</v>
      </c>
      <c r="I27" s="27">
        <f t="shared" si="1"/>
        <v>-19683</v>
      </c>
      <c r="J27" s="27">
        <f t="shared" si="1"/>
        <v>-22526421</v>
      </c>
      <c r="K27" s="27">
        <f t="shared" si="1"/>
        <v>-1049144</v>
      </c>
      <c r="L27" s="27">
        <f t="shared" si="1"/>
        <v>-2548438</v>
      </c>
      <c r="M27" s="27">
        <f t="shared" si="1"/>
        <v>21397760</v>
      </c>
      <c r="N27" s="27">
        <f t="shared" si="1"/>
        <v>17800178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-4726243</v>
      </c>
      <c r="X27" s="27">
        <f t="shared" si="1"/>
        <v>-9157728</v>
      </c>
      <c r="Y27" s="27">
        <f t="shared" si="1"/>
        <v>4431485</v>
      </c>
      <c r="Z27" s="28">
        <f>+IF(X27&lt;&gt;0,+(Y27/X27)*100,0)</f>
        <v>-48.39065977936885</v>
      </c>
      <c r="AA27" s="29">
        <f>SUM(AA21:AA26)</f>
        <v>-19215840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2245920</v>
      </c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-35175</v>
      </c>
      <c r="D33" s="17"/>
      <c r="E33" s="18">
        <v>90000</v>
      </c>
      <c r="F33" s="19">
        <v>90000</v>
      </c>
      <c r="G33" s="19">
        <v>20840</v>
      </c>
      <c r="H33" s="36">
        <v>37940</v>
      </c>
      <c r="I33" s="36">
        <v>16901</v>
      </c>
      <c r="J33" s="36">
        <v>75681</v>
      </c>
      <c r="K33" s="19">
        <v>30305</v>
      </c>
      <c r="L33" s="19">
        <v>39995</v>
      </c>
      <c r="M33" s="19">
        <v>25725</v>
      </c>
      <c r="N33" s="19">
        <v>96025</v>
      </c>
      <c r="O33" s="36"/>
      <c r="P33" s="36"/>
      <c r="Q33" s="36"/>
      <c r="R33" s="19"/>
      <c r="S33" s="19"/>
      <c r="T33" s="19"/>
      <c r="U33" s="19"/>
      <c r="V33" s="36"/>
      <c r="W33" s="36">
        <v>171706</v>
      </c>
      <c r="X33" s="36">
        <v>45000</v>
      </c>
      <c r="Y33" s="19">
        <v>126706</v>
      </c>
      <c r="Z33" s="20">
        <v>281.57</v>
      </c>
      <c r="AA33" s="21">
        <v>90000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-2651831</v>
      </c>
      <c r="D35" s="17"/>
      <c r="E35" s="18">
        <v>-2249454</v>
      </c>
      <c r="F35" s="19">
        <v>-2249454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-1124727</v>
      </c>
      <c r="Y35" s="19">
        <v>1124727</v>
      </c>
      <c r="Z35" s="20">
        <v>-100</v>
      </c>
      <c r="AA35" s="21">
        <v>-2249454</v>
      </c>
    </row>
    <row r="36" spans="1:27" ht="13.5">
      <c r="A36" s="23" t="s">
        <v>57</v>
      </c>
      <c r="B36" s="24"/>
      <c r="C36" s="25">
        <f aca="true" t="shared" si="2" ref="C36:Y36">SUM(C31:C35)</f>
        <v>-441086</v>
      </c>
      <c r="D36" s="25">
        <f>SUM(D31:D35)</f>
        <v>0</v>
      </c>
      <c r="E36" s="26">
        <f t="shared" si="2"/>
        <v>-2159454</v>
      </c>
      <c r="F36" s="27">
        <f t="shared" si="2"/>
        <v>-2159454</v>
      </c>
      <c r="G36" s="27">
        <f t="shared" si="2"/>
        <v>20840</v>
      </c>
      <c r="H36" s="27">
        <f t="shared" si="2"/>
        <v>37940</v>
      </c>
      <c r="I36" s="27">
        <f t="shared" si="2"/>
        <v>16901</v>
      </c>
      <c r="J36" s="27">
        <f t="shared" si="2"/>
        <v>75681</v>
      </c>
      <c r="K36" s="27">
        <f t="shared" si="2"/>
        <v>30305</v>
      </c>
      <c r="L36" s="27">
        <f t="shared" si="2"/>
        <v>39995</v>
      </c>
      <c r="M36" s="27">
        <f t="shared" si="2"/>
        <v>25725</v>
      </c>
      <c r="N36" s="27">
        <f t="shared" si="2"/>
        <v>96025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171706</v>
      </c>
      <c r="X36" s="27">
        <f t="shared" si="2"/>
        <v>-1079727</v>
      </c>
      <c r="Y36" s="27">
        <f t="shared" si="2"/>
        <v>1251433</v>
      </c>
      <c r="Z36" s="28">
        <f>+IF(X36&lt;&gt;0,+(Y36/X36)*100,0)</f>
        <v>-115.90272355882551</v>
      </c>
      <c r="AA36" s="29">
        <f>SUM(AA31:AA35)</f>
        <v>-2159454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-231955</v>
      </c>
      <c r="D38" s="31">
        <f>+D17+D27+D36</f>
        <v>0</v>
      </c>
      <c r="E38" s="32">
        <f t="shared" si="3"/>
        <v>-6316686</v>
      </c>
      <c r="F38" s="33">
        <f t="shared" si="3"/>
        <v>-5052330</v>
      </c>
      <c r="G38" s="33">
        <f t="shared" si="3"/>
        <v>-2136910</v>
      </c>
      <c r="H38" s="33">
        <f t="shared" si="3"/>
        <v>-4331454</v>
      </c>
      <c r="I38" s="33">
        <f t="shared" si="3"/>
        <v>-6012779</v>
      </c>
      <c r="J38" s="33">
        <f t="shared" si="3"/>
        <v>-12481143</v>
      </c>
      <c r="K38" s="33">
        <f t="shared" si="3"/>
        <v>428997</v>
      </c>
      <c r="L38" s="33">
        <f t="shared" si="3"/>
        <v>-3317771</v>
      </c>
      <c r="M38" s="33">
        <f t="shared" si="3"/>
        <v>22114834</v>
      </c>
      <c r="N38" s="33">
        <f t="shared" si="3"/>
        <v>19226060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6744917</v>
      </c>
      <c r="X38" s="33">
        <f t="shared" si="3"/>
        <v>-3158343</v>
      </c>
      <c r="Y38" s="33">
        <f t="shared" si="3"/>
        <v>9903260</v>
      </c>
      <c r="Z38" s="34">
        <f>+IF(X38&lt;&gt;0,+(Y38/X38)*100,0)</f>
        <v>-313.558723672508</v>
      </c>
      <c r="AA38" s="35">
        <f>+AA17+AA27+AA36</f>
        <v>-5052330</v>
      </c>
    </row>
    <row r="39" spans="1:27" ht="13.5">
      <c r="A39" s="22" t="s">
        <v>59</v>
      </c>
      <c r="B39" s="16"/>
      <c r="C39" s="31">
        <v>36665590</v>
      </c>
      <c r="D39" s="31"/>
      <c r="E39" s="32">
        <v>32847419</v>
      </c>
      <c r="F39" s="33">
        <v>32847419</v>
      </c>
      <c r="G39" s="33">
        <v>36659419</v>
      </c>
      <c r="H39" s="33">
        <v>34522509</v>
      </c>
      <c r="I39" s="33">
        <v>30191055</v>
      </c>
      <c r="J39" s="33">
        <v>36659419</v>
      </c>
      <c r="K39" s="33">
        <v>24178276</v>
      </c>
      <c r="L39" s="33">
        <v>24607273</v>
      </c>
      <c r="M39" s="33">
        <v>21289502</v>
      </c>
      <c r="N39" s="33">
        <v>24178276</v>
      </c>
      <c r="O39" s="33"/>
      <c r="P39" s="33"/>
      <c r="Q39" s="33"/>
      <c r="R39" s="33"/>
      <c r="S39" s="33"/>
      <c r="T39" s="33"/>
      <c r="U39" s="33"/>
      <c r="V39" s="33"/>
      <c r="W39" s="33">
        <v>36659419</v>
      </c>
      <c r="X39" s="33">
        <v>32847419</v>
      </c>
      <c r="Y39" s="33">
        <v>3812000</v>
      </c>
      <c r="Z39" s="34">
        <v>11.61</v>
      </c>
      <c r="AA39" s="35">
        <v>32847419</v>
      </c>
    </row>
    <row r="40" spans="1:27" ht="13.5">
      <c r="A40" s="41" t="s">
        <v>60</v>
      </c>
      <c r="B40" s="42"/>
      <c r="C40" s="43">
        <v>36433635</v>
      </c>
      <c r="D40" s="43"/>
      <c r="E40" s="44">
        <v>26530731</v>
      </c>
      <c r="F40" s="45">
        <v>27795087</v>
      </c>
      <c r="G40" s="45">
        <v>34522509</v>
      </c>
      <c r="H40" s="45">
        <v>30191055</v>
      </c>
      <c r="I40" s="45">
        <v>24178276</v>
      </c>
      <c r="J40" s="45">
        <v>24178276</v>
      </c>
      <c r="K40" s="45">
        <v>24607273</v>
      </c>
      <c r="L40" s="45">
        <v>21289502</v>
      </c>
      <c r="M40" s="45">
        <v>43404336</v>
      </c>
      <c r="N40" s="45">
        <v>43404336</v>
      </c>
      <c r="O40" s="45"/>
      <c r="P40" s="45"/>
      <c r="Q40" s="45"/>
      <c r="R40" s="45"/>
      <c r="S40" s="45"/>
      <c r="T40" s="45"/>
      <c r="U40" s="45"/>
      <c r="V40" s="45"/>
      <c r="W40" s="45">
        <v>43404336</v>
      </c>
      <c r="X40" s="45">
        <v>29689074</v>
      </c>
      <c r="Y40" s="45">
        <v>13715262</v>
      </c>
      <c r="Z40" s="46">
        <v>46.2</v>
      </c>
      <c r="AA40" s="47">
        <v>27795087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485976</v>
      </c>
      <c r="D7" s="17"/>
      <c r="E7" s="18">
        <v>456828</v>
      </c>
      <c r="F7" s="19">
        <v>456828</v>
      </c>
      <c r="G7" s="19">
        <v>5277</v>
      </c>
      <c r="H7" s="19">
        <v>42973</v>
      </c>
      <c r="I7" s="19">
        <v>64258</v>
      </c>
      <c r="J7" s="19">
        <v>112508</v>
      </c>
      <c r="K7" s="19">
        <v>35021</v>
      </c>
      <c r="L7" s="19">
        <v>79513</v>
      </c>
      <c r="M7" s="19">
        <v>4411</v>
      </c>
      <c r="N7" s="19">
        <v>118945</v>
      </c>
      <c r="O7" s="19"/>
      <c r="P7" s="19"/>
      <c r="Q7" s="19"/>
      <c r="R7" s="19"/>
      <c r="S7" s="19"/>
      <c r="T7" s="19"/>
      <c r="U7" s="19"/>
      <c r="V7" s="19"/>
      <c r="W7" s="19">
        <v>231453</v>
      </c>
      <c r="X7" s="19">
        <v>228414</v>
      </c>
      <c r="Y7" s="19">
        <v>3039</v>
      </c>
      <c r="Z7" s="20">
        <v>1.33</v>
      </c>
      <c r="AA7" s="21">
        <v>456828</v>
      </c>
    </row>
    <row r="8" spans="1:27" ht="13.5">
      <c r="A8" s="22" t="s">
        <v>35</v>
      </c>
      <c r="B8" s="16"/>
      <c r="C8" s="17">
        <v>23683948</v>
      </c>
      <c r="D8" s="17"/>
      <c r="E8" s="18">
        <v>26693564</v>
      </c>
      <c r="F8" s="19">
        <v>26693564</v>
      </c>
      <c r="G8" s="19">
        <v>1384000</v>
      </c>
      <c r="H8" s="19">
        <v>1995500</v>
      </c>
      <c r="I8" s="19">
        <v>2138619</v>
      </c>
      <c r="J8" s="19">
        <v>5518119</v>
      </c>
      <c r="K8" s="19">
        <v>2364946</v>
      </c>
      <c r="L8" s="19">
        <v>1675050</v>
      </c>
      <c r="M8" s="19">
        <v>789522</v>
      </c>
      <c r="N8" s="19">
        <v>4829518</v>
      </c>
      <c r="O8" s="19"/>
      <c r="P8" s="19"/>
      <c r="Q8" s="19"/>
      <c r="R8" s="19"/>
      <c r="S8" s="19"/>
      <c r="T8" s="19"/>
      <c r="U8" s="19"/>
      <c r="V8" s="19"/>
      <c r="W8" s="19">
        <v>10347637</v>
      </c>
      <c r="X8" s="19">
        <v>13347824</v>
      </c>
      <c r="Y8" s="19">
        <v>-3000187</v>
      </c>
      <c r="Z8" s="20">
        <v>-22.48</v>
      </c>
      <c r="AA8" s="21">
        <v>26693564</v>
      </c>
    </row>
    <row r="9" spans="1:27" ht="13.5">
      <c r="A9" s="22" t="s">
        <v>36</v>
      </c>
      <c r="B9" s="16"/>
      <c r="C9" s="17">
        <v>132215505</v>
      </c>
      <c r="D9" s="17"/>
      <c r="E9" s="18">
        <v>126160662</v>
      </c>
      <c r="F9" s="19">
        <v>126160662</v>
      </c>
      <c r="G9" s="19">
        <v>21734000</v>
      </c>
      <c r="H9" s="19">
        <v>7033230</v>
      </c>
      <c r="I9" s="19">
        <v>12192262</v>
      </c>
      <c r="J9" s="19">
        <v>40959492</v>
      </c>
      <c r="K9" s="19">
        <v>6422355</v>
      </c>
      <c r="L9" s="19">
        <v>450000</v>
      </c>
      <c r="M9" s="19">
        <v>24947175</v>
      </c>
      <c r="N9" s="19">
        <v>31819530</v>
      </c>
      <c r="O9" s="19"/>
      <c r="P9" s="19"/>
      <c r="Q9" s="19"/>
      <c r="R9" s="19"/>
      <c r="S9" s="19"/>
      <c r="T9" s="19"/>
      <c r="U9" s="19"/>
      <c r="V9" s="19"/>
      <c r="W9" s="19">
        <v>72779022</v>
      </c>
      <c r="X9" s="19">
        <v>82365403</v>
      </c>
      <c r="Y9" s="19">
        <v>-9586381</v>
      </c>
      <c r="Z9" s="20">
        <v>-11.64</v>
      </c>
      <c r="AA9" s="21">
        <v>126160662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2190753</v>
      </c>
      <c r="D11" s="17"/>
      <c r="E11" s="18">
        <v>1200096</v>
      </c>
      <c r="F11" s="19">
        <v>1200096</v>
      </c>
      <c r="G11" s="19"/>
      <c r="H11" s="19">
        <v>268438</v>
      </c>
      <c r="I11" s="19">
        <v>97833</v>
      </c>
      <c r="J11" s="19">
        <v>366271</v>
      </c>
      <c r="K11" s="19">
        <v>139558</v>
      </c>
      <c r="L11" s="19">
        <v>165080</v>
      </c>
      <c r="M11" s="19">
        <v>92285</v>
      </c>
      <c r="N11" s="19">
        <v>396923</v>
      </c>
      <c r="O11" s="19"/>
      <c r="P11" s="19"/>
      <c r="Q11" s="19"/>
      <c r="R11" s="19"/>
      <c r="S11" s="19"/>
      <c r="T11" s="19"/>
      <c r="U11" s="19"/>
      <c r="V11" s="19"/>
      <c r="W11" s="19">
        <v>763194</v>
      </c>
      <c r="X11" s="19">
        <v>600048</v>
      </c>
      <c r="Y11" s="19">
        <v>163146</v>
      </c>
      <c r="Z11" s="20">
        <v>27.19</v>
      </c>
      <c r="AA11" s="21">
        <v>1200096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-152517710</v>
      </c>
      <c r="D14" s="17"/>
      <c r="E14" s="18">
        <v>-152279293</v>
      </c>
      <c r="F14" s="19">
        <v>-152279293</v>
      </c>
      <c r="G14" s="19">
        <v>-8624062</v>
      </c>
      <c r="H14" s="19">
        <v>-13679073</v>
      </c>
      <c r="I14" s="19">
        <v>-13998233</v>
      </c>
      <c r="J14" s="19">
        <v>-36301368</v>
      </c>
      <c r="K14" s="19">
        <v>-12412003</v>
      </c>
      <c r="L14" s="19">
        <v>-20523765</v>
      </c>
      <c r="M14" s="19">
        <v>-14457245</v>
      </c>
      <c r="N14" s="19">
        <v>-47393013</v>
      </c>
      <c r="O14" s="19"/>
      <c r="P14" s="19"/>
      <c r="Q14" s="19"/>
      <c r="R14" s="19"/>
      <c r="S14" s="19"/>
      <c r="T14" s="19"/>
      <c r="U14" s="19"/>
      <c r="V14" s="19"/>
      <c r="W14" s="19">
        <v>-83694381</v>
      </c>
      <c r="X14" s="19">
        <v>-79761787</v>
      </c>
      <c r="Y14" s="19">
        <v>-3932594</v>
      </c>
      <c r="Z14" s="20">
        <v>4.93</v>
      </c>
      <c r="AA14" s="21">
        <v>-152279293</v>
      </c>
    </row>
    <row r="15" spans="1:27" ht="13.5">
      <c r="A15" s="22" t="s">
        <v>42</v>
      </c>
      <c r="B15" s="16"/>
      <c r="C15" s="17">
        <v>-163191</v>
      </c>
      <c r="D15" s="17"/>
      <c r="E15" s="18">
        <v>-258732</v>
      </c>
      <c r="F15" s="19">
        <v>-258732</v>
      </c>
      <c r="G15" s="19"/>
      <c r="H15" s="19">
        <v>-54572</v>
      </c>
      <c r="I15" s="19">
        <v>-23674</v>
      </c>
      <c r="J15" s="19">
        <v>-78246</v>
      </c>
      <c r="K15" s="19">
        <v>-23470</v>
      </c>
      <c r="L15" s="19">
        <v>-26192</v>
      </c>
      <c r="M15" s="19">
        <v>-119875</v>
      </c>
      <c r="N15" s="19">
        <v>-169537</v>
      </c>
      <c r="O15" s="19"/>
      <c r="P15" s="19"/>
      <c r="Q15" s="19"/>
      <c r="R15" s="19"/>
      <c r="S15" s="19"/>
      <c r="T15" s="19"/>
      <c r="U15" s="19"/>
      <c r="V15" s="19"/>
      <c r="W15" s="19">
        <v>-247783</v>
      </c>
      <c r="X15" s="19">
        <v>-130116</v>
      </c>
      <c r="Y15" s="19">
        <v>-117667</v>
      </c>
      <c r="Z15" s="20">
        <v>90.43</v>
      </c>
      <c r="AA15" s="21">
        <v>-258732</v>
      </c>
    </row>
    <row r="16" spans="1:27" ht="13.5">
      <c r="A16" s="22" t="s">
        <v>43</v>
      </c>
      <c r="B16" s="16"/>
      <c r="C16" s="17">
        <v>-17313</v>
      </c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5877968</v>
      </c>
      <c r="D17" s="25">
        <f>SUM(D6:D16)</f>
        <v>0</v>
      </c>
      <c r="E17" s="26">
        <f t="shared" si="0"/>
        <v>1973125</v>
      </c>
      <c r="F17" s="27">
        <f t="shared" si="0"/>
        <v>1973125</v>
      </c>
      <c r="G17" s="27">
        <f t="shared" si="0"/>
        <v>14499215</v>
      </c>
      <c r="H17" s="27">
        <f t="shared" si="0"/>
        <v>-4393504</v>
      </c>
      <c r="I17" s="27">
        <f t="shared" si="0"/>
        <v>471065</v>
      </c>
      <c r="J17" s="27">
        <f t="shared" si="0"/>
        <v>10576776</v>
      </c>
      <c r="K17" s="27">
        <f t="shared" si="0"/>
        <v>-3473593</v>
      </c>
      <c r="L17" s="27">
        <f t="shared" si="0"/>
        <v>-18180314</v>
      </c>
      <c r="M17" s="27">
        <f t="shared" si="0"/>
        <v>11256273</v>
      </c>
      <c r="N17" s="27">
        <f t="shared" si="0"/>
        <v>-10397634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179142</v>
      </c>
      <c r="X17" s="27">
        <f t="shared" si="0"/>
        <v>16649786</v>
      </c>
      <c r="Y17" s="27">
        <f t="shared" si="0"/>
        <v>-16470644</v>
      </c>
      <c r="Z17" s="28">
        <f>+IF(X17&lt;&gt;0,+(Y17/X17)*100,0)</f>
        <v>-98.924058243151</v>
      </c>
      <c r="AA17" s="29">
        <f>SUM(AA6:AA16)</f>
        <v>1973125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3726458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>
        <v>1097400</v>
      </c>
      <c r="F24" s="19">
        <v>1097400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260000</v>
      </c>
      <c r="Y24" s="19">
        <v>-260000</v>
      </c>
      <c r="Z24" s="20">
        <v>-100</v>
      </c>
      <c r="AA24" s="21">
        <v>1097400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-1054256</v>
      </c>
      <c r="D26" s="17"/>
      <c r="E26" s="18">
        <v>-1097400</v>
      </c>
      <c r="F26" s="19">
        <v>-1097400</v>
      </c>
      <c r="G26" s="19">
        <v>-114400</v>
      </c>
      <c r="H26" s="19">
        <v>-27350</v>
      </c>
      <c r="I26" s="19">
        <v>-149600</v>
      </c>
      <c r="J26" s="19">
        <v>-291350</v>
      </c>
      <c r="K26" s="19">
        <v>-217047</v>
      </c>
      <c r="L26" s="19">
        <v>5890</v>
      </c>
      <c r="M26" s="19">
        <v>-21454</v>
      </c>
      <c r="N26" s="19">
        <v>-232611</v>
      </c>
      <c r="O26" s="19"/>
      <c r="P26" s="19"/>
      <c r="Q26" s="19"/>
      <c r="R26" s="19"/>
      <c r="S26" s="19"/>
      <c r="T26" s="19"/>
      <c r="U26" s="19"/>
      <c r="V26" s="19"/>
      <c r="W26" s="19">
        <v>-523961</v>
      </c>
      <c r="X26" s="19">
        <v>-260000</v>
      </c>
      <c r="Y26" s="19">
        <v>-263961</v>
      </c>
      <c r="Z26" s="20">
        <v>101.52</v>
      </c>
      <c r="AA26" s="21">
        <v>-1097400</v>
      </c>
    </row>
    <row r="27" spans="1:27" ht="13.5">
      <c r="A27" s="23" t="s">
        <v>51</v>
      </c>
      <c r="B27" s="24"/>
      <c r="C27" s="25">
        <f aca="true" t="shared" si="1" ref="C27:Y27">SUM(C21:C26)</f>
        <v>2672202</v>
      </c>
      <c r="D27" s="25">
        <f>SUM(D21:D26)</f>
        <v>0</v>
      </c>
      <c r="E27" s="26">
        <f t="shared" si="1"/>
        <v>0</v>
      </c>
      <c r="F27" s="27">
        <f t="shared" si="1"/>
        <v>0</v>
      </c>
      <c r="G27" s="27">
        <f t="shared" si="1"/>
        <v>-114400</v>
      </c>
      <c r="H27" s="27">
        <f t="shared" si="1"/>
        <v>-27350</v>
      </c>
      <c r="I27" s="27">
        <f t="shared" si="1"/>
        <v>-149600</v>
      </c>
      <c r="J27" s="27">
        <f t="shared" si="1"/>
        <v>-291350</v>
      </c>
      <c r="K27" s="27">
        <f t="shared" si="1"/>
        <v>-217047</v>
      </c>
      <c r="L27" s="27">
        <f t="shared" si="1"/>
        <v>5890</v>
      </c>
      <c r="M27" s="27">
        <f t="shared" si="1"/>
        <v>-21454</v>
      </c>
      <c r="N27" s="27">
        <f t="shared" si="1"/>
        <v>-232611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-523961</v>
      </c>
      <c r="X27" s="27">
        <f t="shared" si="1"/>
        <v>0</v>
      </c>
      <c r="Y27" s="27">
        <f t="shared" si="1"/>
        <v>-523961</v>
      </c>
      <c r="Z27" s="28">
        <f>+IF(X27&lt;&gt;0,+(Y27/X27)*100,0)</f>
        <v>0</v>
      </c>
      <c r="AA27" s="29">
        <f>SUM(AA21:AA26)</f>
        <v>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-533055</v>
      </c>
      <c r="D35" s="17"/>
      <c r="E35" s="18">
        <v>-1060624</v>
      </c>
      <c r="F35" s="19">
        <v>-1060624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-452058</v>
      </c>
      <c r="Y35" s="19">
        <v>452058</v>
      </c>
      <c r="Z35" s="20">
        <v>-100</v>
      </c>
      <c r="AA35" s="21">
        <v>-1060624</v>
      </c>
    </row>
    <row r="36" spans="1:27" ht="13.5">
      <c r="A36" s="23" t="s">
        <v>57</v>
      </c>
      <c r="B36" s="24"/>
      <c r="C36" s="25">
        <f aca="true" t="shared" si="2" ref="C36:Y36">SUM(C31:C35)</f>
        <v>-533055</v>
      </c>
      <c r="D36" s="25">
        <f>SUM(D31:D35)</f>
        <v>0</v>
      </c>
      <c r="E36" s="26">
        <f t="shared" si="2"/>
        <v>-1060624</v>
      </c>
      <c r="F36" s="27">
        <f t="shared" si="2"/>
        <v>-1060624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-452058</v>
      </c>
      <c r="Y36" s="27">
        <f t="shared" si="2"/>
        <v>452058</v>
      </c>
      <c r="Z36" s="28">
        <f>+IF(X36&lt;&gt;0,+(Y36/X36)*100,0)</f>
        <v>-100</v>
      </c>
      <c r="AA36" s="29">
        <f>SUM(AA31:AA35)</f>
        <v>-1060624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8017115</v>
      </c>
      <c r="D38" s="31">
        <f>+D17+D27+D36</f>
        <v>0</v>
      </c>
      <c r="E38" s="32">
        <f t="shared" si="3"/>
        <v>912501</v>
      </c>
      <c r="F38" s="33">
        <f t="shared" si="3"/>
        <v>912501</v>
      </c>
      <c r="G38" s="33">
        <f t="shared" si="3"/>
        <v>14384815</v>
      </c>
      <c r="H38" s="33">
        <f t="shared" si="3"/>
        <v>-4420854</v>
      </c>
      <c r="I38" s="33">
        <f t="shared" si="3"/>
        <v>321465</v>
      </c>
      <c r="J38" s="33">
        <f t="shared" si="3"/>
        <v>10285426</v>
      </c>
      <c r="K38" s="33">
        <f t="shared" si="3"/>
        <v>-3690640</v>
      </c>
      <c r="L38" s="33">
        <f t="shared" si="3"/>
        <v>-18174424</v>
      </c>
      <c r="M38" s="33">
        <f t="shared" si="3"/>
        <v>11234819</v>
      </c>
      <c r="N38" s="33">
        <f t="shared" si="3"/>
        <v>-10630245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-344819</v>
      </c>
      <c r="X38" s="33">
        <f t="shared" si="3"/>
        <v>16197728</v>
      </c>
      <c r="Y38" s="33">
        <f t="shared" si="3"/>
        <v>-16542547</v>
      </c>
      <c r="Z38" s="34">
        <f>+IF(X38&lt;&gt;0,+(Y38/X38)*100,0)</f>
        <v>-102.128810904838</v>
      </c>
      <c r="AA38" s="35">
        <f>+AA17+AA27+AA36</f>
        <v>912501</v>
      </c>
    </row>
    <row r="39" spans="1:27" ht="13.5">
      <c r="A39" s="22" t="s">
        <v>59</v>
      </c>
      <c r="B39" s="16"/>
      <c r="C39" s="31"/>
      <c r="D39" s="31"/>
      <c r="E39" s="32">
        <v>10787490</v>
      </c>
      <c r="F39" s="33">
        <v>10787490</v>
      </c>
      <c r="G39" s="33">
        <v>21156396</v>
      </c>
      <c r="H39" s="33">
        <v>35541211</v>
      </c>
      <c r="I39" s="33">
        <v>31120357</v>
      </c>
      <c r="J39" s="33">
        <v>21156396</v>
      </c>
      <c r="K39" s="33">
        <v>31441822</v>
      </c>
      <c r="L39" s="33">
        <v>27751182</v>
      </c>
      <c r="M39" s="33">
        <v>9576758</v>
      </c>
      <c r="N39" s="33">
        <v>31441822</v>
      </c>
      <c r="O39" s="33"/>
      <c r="P39" s="33"/>
      <c r="Q39" s="33"/>
      <c r="R39" s="33"/>
      <c r="S39" s="33"/>
      <c r="T39" s="33"/>
      <c r="U39" s="33"/>
      <c r="V39" s="33"/>
      <c r="W39" s="33">
        <v>21156396</v>
      </c>
      <c r="X39" s="33">
        <v>10787490</v>
      </c>
      <c r="Y39" s="33">
        <v>10368906</v>
      </c>
      <c r="Z39" s="34">
        <v>96.12</v>
      </c>
      <c r="AA39" s="35">
        <v>10787490</v>
      </c>
    </row>
    <row r="40" spans="1:27" ht="13.5">
      <c r="A40" s="41" t="s">
        <v>60</v>
      </c>
      <c r="B40" s="42"/>
      <c r="C40" s="43">
        <v>8017114</v>
      </c>
      <c r="D40" s="43"/>
      <c r="E40" s="44">
        <v>11699989</v>
      </c>
      <c r="F40" s="45">
        <v>11699989</v>
      </c>
      <c r="G40" s="45">
        <v>35541211</v>
      </c>
      <c r="H40" s="45">
        <v>31120357</v>
      </c>
      <c r="I40" s="45">
        <v>31441822</v>
      </c>
      <c r="J40" s="45">
        <v>31441822</v>
      </c>
      <c r="K40" s="45">
        <v>27751182</v>
      </c>
      <c r="L40" s="45">
        <v>9576758</v>
      </c>
      <c r="M40" s="45">
        <v>20811577</v>
      </c>
      <c r="N40" s="45">
        <v>20811577</v>
      </c>
      <c r="O40" s="45"/>
      <c r="P40" s="45"/>
      <c r="Q40" s="45"/>
      <c r="R40" s="45"/>
      <c r="S40" s="45"/>
      <c r="T40" s="45"/>
      <c r="U40" s="45"/>
      <c r="V40" s="45"/>
      <c r="W40" s="45">
        <v>20811577</v>
      </c>
      <c r="X40" s="45">
        <v>26985216</v>
      </c>
      <c r="Y40" s="45">
        <v>-6173639</v>
      </c>
      <c r="Z40" s="46">
        <v>-22.88</v>
      </c>
      <c r="AA40" s="47">
        <v>11699989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6739787000</v>
      </c>
      <c r="D6" s="17"/>
      <c r="E6" s="18">
        <v>6864643627</v>
      </c>
      <c r="F6" s="19">
        <v>6864643627</v>
      </c>
      <c r="G6" s="19">
        <v>589653723</v>
      </c>
      <c r="H6" s="19">
        <v>728180073</v>
      </c>
      <c r="I6" s="19">
        <v>826302435</v>
      </c>
      <c r="J6" s="19">
        <v>2144136231</v>
      </c>
      <c r="K6" s="19">
        <v>623727663</v>
      </c>
      <c r="L6" s="19">
        <v>748903355</v>
      </c>
      <c r="M6" s="19">
        <v>592668807</v>
      </c>
      <c r="N6" s="19">
        <v>1965299825</v>
      </c>
      <c r="O6" s="19"/>
      <c r="P6" s="19"/>
      <c r="Q6" s="19"/>
      <c r="R6" s="19"/>
      <c r="S6" s="19"/>
      <c r="T6" s="19"/>
      <c r="U6" s="19"/>
      <c r="V6" s="19"/>
      <c r="W6" s="19">
        <v>4109436056</v>
      </c>
      <c r="X6" s="19">
        <v>3706385494</v>
      </c>
      <c r="Y6" s="19">
        <v>403050562</v>
      </c>
      <c r="Z6" s="20">
        <v>10.87</v>
      </c>
      <c r="AA6" s="21">
        <v>6864643627</v>
      </c>
    </row>
    <row r="7" spans="1:27" ht="13.5">
      <c r="A7" s="22" t="s">
        <v>34</v>
      </c>
      <c r="B7" s="16"/>
      <c r="C7" s="17">
        <v>17552069000</v>
      </c>
      <c r="D7" s="17"/>
      <c r="E7" s="18">
        <v>16909999806</v>
      </c>
      <c r="F7" s="19">
        <v>16909999807</v>
      </c>
      <c r="G7" s="19">
        <v>1372943951</v>
      </c>
      <c r="H7" s="19">
        <v>1535508123</v>
      </c>
      <c r="I7" s="19">
        <v>1502993841</v>
      </c>
      <c r="J7" s="19">
        <v>4411445915</v>
      </c>
      <c r="K7" s="19">
        <v>1512655768</v>
      </c>
      <c r="L7" s="19">
        <v>1494287188</v>
      </c>
      <c r="M7" s="19">
        <v>1408065055</v>
      </c>
      <c r="N7" s="19">
        <v>4415008011</v>
      </c>
      <c r="O7" s="19"/>
      <c r="P7" s="19"/>
      <c r="Q7" s="19"/>
      <c r="R7" s="19"/>
      <c r="S7" s="19"/>
      <c r="T7" s="19"/>
      <c r="U7" s="19"/>
      <c r="V7" s="19"/>
      <c r="W7" s="19">
        <v>8826453926</v>
      </c>
      <c r="X7" s="19">
        <v>8562827188</v>
      </c>
      <c r="Y7" s="19">
        <v>263626738</v>
      </c>
      <c r="Z7" s="20">
        <v>3.08</v>
      </c>
      <c r="AA7" s="21">
        <v>16909999807</v>
      </c>
    </row>
    <row r="8" spans="1:27" ht="13.5">
      <c r="A8" s="22" t="s">
        <v>35</v>
      </c>
      <c r="B8" s="16"/>
      <c r="C8" s="17">
        <v>1363874000</v>
      </c>
      <c r="D8" s="17"/>
      <c r="E8" s="18">
        <v>3422843700</v>
      </c>
      <c r="F8" s="19">
        <v>3422843700</v>
      </c>
      <c r="G8" s="19">
        <v>68690451</v>
      </c>
      <c r="H8" s="19">
        <v>839659991</v>
      </c>
      <c r="I8" s="19">
        <v>89089557</v>
      </c>
      <c r="J8" s="19">
        <v>997439999</v>
      </c>
      <c r="K8" s="19">
        <v>142748736</v>
      </c>
      <c r="L8" s="19">
        <v>192327849</v>
      </c>
      <c r="M8" s="19">
        <v>889366121</v>
      </c>
      <c r="N8" s="19">
        <v>1224442706</v>
      </c>
      <c r="O8" s="19"/>
      <c r="P8" s="19"/>
      <c r="Q8" s="19"/>
      <c r="R8" s="19"/>
      <c r="S8" s="19"/>
      <c r="T8" s="19"/>
      <c r="U8" s="19"/>
      <c r="V8" s="19"/>
      <c r="W8" s="19">
        <v>2221882705</v>
      </c>
      <c r="X8" s="19">
        <v>1999087651</v>
      </c>
      <c r="Y8" s="19">
        <v>222795054</v>
      </c>
      <c r="Z8" s="20">
        <v>11.14</v>
      </c>
      <c r="AA8" s="21">
        <v>3422843700</v>
      </c>
    </row>
    <row r="9" spans="1:27" ht="13.5">
      <c r="A9" s="22" t="s">
        <v>36</v>
      </c>
      <c r="B9" s="16"/>
      <c r="C9" s="17">
        <v>3589931000</v>
      </c>
      <c r="D9" s="17"/>
      <c r="E9" s="18">
        <v>3802940091</v>
      </c>
      <c r="F9" s="19">
        <v>3802940092</v>
      </c>
      <c r="G9" s="19">
        <v>853048006</v>
      </c>
      <c r="H9" s="19">
        <v>297253876</v>
      </c>
      <c r="I9" s="19"/>
      <c r="J9" s="19">
        <v>1150301882</v>
      </c>
      <c r="K9" s="19">
        <v>86298168</v>
      </c>
      <c r="L9" s="19">
        <v>449035453</v>
      </c>
      <c r="M9" s="19">
        <v>542403162</v>
      </c>
      <c r="N9" s="19">
        <v>1077736783</v>
      </c>
      <c r="O9" s="19"/>
      <c r="P9" s="19"/>
      <c r="Q9" s="19"/>
      <c r="R9" s="19"/>
      <c r="S9" s="19"/>
      <c r="T9" s="19"/>
      <c r="U9" s="19"/>
      <c r="V9" s="19"/>
      <c r="W9" s="19">
        <v>2228038665</v>
      </c>
      <c r="X9" s="19">
        <v>2632247311</v>
      </c>
      <c r="Y9" s="19">
        <v>-404208646</v>
      </c>
      <c r="Z9" s="20">
        <v>-15.36</v>
      </c>
      <c r="AA9" s="21">
        <v>3802940092</v>
      </c>
    </row>
    <row r="10" spans="1:27" ht="13.5">
      <c r="A10" s="22" t="s">
        <v>37</v>
      </c>
      <c r="B10" s="16"/>
      <c r="C10" s="17">
        <v>2131537000</v>
      </c>
      <c r="D10" s="17"/>
      <c r="E10" s="18">
        <v>2264840098</v>
      </c>
      <c r="F10" s="19">
        <v>2274277225</v>
      </c>
      <c r="G10" s="19">
        <v>605689730</v>
      </c>
      <c r="H10" s="19">
        <v>83129235</v>
      </c>
      <c r="I10" s="19">
        <v>120775753</v>
      </c>
      <c r="J10" s="19">
        <v>809594718</v>
      </c>
      <c r="K10" s="19">
        <v>227043006</v>
      </c>
      <c r="L10" s="19">
        <v>114377388</v>
      </c>
      <c r="M10" s="19"/>
      <c r="N10" s="19">
        <v>341420394</v>
      </c>
      <c r="O10" s="19"/>
      <c r="P10" s="19"/>
      <c r="Q10" s="19"/>
      <c r="R10" s="19"/>
      <c r="S10" s="19"/>
      <c r="T10" s="19"/>
      <c r="U10" s="19"/>
      <c r="V10" s="19"/>
      <c r="W10" s="19">
        <v>1151015112</v>
      </c>
      <c r="X10" s="19">
        <v>739206029</v>
      </c>
      <c r="Y10" s="19">
        <v>411809083</v>
      </c>
      <c r="Z10" s="20">
        <v>55.71</v>
      </c>
      <c r="AA10" s="21">
        <v>2274277225</v>
      </c>
    </row>
    <row r="11" spans="1:27" ht="13.5">
      <c r="A11" s="22" t="s">
        <v>38</v>
      </c>
      <c r="B11" s="16"/>
      <c r="C11" s="17">
        <v>878939000</v>
      </c>
      <c r="D11" s="17"/>
      <c r="E11" s="18">
        <v>610777912</v>
      </c>
      <c r="F11" s="19">
        <v>610777912</v>
      </c>
      <c r="G11" s="19">
        <v>48741860</v>
      </c>
      <c r="H11" s="19">
        <v>48688491</v>
      </c>
      <c r="I11" s="19">
        <v>49406233</v>
      </c>
      <c r="J11" s="19">
        <v>146836584</v>
      </c>
      <c r="K11" s="19">
        <v>45727581</v>
      </c>
      <c r="L11" s="19">
        <v>45701623</v>
      </c>
      <c r="M11" s="19">
        <v>60731890</v>
      </c>
      <c r="N11" s="19">
        <v>152161094</v>
      </c>
      <c r="O11" s="19"/>
      <c r="P11" s="19"/>
      <c r="Q11" s="19"/>
      <c r="R11" s="19"/>
      <c r="S11" s="19"/>
      <c r="T11" s="19"/>
      <c r="U11" s="19"/>
      <c r="V11" s="19"/>
      <c r="W11" s="19">
        <v>298997678</v>
      </c>
      <c r="X11" s="19">
        <v>306790591</v>
      </c>
      <c r="Y11" s="19">
        <v>-7792913</v>
      </c>
      <c r="Z11" s="20">
        <v>-2.54</v>
      </c>
      <c r="AA11" s="21">
        <v>610777912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-24938894000</v>
      </c>
      <c r="D14" s="17"/>
      <c r="E14" s="18">
        <v>-28762135588</v>
      </c>
      <c r="F14" s="19">
        <v>-29178283803</v>
      </c>
      <c r="G14" s="19">
        <v>-3437550664</v>
      </c>
      <c r="H14" s="19">
        <v>-2754734833</v>
      </c>
      <c r="I14" s="19">
        <v>-2853893662</v>
      </c>
      <c r="J14" s="19">
        <v>-9046179159</v>
      </c>
      <c r="K14" s="19">
        <v>-2413407232</v>
      </c>
      <c r="L14" s="19">
        <v>-2908135432</v>
      </c>
      <c r="M14" s="19">
        <v>-2349459269</v>
      </c>
      <c r="N14" s="19">
        <v>-7671001933</v>
      </c>
      <c r="O14" s="19"/>
      <c r="P14" s="19"/>
      <c r="Q14" s="19"/>
      <c r="R14" s="19"/>
      <c r="S14" s="19"/>
      <c r="T14" s="19"/>
      <c r="U14" s="19"/>
      <c r="V14" s="19"/>
      <c r="W14" s="19">
        <v>-16717181092</v>
      </c>
      <c r="X14" s="19">
        <v>-15641817086</v>
      </c>
      <c r="Y14" s="19">
        <v>-1075364006</v>
      </c>
      <c r="Z14" s="20">
        <v>6.87</v>
      </c>
      <c r="AA14" s="21">
        <v>-29178283803</v>
      </c>
    </row>
    <row r="15" spans="1:27" ht="13.5">
      <c r="A15" s="22" t="s">
        <v>42</v>
      </c>
      <c r="B15" s="16"/>
      <c r="C15" s="17">
        <v>-710755000</v>
      </c>
      <c r="D15" s="17"/>
      <c r="E15" s="18">
        <v>-818248427</v>
      </c>
      <c r="F15" s="19">
        <v>-818248428</v>
      </c>
      <c r="G15" s="19"/>
      <c r="H15" s="19">
        <v>-3016</v>
      </c>
      <c r="I15" s="19">
        <v>-178815949</v>
      </c>
      <c r="J15" s="19">
        <v>-178818965</v>
      </c>
      <c r="K15" s="19"/>
      <c r="L15" s="19"/>
      <c r="M15" s="19">
        <v>-143504619</v>
      </c>
      <c r="N15" s="19">
        <v>-143504619</v>
      </c>
      <c r="O15" s="19"/>
      <c r="P15" s="19"/>
      <c r="Q15" s="19"/>
      <c r="R15" s="19"/>
      <c r="S15" s="19"/>
      <c r="T15" s="19"/>
      <c r="U15" s="19"/>
      <c r="V15" s="19"/>
      <c r="W15" s="19">
        <v>-322323584</v>
      </c>
      <c r="X15" s="19">
        <v>-394582092</v>
      </c>
      <c r="Y15" s="19">
        <v>72258508</v>
      </c>
      <c r="Z15" s="20">
        <v>-18.31</v>
      </c>
      <c r="AA15" s="21">
        <v>-818248428</v>
      </c>
    </row>
    <row r="16" spans="1:27" ht="13.5">
      <c r="A16" s="22" t="s">
        <v>43</v>
      </c>
      <c r="B16" s="16"/>
      <c r="C16" s="17">
        <v>-148246000</v>
      </c>
      <c r="D16" s="17"/>
      <c r="E16" s="18">
        <v>-115153725</v>
      </c>
      <c r="F16" s="19">
        <v>-115153725</v>
      </c>
      <c r="G16" s="19">
        <v>-1160000</v>
      </c>
      <c r="H16" s="19">
        <v>-45000</v>
      </c>
      <c r="I16" s="19"/>
      <c r="J16" s="19">
        <v>-1205000</v>
      </c>
      <c r="K16" s="19"/>
      <c r="L16" s="19"/>
      <c r="M16" s="19">
        <v>-38000</v>
      </c>
      <c r="N16" s="19">
        <v>-38000</v>
      </c>
      <c r="O16" s="19"/>
      <c r="P16" s="19"/>
      <c r="Q16" s="19"/>
      <c r="R16" s="19"/>
      <c r="S16" s="19"/>
      <c r="T16" s="19"/>
      <c r="U16" s="19"/>
      <c r="V16" s="19"/>
      <c r="W16" s="19">
        <v>-1243000</v>
      </c>
      <c r="X16" s="19">
        <v>-45853109</v>
      </c>
      <c r="Y16" s="19">
        <v>44610109</v>
      </c>
      <c r="Z16" s="20">
        <v>-97.29</v>
      </c>
      <c r="AA16" s="21">
        <v>-115153725</v>
      </c>
    </row>
    <row r="17" spans="1:27" ht="13.5">
      <c r="A17" s="23" t="s">
        <v>44</v>
      </c>
      <c r="B17" s="24"/>
      <c r="C17" s="25">
        <f aca="true" t="shared" si="0" ref="C17:Y17">SUM(C6:C16)</f>
        <v>6458242000</v>
      </c>
      <c r="D17" s="25">
        <f>SUM(D6:D16)</f>
        <v>0</v>
      </c>
      <c r="E17" s="26">
        <f t="shared" si="0"/>
        <v>4180507494</v>
      </c>
      <c r="F17" s="27">
        <f t="shared" si="0"/>
        <v>3773796407</v>
      </c>
      <c r="G17" s="27">
        <f t="shared" si="0"/>
        <v>100057057</v>
      </c>
      <c r="H17" s="27">
        <f t="shared" si="0"/>
        <v>777636940</v>
      </c>
      <c r="I17" s="27">
        <f t="shared" si="0"/>
        <v>-444141792</v>
      </c>
      <c r="J17" s="27">
        <f t="shared" si="0"/>
        <v>433552205</v>
      </c>
      <c r="K17" s="27">
        <f t="shared" si="0"/>
        <v>224793690</v>
      </c>
      <c r="L17" s="27">
        <f t="shared" si="0"/>
        <v>136497424</v>
      </c>
      <c r="M17" s="27">
        <f t="shared" si="0"/>
        <v>1000233147</v>
      </c>
      <c r="N17" s="27">
        <f t="shared" si="0"/>
        <v>1361524261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1795076466</v>
      </c>
      <c r="X17" s="27">
        <f t="shared" si="0"/>
        <v>1864291977</v>
      </c>
      <c r="Y17" s="27">
        <f t="shared" si="0"/>
        <v>-69215511</v>
      </c>
      <c r="Z17" s="28">
        <f>+IF(X17&lt;&gt;0,+(Y17/X17)*100,0)</f>
        <v>-3.7126969301976462</v>
      </c>
      <c r="AA17" s="29">
        <f>SUM(AA6:AA16)</f>
        <v>3773796407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130308000</v>
      </c>
      <c r="D21" s="17"/>
      <c r="E21" s="18">
        <v>79500000</v>
      </c>
      <c r="F21" s="19">
        <v>79500000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79500000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26374000</v>
      </c>
      <c r="D23" s="40"/>
      <c r="E23" s="18">
        <v>3577890</v>
      </c>
      <c r="F23" s="19">
        <v>3577890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>
        <v>3577890</v>
      </c>
    </row>
    <row r="24" spans="1:27" ht="13.5">
      <c r="A24" s="22" t="s">
        <v>49</v>
      </c>
      <c r="B24" s="16"/>
      <c r="C24" s="17">
        <v>-554355000</v>
      </c>
      <c r="D24" s="17"/>
      <c r="E24" s="18">
        <v>-89309927</v>
      </c>
      <c r="F24" s="19">
        <v>-89309927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>
        <v>-89309927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-5874989000</v>
      </c>
      <c r="D26" s="17"/>
      <c r="E26" s="18">
        <v>-6124128505</v>
      </c>
      <c r="F26" s="19">
        <v>-6241549386</v>
      </c>
      <c r="G26" s="19">
        <v>-594798794</v>
      </c>
      <c r="H26" s="19">
        <v>-120578597</v>
      </c>
      <c r="I26" s="19">
        <v>-137238474</v>
      </c>
      <c r="J26" s="19">
        <v>-852615865</v>
      </c>
      <c r="K26" s="19">
        <v>-164993433</v>
      </c>
      <c r="L26" s="19">
        <v>-286162148</v>
      </c>
      <c r="M26" s="19">
        <v>-537976850</v>
      </c>
      <c r="N26" s="19">
        <v>-989132431</v>
      </c>
      <c r="O26" s="19"/>
      <c r="P26" s="19"/>
      <c r="Q26" s="19"/>
      <c r="R26" s="19"/>
      <c r="S26" s="19"/>
      <c r="T26" s="19"/>
      <c r="U26" s="19"/>
      <c r="V26" s="19"/>
      <c r="W26" s="19">
        <v>-1841748296</v>
      </c>
      <c r="X26" s="19">
        <v>-2433005014</v>
      </c>
      <c r="Y26" s="19">
        <v>591256718</v>
      </c>
      <c r="Z26" s="20">
        <v>-24.3</v>
      </c>
      <c r="AA26" s="21">
        <v>-6241549386</v>
      </c>
    </row>
    <row r="27" spans="1:27" ht="13.5">
      <c r="A27" s="23" t="s">
        <v>51</v>
      </c>
      <c r="B27" s="24"/>
      <c r="C27" s="25">
        <f aca="true" t="shared" si="1" ref="C27:Y27">SUM(C21:C26)</f>
        <v>-6272662000</v>
      </c>
      <c r="D27" s="25">
        <f>SUM(D21:D26)</f>
        <v>0</v>
      </c>
      <c r="E27" s="26">
        <f t="shared" si="1"/>
        <v>-6130360542</v>
      </c>
      <c r="F27" s="27">
        <f t="shared" si="1"/>
        <v>-6247781423</v>
      </c>
      <c r="G27" s="27">
        <f t="shared" si="1"/>
        <v>-594798794</v>
      </c>
      <c r="H27" s="27">
        <f t="shared" si="1"/>
        <v>-120578597</v>
      </c>
      <c r="I27" s="27">
        <f t="shared" si="1"/>
        <v>-137238474</v>
      </c>
      <c r="J27" s="27">
        <f t="shared" si="1"/>
        <v>-852615865</v>
      </c>
      <c r="K27" s="27">
        <f t="shared" si="1"/>
        <v>-164993433</v>
      </c>
      <c r="L27" s="27">
        <f t="shared" si="1"/>
        <v>-286162148</v>
      </c>
      <c r="M27" s="27">
        <f t="shared" si="1"/>
        <v>-537976850</v>
      </c>
      <c r="N27" s="27">
        <f t="shared" si="1"/>
        <v>-989132431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-1841748296</v>
      </c>
      <c r="X27" s="27">
        <f t="shared" si="1"/>
        <v>-2433005014</v>
      </c>
      <c r="Y27" s="27">
        <f t="shared" si="1"/>
        <v>591256718</v>
      </c>
      <c r="Z27" s="28">
        <f>+IF(X27&lt;&gt;0,+(Y27/X27)*100,0)</f>
        <v>-24.30150018589316</v>
      </c>
      <c r="AA27" s="29">
        <f>SUM(AA21:AA26)</f>
        <v>-6247781423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50000000</v>
      </c>
      <c r="D32" s="17"/>
      <c r="E32" s="18">
        <v>2840001400</v>
      </c>
      <c r="F32" s="19">
        <v>2840001400</v>
      </c>
      <c r="G32" s="19">
        <v>60000000</v>
      </c>
      <c r="H32" s="19">
        <v>90500000</v>
      </c>
      <c r="I32" s="19"/>
      <c r="J32" s="19">
        <v>150500000</v>
      </c>
      <c r="K32" s="19">
        <v>37500000</v>
      </c>
      <c r="L32" s="19"/>
      <c r="M32" s="19">
        <v>5000000</v>
      </c>
      <c r="N32" s="19">
        <v>42500000</v>
      </c>
      <c r="O32" s="19"/>
      <c r="P32" s="19"/>
      <c r="Q32" s="19"/>
      <c r="R32" s="19"/>
      <c r="S32" s="19"/>
      <c r="T32" s="19"/>
      <c r="U32" s="19"/>
      <c r="V32" s="19"/>
      <c r="W32" s="19">
        <v>193000000</v>
      </c>
      <c r="X32" s="19">
        <v>340001400</v>
      </c>
      <c r="Y32" s="19">
        <v>-147001400</v>
      </c>
      <c r="Z32" s="20">
        <v>-43.24</v>
      </c>
      <c r="AA32" s="21">
        <v>2840001400</v>
      </c>
    </row>
    <row r="33" spans="1:27" ht="13.5">
      <c r="A33" s="22" t="s">
        <v>55</v>
      </c>
      <c r="B33" s="16"/>
      <c r="C33" s="17">
        <v>62566000</v>
      </c>
      <c r="D33" s="17"/>
      <c r="E33" s="18">
        <v>29948380</v>
      </c>
      <c r="F33" s="19">
        <v>29948380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>
        <v>29948380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-286957000</v>
      </c>
      <c r="D35" s="17"/>
      <c r="E35" s="18">
        <v>-494800073</v>
      </c>
      <c r="F35" s="19">
        <v>-494800073</v>
      </c>
      <c r="G35" s="19"/>
      <c r="H35" s="19"/>
      <c r="I35" s="19">
        <v>-88055140</v>
      </c>
      <c r="J35" s="19">
        <v>-88055140</v>
      </c>
      <c r="K35" s="19"/>
      <c r="L35" s="19"/>
      <c r="M35" s="19">
        <v>-20000000</v>
      </c>
      <c r="N35" s="19">
        <v>-20000000</v>
      </c>
      <c r="O35" s="19"/>
      <c r="P35" s="19"/>
      <c r="Q35" s="19"/>
      <c r="R35" s="19"/>
      <c r="S35" s="19"/>
      <c r="T35" s="19"/>
      <c r="U35" s="19"/>
      <c r="V35" s="19"/>
      <c r="W35" s="19">
        <v>-108055140</v>
      </c>
      <c r="X35" s="19">
        <v>-283799915</v>
      </c>
      <c r="Y35" s="19">
        <v>175744775</v>
      </c>
      <c r="Z35" s="20">
        <v>-61.93</v>
      </c>
      <c r="AA35" s="21">
        <v>-494800073</v>
      </c>
    </row>
    <row r="36" spans="1:27" ht="13.5">
      <c r="A36" s="23" t="s">
        <v>57</v>
      </c>
      <c r="B36" s="24"/>
      <c r="C36" s="25">
        <f aca="true" t="shared" si="2" ref="C36:Y36">SUM(C31:C35)</f>
        <v>-174391000</v>
      </c>
      <c r="D36" s="25">
        <f>SUM(D31:D35)</f>
        <v>0</v>
      </c>
      <c r="E36" s="26">
        <f t="shared" si="2"/>
        <v>2375149707</v>
      </c>
      <c r="F36" s="27">
        <f t="shared" si="2"/>
        <v>2375149707</v>
      </c>
      <c r="G36" s="27">
        <f t="shared" si="2"/>
        <v>60000000</v>
      </c>
      <c r="H36" s="27">
        <f t="shared" si="2"/>
        <v>90500000</v>
      </c>
      <c r="I36" s="27">
        <f t="shared" si="2"/>
        <v>-88055140</v>
      </c>
      <c r="J36" s="27">
        <f t="shared" si="2"/>
        <v>62444860</v>
      </c>
      <c r="K36" s="27">
        <f t="shared" si="2"/>
        <v>37500000</v>
      </c>
      <c r="L36" s="27">
        <f t="shared" si="2"/>
        <v>0</v>
      </c>
      <c r="M36" s="27">
        <f t="shared" si="2"/>
        <v>-15000000</v>
      </c>
      <c r="N36" s="27">
        <f t="shared" si="2"/>
        <v>22500000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84944860</v>
      </c>
      <c r="X36" s="27">
        <f t="shared" si="2"/>
        <v>56201485</v>
      </c>
      <c r="Y36" s="27">
        <f t="shared" si="2"/>
        <v>28743375</v>
      </c>
      <c r="Z36" s="28">
        <f>+IF(X36&lt;&gt;0,+(Y36/X36)*100,0)</f>
        <v>51.14344398551035</v>
      </c>
      <c r="AA36" s="29">
        <f>SUM(AA31:AA35)</f>
        <v>2375149707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11189000</v>
      </c>
      <c r="D38" s="31">
        <f>+D17+D27+D36</f>
        <v>0</v>
      </c>
      <c r="E38" s="32">
        <f t="shared" si="3"/>
        <v>425296659</v>
      </c>
      <c r="F38" s="33">
        <f t="shared" si="3"/>
        <v>-98835309</v>
      </c>
      <c r="G38" s="33">
        <f t="shared" si="3"/>
        <v>-434741737</v>
      </c>
      <c r="H38" s="33">
        <f t="shared" si="3"/>
        <v>747558343</v>
      </c>
      <c r="I38" s="33">
        <f t="shared" si="3"/>
        <v>-669435406</v>
      </c>
      <c r="J38" s="33">
        <f t="shared" si="3"/>
        <v>-356618800</v>
      </c>
      <c r="K38" s="33">
        <f t="shared" si="3"/>
        <v>97300257</v>
      </c>
      <c r="L38" s="33">
        <f t="shared" si="3"/>
        <v>-149664724</v>
      </c>
      <c r="M38" s="33">
        <f t="shared" si="3"/>
        <v>447256297</v>
      </c>
      <c r="N38" s="33">
        <f t="shared" si="3"/>
        <v>394891830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38273030</v>
      </c>
      <c r="X38" s="33">
        <f t="shared" si="3"/>
        <v>-512511552</v>
      </c>
      <c r="Y38" s="33">
        <f t="shared" si="3"/>
        <v>550784582</v>
      </c>
      <c r="Z38" s="34">
        <f>+IF(X38&lt;&gt;0,+(Y38/X38)*100,0)</f>
        <v>-107.46773996618128</v>
      </c>
      <c r="AA38" s="35">
        <f>+AA17+AA27+AA36</f>
        <v>-98835309</v>
      </c>
    </row>
    <row r="39" spans="1:27" ht="13.5">
      <c r="A39" s="22" t="s">
        <v>59</v>
      </c>
      <c r="B39" s="16"/>
      <c r="C39" s="31">
        <v>3199148000</v>
      </c>
      <c r="D39" s="31"/>
      <c r="E39" s="32">
        <v>1347361649</v>
      </c>
      <c r="F39" s="33">
        <v>3332471534</v>
      </c>
      <c r="G39" s="33">
        <v>1197922305</v>
      </c>
      <c r="H39" s="33">
        <v>763180568</v>
      </c>
      <c r="I39" s="33">
        <v>1510738911</v>
      </c>
      <c r="J39" s="33">
        <v>1197922305</v>
      </c>
      <c r="K39" s="33">
        <v>841303505</v>
      </c>
      <c r="L39" s="33">
        <v>938603762</v>
      </c>
      <c r="M39" s="33">
        <v>788939038</v>
      </c>
      <c r="N39" s="33">
        <v>841303505</v>
      </c>
      <c r="O39" s="33"/>
      <c r="P39" s="33"/>
      <c r="Q39" s="33"/>
      <c r="R39" s="33"/>
      <c r="S39" s="33"/>
      <c r="T39" s="33"/>
      <c r="U39" s="33"/>
      <c r="V39" s="33"/>
      <c r="W39" s="33">
        <v>1197922305</v>
      </c>
      <c r="X39" s="33">
        <v>3332471534</v>
      </c>
      <c r="Y39" s="33">
        <v>-2134549229</v>
      </c>
      <c r="Z39" s="34">
        <v>-64.05</v>
      </c>
      <c r="AA39" s="35">
        <v>3332471534</v>
      </c>
    </row>
    <row r="40" spans="1:27" ht="13.5">
      <c r="A40" s="41" t="s">
        <v>60</v>
      </c>
      <c r="B40" s="42"/>
      <c r="C40" s="43">
        <v>3210337000</v>
      </c>
      <c r="D40" s="43"/>
      <c r="E40" s="44">
        <v>1772658306</v>
      </c>
      <c r="F40" s="45">
        <v>3233636225</v>
      </c>
      <c r="G40" s="45">
        <v>763180568</v>
      </c>
      <c r="H40" s="45">
        <v>1510738911</v>
      </c>
      <c r="I40" s="45">
        <v>841303505</v>
      </c>
      <c r="J40" s="45">
        <v>841303505</v>
      </c>
      <c r="K40" s="45">
        <v>938603762</v>
      </c>
      <c r="L40" s="45">
        <v>788939038</v>
      </c>
      <c r="M40" s="45">
        <v>1236195335</v>
      </c>
      <c r="N40" s="45">
        <v>1236195335</v>
      </c>
      <c r="O40" s="45"/>
      <c r="P40" s="45"/>
      <c r="Q40" s="45"/>
      <c r="R40" s="45"/>
      <c r="S40" s="45"/>
      <c r="T40" s="45"/>
      <c r="U40" s="45"/>
      <c r="V40" s="45"/>
      <c r="W40" s="45">
        <v>1236195335</v>
      </c>
      <c r="X40" s="45">
        <v>2819959982</v>
      </c>
      <c r="Y40" s="45">
        <v>-1583764647</v>
      </c>
      <c r="Z40" s="46">
        <v>-56.16</v>
      </c>
      <c r="AA40" s="47">
        <v>3233636225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14310708</v>
      </c>
      <c r="F6" s="19">
        <v>14310708</v>
      </c>
      <c r="G6" s="19">
        <v>88204</v>
      </c>
      <c r="H6" s="19">
        <v>112043</v>
      </c>
      <c r="I6" s="19">
        <v>2800739</v>
      </c>
      <c r="J6" s="19">
        <v>3000986</v>
      </c>
      <c r="K6" s="19">
        <v>833498</v>
      </c>
      <c r="L6" s="19">
        <v>1345298</v>
      </c>
      <c r="M6" s="19">
        <v>536754</v>
      </c>
      <c r="N6" s="19">
        <v>2715550</v>
      </c>
      <c r="O6" s="19"/>
      <c r="P6" s="19"/>
      <c r="Q6" s="19"/>
      <c r="R6" s="19"/>
      <c r="S6" s="19"/>
      <c r="T6" s="19"/>
      <c r="U6" s="19"/>
      <c r="V6" s="19"/>
      <c r="W6" s="19">
        <v>5716536</v>
      </c>
      <c r="X6" s="19">
        <v>7155354</v>
      </c>
      <c r="Y6" s="19">
        <v>-1438818</v>
      </c>
      <c r="Z6" s="20">
        <v>-20.11</v>
      </c>
      <c r="AA6" s="21">
        <v>14310708</v>
      </c>
    </row>
    <row r="7" spans="1:27" ht="13.5">
      <c r="A7" s="22" t="s">
        <v>34</v>
      </c>
      <c r="B7" s="16"/>
      <c r="C7" s="17"/>
      <c r="D7" s="17"/>
      <c r="E7" s="18">
        <v>62263392</v>
      </c>
      <c r="F7" s="19">
        <v>62263392</v>
      </c>
      <c r="G7" s="19">
        <v>12002770</v>
      </c>
      <c r="H7" s="19">
        <v>4633678</v>
      </c>
      <c r="I7" s="19">
        <v>4754277</v>
      </c>
      <c r="J7" s="19">
        <v>21390725</v>
      </c>
      <c r="K7" s="19">
        <v>4154234</v>
      </c>
      <c r="L7" s="19">
        <v>5882233</v>
      </c>
      <c r="M7" s="19">
        <v>5141315</v>
      </c>
      <c r="N7" s="19">
        <v>15177782</v>
      </c>
      <c r="O7" s="19"/>
      <c r="P7" s="19"/>
      <c r="Q7" s="19"/>
      <c r="R7" s="19"/>
      <c r="S7" s="19"/>
      <c r="T7" s="19"/>
      <c r="U7" s="19"/>
      <c r="V7" s="19"/>
      <c r="W7" s="19">
        <v>36568507</v>
      </c>
      <c r="X7" s="19">
        <v>31131696</v>
      </c>
      <c r="Y7" s="19">
        <v>5436811</v>
      </c>
      <c r="Z7" s="20">
        <v>17.46</v>
      </c>
      <c r="AA7" s="21">
        <v>62263392</v>
      </c>
    </row>
    <row r="8" spans="1:27" ht="13.5">
      <c r="A8" s="22" t="s">
        <v>35</v>
      </c>
      <c r="B8" s="16"/>
      <c r="C8" s="17"/>
      <c r="D8" s="17"/>
      <c r="E8" s="18">
        <v>11841528</v>
      </c>
      <c r="F8" s="19">
        <v>11841528</v>
      </c>
      <c r="G8" s="19">
        <v>94193</v>
      </c>
      <c r="H8" s="19">
        <v>65074</v>
      </c>
      <c r="I8" s="19">
        <v>100777</v>
      </c>
      <c r="J8" s="19">
        <v>260044</v>
      </c>
      <c r="K8" s="19">
        <v>89702</v>
      </c>
      <c r="L8" s="19">
        <v>63720</v>
      </c>
      <c r="M8" s="19">
        <v>140628</v>
      </c>
      <c r="N8" s="19">
        <v>294050</v>
      </c>
      <c r="O8" s="19"/>
      <c r="P8" s="19"/>
      <c r="Q8" s="19"/>
      <c r="R8" s="19"/>
      <c r="S8" s="19"/>
      <c r="T8" s="19"/>
      <c r="U8" s="19"/>
      <c r="V8" s="19"/>
      <c r="W8" s="19">
        <v>554094</v>
      </c>
      <c r="X8" s="19">
        <v>5920764</v>
      </c>
      <c r="Y8" s="19">
        <v>-5366670</v>
      </c>
      <c r="Z8" s="20">
        <v>-90.64</v>
      </c>
      <c r="AA8" s="21">
        <v>11841528</v>
      </c>
    </row>
    <row r="9" spans="1:27" ht="13.5">
      <c r="A9" s="22" t="s">
        <v>36</v>
      </c>
      <c r="B9" s="16"/>
      <c r="C9" s="17"/>
      <c r="D9" s="17"/>
      <c r="E9" s="18">
        <v>40015150</v>
      </c>
      <c r="F9" s="19">
        <v>40015150</v>
      </c>
      <c r="G9" s="19">
        <v>9558000</v>
      </c>
      <c r="H9" s="19">
        <v>6893068</v>
      </c>
      <c r="I9" s="19">
        <v>10023000</v>
      </c>
      <c r="J9" s="19">
        <v>26474068</v>
      </c>
      <c r="K9" s="19">
        <v>2734000</v>
      </c>
      <c r="L9" s="19">
        <v>1911670</v>
      </c>
      <c r="M9" s="19">
        <v>7065000</v>
      </c>
      <c r="N9" s="19">
        <v>11710670</v>
      </c>
      <c r="O9" s="19"/>
      <c r="P9" s="19"/>
      <c r="Q9" s="19"/>
      <c r="R9" s="19"/>
      <c r="S9" s="19"/>
      <c r="T9" s="19"/>
      <c r="U9" s="19"/>
      <c r="V9" s="19"/>
      <c r="W9" s="19">
        <v>38184738</v>
      </c>
      <c r="X9" s="19">
        <v>31272200</v>
      </c>
      <c r="Y9" s="19">
        <v>6912538</v>
      </c>
      <c r="Z9" s="20">
        <v>22.1</v>
      </c>
      <c r="AA9" s="21">
        <v>40015150</v>
      </c>
    </row>
    <row r="10" spans="1:27" ht="13.5">
      <c r="A10" s="22" t="s">
        <v>37</v>
      </c>
      <c r="B10" s="16"/>
      <c r="C10" s="17"/>
      <c r="D10" s="17"/>
      <c r="E10" s="18">
        <v>54479850</v>
      </c>
      <c r="F10" s="19">
        <v>54479850</v>
      </c>
      <c r="G10" s="19">
        <v>8036000</v>
      </c>
      <c r="H10" s="19">
        <v>6000000</v>
      </c>
      <c r="I10" s="19">
        <v>5000000</v>
      </c>
      <c r="J10" s="19">
        <v>19036000</v>
      </c>
      <c r="K10" s="19">
        <v>1446134</v>
      </c>
      <c r="L10" s="19"/>
      <c r="M10" s="19">
        <v>5565000</v>
      </c>
      <c r="N10" s="19">
        <v>7011134</v>
      </c>
      <c r="O10" s="19"/>
      <c r="P10" s="19"/>
      <c r="Q10" s="19"/>
      <c r="R10" s="19"/>
      <c r="S10" s="19"/>
      <c r="T10" s="19"/>
      <c r="U10" s="19"/>
      <c r="V10" s="19"/>
      <c r="W10" s="19">
        <v>26047134</v>
      </c>
      <c r="X10" s="19">
        <v>51375000</v>
      </c>
      <c r="Y10" s="19">
        <v>-25327866</v>
      </c>
      <c r="Z10" s="20">
        <v>-49.3</v>
      </c>
      <c r="AA10" s="21">
        <v>54479850</v>
      </c>
    </row>
    <row r="11" spans="1:27" ht="13.5">
      <c r="A11" s="22" t="s">
        <v>38</v>
      </c>
      <c r="B11" s="16"/>
      <c r="C11" s="17"/>
      <c r="D11" s="17"/>
      <c r="E11" s="18">
        <v>1239996</v>
      </c>
      <c r="F11" s="19">
        <v>1239996</v>
      </c>
      <c r="G11" s="19">
        <v>305094</v>
      </c>
      <c r="H11" s="19">
        <v>331101</v>
      </c>
      <c r="I11" s="19">
        <v>330641</v>
      </c>
      <c r="J11" s="19">
        <v>966836</v>
      </c>
      <c r="K11" s="19">
        <v>337999</v>
      </c>
      <c r="L11" s="19">
        <v>352422</v>
      </c>
      <c r="M11" s="19">
        <v>360190</v>
      </c>
      <c r="N11" s="19">
        <v>1050611</v>
      </c>
      <c r="O11" s="19"/>
      <c r="P11" s="19"/>
      <c r="Q11" s="19"/>
      <c r="R11" s="19"/>
      <c r="S11" s="19"/>
      <c r="T11" s="19"/>
      <c r="U11" s="19"/>
      <c r="V11" s="19"/>
      <c r="W11" s="19">
        <v>2017447</v>
      </c>
      <c r="X11" s="19">
        <v>619998</v>
      </c>
      <c r="Y11" s="19">
        <v>1397449</v>
      </c>
      <c r="Z11" s="20">
        <v>225.4</v>
      </c>
      <c r="AA11" s="21">
        <v>1239996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-128189314</v>
      </c>
      <c r="F14" s="19">
        <v>-128189314</v>
      </c>
      <c r="G14" s="19">
        <v>-4794185</v>
      </c>
      <c r="H14" s="19">
        <v>-7491533</v>
      </c>
      <c r="I14" s="19">
        <v>-6148692</v>
      </c>
      <c r="J14" s="19">
        <v>-18434410</v>
      </c>
      <c r="K14" s="19">
        <v>-12952383</v>
      </c>
      <c r="L14" s="19">
        <v>-8501471</v>
      </c>
      <c r="M14" s="19">
        <v>-5725252</v>
      </c>
      <c r="N14" s="19">
        <v>-27179106</v>
      </c>
      <c r="O14" s="19"/>
      <c r="P14" s="19"/>
      <c r="Q14" s="19"/>
      <c r="R14" s="19"/>
      <c r="S14" s="19"/>
      <c r="T14" s="19"/>
      <c r="U14" s="19"/>
      <c r="V14" s="19"/>
      <c r="W14" s="19">
        <v>-45613516</v>
      </c>
      <c r="X14" s="19">
        <v>-62108772</v>
      </c>
      <c r="Y14" s="19">
        <v>16495256</v>
      </c>
      <c r="Z14" s="20">
        <v>-26.56</v>
      </c>
      <c r="AA14" s="21">
        <v>-128189314</v>
      </c>
    </row>
    <row r="15" spans="1:27" ht="13.5">
      <c r="A15" s="22" t="s">
        <v>42</v>
      </c>
      <c r="B15" s="16"/>
      <c r="C15" s="17"/>
      <c r="D15" s="17"/>
      <c r="E15" s="18">
        <v>-1147128</v>
      </c>
      <c r="F15" s="19">
        <v>-1147128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-573564</v>
      </c>
      <c r="Y15" s="19">
        <v>573564</v>
      </c>
      <c r="Z15" s="20">
        <v>-100</v>
      </c>
      <c r="AA15" s="21">
        <v>-1147128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54814182</v>
      </c>
      <c r="F17" s="27">
        <f t="shared" si="0"/>
        <v>54814182</v>
      </c>
      <c r="G17" s="27">
        <f t="shared" si="0"/>
        <v>25290076</v>
      </c>
      <c r="H17" s="27">
        <f t="shared" si="0"/>
        <v>10543431</v>
      </c>
      <c r="I17" s="27">
        <f t="shared" si="0"/>
        <v>16860742</v>
      </c>
      <c r="J17" s="27">
        <f t="shared" si="0"/>
        <v>52694249</v>
      </c>
      <c r="K17" s="27">
        <f t="shared" si="0"/>
        <v>-3356816</v>
      </c>
      <c r="L17" s="27">
        <f t="shared" si="0"/>
        <v>1053872</v>
      </c>
      <c r="M17" s="27">
        <f t="shared" si="0"/>
        <v>13083635</v>
      </c>
      <c r="N17" s="27">
        <f t="shared" si="0"/>
        <v>10780691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63474940</v>
      </c>
      <c r="X17" s="27">
        <f t="shared" si="0"/>
        <v>64792676</v>
      </c>
      <c r="Y17" s="27">
        <f t="shared" si="0"/>
        <v>-1317736</v>
      </c>
      <c r="Z17" s="28">
        <f>+IF(X17&lt;&gt;0,+(Y17/X17)*100,0)</f>
        <v>-2.0337730764508013</v>
      </c>
      <c r="AA17" s="29">
        <f>SUM(AA6:AA16)</f>
        <v>54814182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-54589848</v>
      </c>
      <c r="F26" s="19">
        <v>-54589848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-27294924</v>
      </c>
      <c r="Y26" s="19">
        <v>27294924</v>
      </c>
      <c r="Z26" s="20">
        <v>-100</v>
      </c>
      <c r="AA26" s="21">
        <v>-54589848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-54589848</v>
      </c>
      <c r="F27" s="27">
        <f t="shared" si="1"/>
        <v>-54589848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-27294924</v>
      </c>
      <c r="Y27" s="27">
        <f t="shared" si="1"/>
        <v>27294924</v>
      </c>
      <c r="Z27" s="28">
        <f>+IF(X27&lt;&gt;0,+(Y27/X27)*100,0)</f>
        <v>-100</v>
      </c>
      <c r="AA27" s="29">
        <f>SUM(AA21:AA26)</f>
        <v>-54589848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>
        <v>888</v>
      </c>
      <c r="H33" s="36">
        <v>1000</v>
      </c>
      <c r="I33" s="36">
        <v>5563</v>
      </c>
      <c r="J33" s="36">
        <v>7451</v>
      </c>
      <c r="K33" s="19">
        <v>1487</v>
      </c>
      <c r="L33" s="19">
        <v>1862</v>
      </c>
      <c r="M33" s="19">
        <v>6946</v>
      </c>
      <c r="N33" s="19">
        <v>10295</v>
      </c>
      <c r="O33" s="36"/>
      <c r="P33" s="36"/>
      <c r="Q33" s="36"/>
      <c r="R33" s="19"/>
      <c r="S33" s="19"/>
      <c r="T33" s="19"/>
      <c r="U33" s="19"/>
      <c r="V33" s="36"/>
      <c r="W33" s="36">
        <v>17746</v>
      </c>
      <c r="X33" s="36"/>
      <c r="Y33" s="19">
        <v>17746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-991308</v>
      </c>
      <c r="F35" s="19">
        <v>-991308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-495654</v>
      </c>
      <c r="Y35" s="19">
        <v>495654</v>
      </c>
      <c r="Z35" s="20">
        <v>-100</v>
      </c>
      <c r="AA35" s="21">
        <v>-991308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-991308</v>
      </c>
      <c r="F36" s="27">
        <f t="shared" si="2"/>
        <v>-991308</v>
      </c>
      <c r="G36" s="27">
        <f t="shared" si="2"/>
        <v>888</v>
      </c>
      <c r="H36" s="27">
        <f t="shared" si="2"/>
        <v>1000</v>
      </c>
      <c r="I36" s="27">
        <f t="shared" si="2"/>
        <v>5563</v>
      </c>
      <c r="J36" s="27">
        <f t="shared" si="2"/>
        <v>7451</v>
      </c>
      <c r="K36" s="27">
        <f t="shared" si="2"/>
        <v>1487</v>
      </c>
      <c r="L36" s="27">
        <f t="shared" si="2"/>
        <v>1862</v>
      </c>
      <c r="M36" s="27">
        <f t="shared" si="2"/>
        <v>6946</v>
      </c>
      <c r="N36" s="27">
        <f t="shared" si="2"/>
        <v>10295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17746</v>
      </c>
      <c r="X36" s="27">
        <f t="shared" si="2"/>
        <v>-495654</v>
      </c>
      <c r="Y36" s="27">
        <f t="shared" si="2"/>
        <v>513400</v>
      </c>
      <c r="Z36" s="28">
        <f>+IF(X36&lt;&gt;0,+(Y36/X36)*100,0)</f>
        <v>-103.58032014268016</v>
      </c>
      <c r="AA36" s="29">
        <f>SUM(AA31:AA35)</f>
        <v>-991308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-766974</v>
      </c>
      <c r="F38" s="33">
        <f t="shared" si="3"/>
        <v>-766974</v>
      </c>
      <c r="G38" s="33">
        <f t="shared" si="3"/>
        <v>25290964</v>
      </c>
      <c r="H38" s="33">
        <f t="shared" si="3"/>
        <v>10544431</v>
      </c>
      <c r="I38" s="33">
        <f t="shared" si="3"/>
        <v>16866305</v>
      </c>
      <c r="J38" s="33">
        <f t="shared" si="3"/>
        <v>52701700</v>
      </c>
      <c r="K38" s="33">
        <f t="shared" si="3"/>
        <v>-3355329</v>
      </c>
      <c r="L38" s="33">
        <f t="shared" si="3"/>
        <v>1055734</v>
      </c>
      <c r="M38" s="33">
        <f t="shared" si="3"/>
        <v>13090581</v>
      </c>
      <c r="N38" s="33">
        <f t="shared" si="3"/>
        <v>10790986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63492686</v>
      </c>
      <c r="X38" s="33">
        <f t="shared" si="3"/>
        <v>37002098</v>
      </c>
      <c r="Y38" s="33">
        <f t="shared" si="3"/>
        <v>26490588</v>
      </c>
      <c r="Z38" s="34">
        <f>+IF(X38&lt;&gt;0,+(Y38/X38)*100,0)</f>
        <v>71.59212431684278</v>
      </c>
      <c r="AA38" s="35">
        <f>+AA17+AA27+AA36</f>
        <v>-766974</v>
      </c>
    </row>
    <row r="39" spans="1:27" ht="13.5">
      <c r="A39" s="22" t="s">
        <v>59</v>
      </c>
      <c r="B39" s="16"/>
      <c r="C39" s="31"/>
      <c r="D39" s="31"/>
      <c r="E39" s="32">
        <v>578105</v>
      </c>
      <c r="F39" s="33">
        <v>578105</v>
      </c>
      <c r="G39" s="33">
        <v>-310948</v>
      </c>
      <c r="H39" s="33">
        <v>24980016</v>
      </c>
      <c r="I39" s="33">
        <v>35524447</v>
      </c>
      <c r="J39" s="33">
        <v>-310948</v>
      </c>
      <c r="K39" s="33">
        <v>52390752</v>
      </c>
      <c r="L39" s="33">
        <v>49035423</v>
      </c>
      <c r="M39" s="33">
        <v>50091157</v>
      </c>
      <c r="N39" s="33">
        <v>52390752</v>
      </c>
      <c r="O39" s="33"/>
      <c r="P39" s="33"/>
      <c r="Q39" s="33"/>
      <c r="R39" s="33"/>
      <c r="S39" s="33"/>
      <c r="T39" s="33"/>
      <c r="U39" s="33"/>
      <c r="V39" s="33"/>
      <c r="W39" s="33">
        <v>-310948</v>
      </c>
      <c r="X39" s="33">
        <v>578105</v>
      </c>
      <c r="Y39" s="33">
        <v>-889053</v>
      </c>
      <c r="Z39" s="34">
        <v>-153.79</v>
      </c>
      <c r="AA39" s="35">
        <v>578105</v>
      </c>
    </row>
    <row r="40" spans="1:27" ht="13.5">
      <c r="A40" s="41" t="s">
        <v>60</v>
      </c>
      <c r="B40" s="42"/>
      <c r="C40" s="43"/>
      <c r="D40" s="43"/>
      <c r="E40" s="44">
        <v>-188870</v>
      </c>
      <c r="F40" s="45">
        <v>-188870</v>
      </c>
      <c r="G40" s="45">
        <v>24980016</v>
      </c>
      <c r="H40" s="45">
        <v>35524447</v>
      </c>
      <c r="I40" s="45">
        <v>52390752</v>
      </c>
      <c r="J40" s="45">
        <v>52390752</v>
      </c>
      <c r="K40" s="45">
        <v>49035423</v>
      </c>
      <c r="L40" s="45">
        <v>50091157</v>
      </c>
      <c r="M40" s="45">
        <v>63181738</v>
      </c>
      <c r="N40" s="45">
        <v>63181738</v>
      </c>
      <c r="O40" s="45"/>
      <c r="P40" s="45"/>
      <c r="Q40" s="45"/>
      <c r="R40" s="45"/>
      <c r="S40" s="45"/>
      <c r="T40" s="45"/>
      <c r="U40" s="45"/>
      <c r="V40" s="45"/>
      <c r="W40" s="45">
        <v>63181738</v>
      </c>
      <c r="X40" s="45">
        <v>37580202</v>
      </c>
      <c r="Y40" s="45">
        <v>25601536</v>
      </c>
      <c r="Z40" s="46">
        <v>68.13</v>
      </c>
      <c r="AA40" s="47">
        <v>-188870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65375475</v>
      </c>
      <c r="D6" s="17"/>
      <c r="E6" s="18">
        <v>68515456</v>
      </c>
      <c r="F6" s="19">
        <v>68515457</v>
      </c>
      <c r="G6" s="19">
        <v>5309978</v>
      </c>
      <c r="H6" s="19">
        <v>8377448</v>
      </c>
      <c r="I6" s="19">
        <v>10502748</v>
      </c>
      <c r="J6" s="19">
        <v>24190174</v>
      </c>
      <c r="K6" s="19">
        <v>7714451</v>
      </c>
      <c r="L6" s="19">
        <v>6470331</v>
      </c>
      <c r="M6" s="19">
        <v>5671651</v>
      </c>
      <c r="N6" s="19">
        <v>19856433</v>
      </c>
      <c r="O6" s="19"/>
      <c r="P6" s="19"/>
      <c r="Q6" s="19"/>
      <c r="R6" s="19"/>
      <c r="S6" s="19"/>
      <c r="T6" s="19"/>
      <c r="U6" s="19"/>
      <c r="V6" s="19"/>
      <c r="W6" s="19">
        <v>44046607</v>
      </c>
      <c r="X6" s="19">
        <v>39451962</v>
      </c>
      <c r="Y6" s="19">
        <v>4594645</v>
      </c>
      <c r="Z6" s="20">
        <v>11.65</v>
      </c>
      <c r="AA6" s="21">
        <v>68515457</v>
      </c>
    </row>
    <row r="7" spans="1:27" ht="13.5">
      <c r="A7" s="22" t="s">
        <v>34</v>
      </c>
      <c r="B7" s="16"/>
      <c r="C7" s="17">
        <v>165664039</v>
      </c>
      <c r="D7" s="17"/>
      <c r="E7" s="18">
        <v>191654726</v>
      </c>
      <c r="F7" s="19">
        <v>191654725</v>
      </c>
      <c r="G7" s="19">
        <v>11874419</v>
      </c>
      <c r="H7" s="19">
        <v>14446802</v>
      </c>
      <c r="I7" s="19">
        <v>14795664</v>
      </c>
      <c r="J7" s="19">
        <v>41116885</v>
      </c>
      <c r="K7" s="19">
        <v>14561162</v>
      </c>
      <c r="L7" s="19">
        <v>14248081</v>
      </c>
      <c r="M7" s="19">
        <v>13336584</v>
      </c>
      <c r="N7" s="19">
        <v>42145827</v>
      </c>
      <c r="O7" s="19"/>
      <c r="P7" s="19"/>
      <c r="Q7" s="19"/>
      <c r="R7" s="19"/>
      <c r="S7" s="19"/>
      <c r="T7" s="19"/>
      <c r="U7" s="19"/>
      <c r="V7" s="19"/>
      <c r="W7" s="19">
        <v>83262712</v>
      </c>
      <c r="X7" s="19">
        <v>89757905</v>
      </c>
      <c r="Y7" s="19">
        <v>-6495193</v>
      </c>
      <c r="Z7" s="20">
        <v>-7.24</v>
      </c>
      <c r="AA7" s="21">
        <v>191654725</v>
      </c>
    </row>
    <row r="8" spans="1:27" ht="13.5">
      <c r="A8" s="22" t="s">
        <v>35</v>
      </c>
      <c r="B8" s="16"/>
      <c r="C8" s="17">
        <v>30365196</v>
      </c>
      <c r="D8" s="17"/>
      <c r="E8" s="18">
        <v>19738056</v>
      </c>
      <c r="F8" s="19">
        <v>19738055</v>
      </c>
      <c r="G8" s="19">
        <v>12323843</v>
      </c>
      <c r="H8" s="19">
        <v>8906464</v>
      </c>
      <c r="I8" s="19">
        <v>39809692</v>
      </c>
      <c r="J8" s="19">
        <v>61039999</v>
      </c>
      <c r="K8" s="19">
        <v>-2327757</v>
      </c>
      <c r="L8" s="19">
        <v>16091153</v>
      </c>
      <c r="M8" s="19">
        <v>10915996</v>
      </c>
      <c r="N8" s="19">
        <v>24679392</v>
      </c>
      <c r="O8" s="19"/>
      <c r="P8" s="19"/>
      <c r="Q8" s="19"/>
      <c r="R8" s="19"/>
      <c r="S8" s="19"/>
      <c r="T8" s="19"/>
      <c r="U8" s="19"/>
      <c r="V8" s="19"/>
      <c r="W8" s="19">
        <v>85719391</v>
      </c>
      <c r="X8" s="19">
        <v>20548033</v>
      </c>
      <c r="Y8" s="19">
        <v>65171358</v>
      </c>
      <c r="Z8" s="20">
        <v>317.17</v>
      </c>
      <c r="AA8" s="21">
        <v>19738055</v>
      </c>
    </row>
    <row r="9" spans="1:27" ht="13.5">
      <c r="A9" s="22" t="s">
        <v>36</v>
      </c>
      <c r="B9" s="16"/>
      <c r="C9" s="17">
        <v>52443722</v>
      </c>
      <c r="D9" s="17"/>
      <c r="E9" s="18">
        <v>72660210</v>
      </c>
      <c r="F9" s="19">
        <v>72660210</v>
      </c>
      <c r="G9" s="19">
        <v>14399000</v>
      </c>
      <c r="H9" s="19"/>
      <c r="I9" s="19">
        <v>2193098</v>
      </c>
      <c r="J9" s="19">
        <v>16592098</v>
      </c>
      <c r="K9" s="19">
        <v>3220563</v>
      </c>
      <c r="L9" s="19">
        <v>3915758</v>
      </c>
      <c r="M9" s="19">
        <v>3223115</v>
      </c>
      <c r="N9" s="19">
        <v>10359436</v>
      </c>
      <c r="O9" s="19"/>
      <c r="P9" s="19"/>
      <c r="Q9" s="19"/>
      <c r="R9" s="19"/>
      <c r="S9" s="19"/>
      <c r="T9" s="19"/>
      <c r="U9" s="19"/>
      <c r="V9" s="19"/>
      <c r="W9" s="19">
        <v>26951534</v>
      </c>
      <c r="X9" s="19">
        <v>50729105</v>
      </c>
      <c r="Y9" s="19">
        <v>-23777571</v>
      </c>
      <c r="Z9" s="20">
        <v>-46.87</v>
      </c>
      <c r="AA9" s="21">
        <v>72660210</v>
      </c>
    </row>
    <row r="10" spans="1:27" ht="13.5">
      <c r="A10" s="22" t="s">
        <v>37</v>
      </c>
      <c r="B10" s="16"/>
      <c r="C10" s="17">
        <v>59636825</v>
      </c>
      <c r="D10" s="17"/>
      <c r="E10" s="18">
        <v>43374290</v>
      </c>
      <c r="F10" s="19">
        <v>43374290</v>
      </c>
      <c r="G10" s="19"/>
      <c r="H10" s="19"/>
      <c r="I10" s="19">
        <v>3723874</v>
      </c>
      <c r="J10" s="19">
        <v>3723874</v>
      </c>
      <c r="K10" s="19">
        <v>9635205</v>
      </c>
      <c r="L10" s="19">
        <v>5171358</v>
      </c>
      <c r="M10" s="19"/>
      <c r="N10" s="19">
        <v>14806563</v>
      </c>
      <c r="O10" s="19"/>
      <c r="P10" s="19"/>
      <c r="Q10" s="19"/>
      <c r="R10" s="19"/>
      <c r="S10" s="19"/>
      <c r="T10" s="19"/>
      <c r="U10" s="19"/>
      <c r="V10" s="19"/>
      <c r="W10" s="19">
        <v>18530437</v>
      </c>
      <c r="X10" s="19">
        <v>21687145</v>
      </c>
      <c r="Y10" s="19">
        <v>-3156708</v>
      </c>
      <c r="Z10" s="20">
        <v>-14.56</v>
      </c>
      <c r="AA10" s="21">
        <v>43374290</v>
      </c>
    </row>
    <row r="11" spans="1:27" ht="13.5">
      <c r="A11" s="22" t="s">
        <v>38</v>
      </c>
      <c r="B11" s="16"/>
      <c r="C11" s="17">
        <v>13671604</v>
      </c>
      <c r="D11" s="17"/>
      <c r="E11" s="18">
        <v>6392566</v>
      </c>
      <c r="F11" s="19">
        <v>6392565</v>
      </c>
      <c r="G11" s="19">
        <v>1289532</v>
      </c>
      <c r="H11" s="19">
        <v>1012440</v>
      </c>
      <c r="I11" s="19">
        <v>3204408</v>
      </c>
      <c r="J11" s="19">
        <v>5506380</v>
      </c>
      <c r="K11" s="19">
        <v>1010237</v>
      </c>
      <c r="L11" s="19">
        <v>-3703520</v>
      </c>
      <c r="M11" s="19">
        <v>1322938</v>
      </c>
      <c r="N11" s="19">
        <v>-1370345</v>
      </c>
      <c r="O11" s="19"/>
      <c r="P11" s="19"/>
      <c r="Q11" s="19"/>
      <c r="R11" s="19"/>
      <c r="S11" s="19"/>
      <c r="T11" s="19"/>
      <c r="U11" s="19"/>
      <c r="V11" s="19"/>
      <c r="W11" s="19">
        <v>4136035</v>
      </c>
      <c r="X11" s="19">
        <v>3467847</v>
      </c>
      <c r="Y11" s="19">
        <v>668188</v>
      </c>
      <c r="Z11" s="20">
        <v>19.27</v>
      </c>
      <c r="AA11" s="21">
        <v>6392565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-257019982</v>
      </c>
      <c r="D14" s="17"/>
      <c r="E14" s="18">
        <v>-334845226</v>
      </c>
      <c r="F14" s="19">
        <v>-334845225</v>
      </c>
      <c r="G14" s="19">
        <v>-43708325</v>
      </c>
      <c r="H14" s="19">
        <v>-26178479</v>
      </c>
      <c r="I14" s="19">
        <v>-37650624</v>
      </c>
      <c r="J14" s="19">
        <v>-107537428</v>
      </c>
      <c r="K14" s="19">
        <v>-24674058</v>
      </c>
      <c r="L14" s="19">
        <v>-38133608</v>
      </c>
      <c r="M14" s="19">
        <v>-29720093</v>
      </c>
      <c r="N14" s="19">
        <v>-92527759</v>
      </c>
      <c r="O14" s="19"/>
      <c r="P14" s="19"/>
      <c r="Q14" s="19"/>
      <c r="R14" s="19"/>
      <c r="S14" s="19"/>
      <c r="T14" s="19"/>
      <c r="U14" s="19"/>
      <c r="V14" s="19"/>
      <c r="W14" s="19">
        <v>-200065187</v>
      </c>
      <c r="X14" s="19">
        <v>-187277082</v>
      </c>
      <c r="Y14" s="19">
        <v>-12788105</v>
      </c>
      <c r="Z14" s="20">
        <v>6.83</v>
      </c>
      <c r="AA14" s="21">
        <v>-334845225</v>
      </c>
    </row>
    <row r="15" spans="1:27" ht="13.5">
      <c r="A15" s="22" t="s">
        <v>42</v>
      </c>
      <c r="B15" s="16"/>
      <c r="C15" s="17">
        <v>-13694690</v>
      </c>
      <c r="D15" s="17"/>
      <c r="E15" s="18">
        <v>-17789306</v>
      </c>
      <c r="F15" s="19">
        <v>-17789306</v>
      </c>
      <c r="G15" s="19"/>
      <c r="H15" s="19"/>
      <c r="I15" s="19"/>
      <c r="J15" s="19"/>
      <c r="K15" s="19"/>
      <c r="L15" s="19"/>
      <c r="M15" s="19">
        <v>-6361198</v>
      </c>
      <c r="N15" s="19">
        <v>-6361198</v>
      </c>
      <c r="O15" s="19"/>
      <c r="P15" s="19"/>
      <c r="Q15" s="19"/>
      <c r="R15" s="19"/>
      <c r="S15" s="19"/>
      <c r="T15" s="19"/>
      <c r="U15" s="19"/>
      <c r="V15" s="19"/>
      <c r="W15" s="19">
        <v>-6361198</v>
      </c>
      <c r="X15" s="19">
        <v>-6189178</v>
      </c>
      <c r="Y15" s="19">
        <v>-172020</v>
      </c>
      <c r="Z15" s="20">
        <v>2.78</v>
      </c>
      <c r="AA15" s="21">
        <v>-17789306</v>
      </c>
    </row>
    <row r="16" spans="1:27" ht="13.5">
      <c r="A16" s="22" t="s">
        <v>43</v>
      </c>
      <c r="B16" s="16"/>
      <c r="C16" s="17">
        <v>-514532</v>
      </c>
      <c r="D16" s="17"/>
      <c r="E16" s="18">
        <v>-817830</v>
      </c>
      <c r="F16" s="19">
        <v>-817830</v>
      </c>
      <c r="G16" s="19">
        <v>-44674</v>
      </c>
      <c r="H16" s="19">
        <v>-11800</v>
      </c>
      <c r="I16" s="19">
        <v>-31910</v>
      </c>
      <c r="J16" s="19">
        <v>-88384</v>
      </c>
      <c r="K16" s="19">
        <v>-32244</v>
      </c>
      <c r="L16" s="19">
        <v>-205566</v>
      </c>
      <c r="M16" s="19">
        <v>-110746</v>
      </c>
      <c r="N16" s="19">
        <v>-348556</v>
      </c>
      <c r="O16" s="19"/>
      <c r="P16" s="19"/>
      <c r="Q16" s="19"/>
      <c r="R16" s="19"/>
      <c r="S16" s="19"/>
      <c r="T16" s="19"/>
      <c r="U16" s="19"/>
      <c r="V16" s="19"/>
      <c r="W16" s="19">
        <v>-436940</v>
      </c>
      <c r="X16" s="19">
        <v>-44674</v>
      </c>
      <c r="Y16" s="19">
        <v>-392266</v>
      </c>
      <c r="Z16" s="20">
        <v>878.06</v>
      </c>
      <c r="AA16" s="21">
        <v>-817830</v>
      </c>
    </row>
    <row r="17" spans="1:27" ht="13.5">
      <c r="A17" s="23" t="s">
        <v>44</v>
      </c>
      <c r="B17" s="24"/>
      <c r="C17" s="25">
        <f aca="true" t="shared" si="0" ref="C17:Y17">SUM(C6:C16)</f>
        <v>115927657</v>
      </c>
      <c r="D17" s="25">
        <f>SUM(D6:D16)</f>
        <v>0</v>
      </c>
      <c r="E17" s="26">
        <f t="shared" si="0"/>
        <v>48882942</v>
      </c>
      <c r="F17" s="27">
        <f t="shared" si="0"/>
        <v>48882941</v>
      </c>
      <c r="G17" s="27">
        <f t="shared" si="0"/>
        <v>1443773</v>
      </c>
      <c r="H17" s="27">
        <f t="shared" si="0"/>
        <v>6552875</v>
      </c>
      <c r="I17" s="27">
        <f t="shared" si="0"/>
        <v>36546950</v>
      </c>
      <c r="J17" s="27">
        <f t="shared" si="0"/>
        <v>44543598</v>
      </c>
      <c r="K17" s="27">
        <f t="shared" si="0"/>
        <v>9107559</v>
      </c>
      <c r="L17" s="27">
        <f t="shared" si="0"/>
        <v>3853987</v>
      </c>
      <c r="M17" s="27">
        <f t="shared" si="0"/>
        <v>-1721753</v>
      </c>
      <c r="N17" s="27">
        <f t="shared" si="0"/>
        <v>11239793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55783391</v>
      </c>
      <c r="X17" s="27">
        <f t="shared" si="0"/>
        <v>32131063</v>
      </c>
      <c r="Y17" s="27">
        <f t="shared" si="0"/>
        <v>23652328</v>
      </c>
      <c r="Z17" s="28">
        <f>+IF(X17&lt;&gt;0,+(Y17/X17)*100,0)</f>
        <v>73.61203082512397</v>
      </c>
      <c r="AA17" s="29">
        <f>SUM(AA6:AA16)</f>
        <v>48882941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656579</v>
      </c>
      <c r="D21" s="17"/>
      <c r="E21" s="18">
        <v>5000000</v>
      </c>
      <c r="F21" s="19">
        <v>5000000</v>
      </c>
      <c r="G21" s="36"/>
      <c r="H21" s="36"/>
      <c r="I21" s="36"/>
      <c r="J21" s="19"/>
      <c r="K21" s="36"/>
      <c r="L21" s="36"/>
      <c r="M21" s="19">
        <v>24950</v>
      </c>
      <c r="N21" s="36">
        <v>24950</v>
      </c>
      <c r="O21" s="36"/>
      <c r="P21" s="36"/>
      <c r="Q21" s="19"/>
      <c r="R21" s="36"/>
      <c r="S21" s="36"/>
      <c r="T21" s="19"/>
      <c r="U21" s="36"/>
      <c r="V21" s="36"/>
      <c r="W21" s="36">
        <v>24950</v>
      </c>
      <c r="X21" s="19"/>
      <c r="Y21" s="36">
        <v>24950</v>
      </c>
      <c r="Z21" s="37"/>
      <c r="AA21" s="38">
        <v>5000000</v>
      </c>
    </row>
    <row r="22" spans="1:27" ht="13.5">
      <c r="A22" s="22" t="s">
        <v>47</v>
      </c>
      <c r="B22" s="16"/>
      <c r="C22" s="17">
        <v>44034</v>
      </c>
      <c r="D22" s="17"/>
      <c r="E22" s="39">
        <v>2000</v>
      </c>
      <c r="F22" s="36">
        <v>2000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>
        <v>2000</v>
      </c>
    </row>
    <row r="23" spans="1:27" ht="13.5">
      <c r="A23" s="22" t="s">
        <v>48</v>
      </c>
      <c r="B23" s="16"/>
      <c r="C23" s="40">
        <v>1359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-78676538</v>
      </c>
      <c r="D26" s="17"/>
      <c r="E26" s="18">
        <v>-158542361</v>
      </c>
      <c r="F26" s="19">
        <v>-162871424</v>
      </c>
      <c r="G26" s="19">
        <v>-2078147</v>
      </c>
      <c r="H26" s="19">
        <v>-3190939</v>
      </c>
      <c r="I26" s="19">
        <v>-15336664</v>
      </c>
      <c r="J26" s="19">
        <v>-20605750</v>
      </c>
      <c r="K26" s="19">
        <v>-8746389</v>
      </c>
      <c r="L26" s="19">
        <v>-8264415</v>
      </c>
      <c r="M26" s="19">
        <v>-11854695</v>
      </c>
      <c r="N26" s="19">
        <v>-28865499</v>
      </c>
      <c r="O26" s="19"/>
      <c r="P26" s="19"/>
      <c r="Q26" s="19"/>
      <c r="R26" s="19"/>
      <c r="S26" s="19"/>
      <c r="T26" s="19"/>
      <c r="U26" s="19"/>
      <c r="V26" s="19"/>
      <c r="W26" s="19">
        <v>-49471249</v>
      </c>
      <c r="X26" s="19">
        <v>-86805080</v>
      </c>
      <c r="Y26" s="19">
        <v>37333831</v>
      </c>
      <c r="Z26" s="20">
        <v>-43.01</v>
      </c>
      <c r="AA26" s="21">
        <v>-162871424</v>
      </c>
    </row>
    <row r="27" spans="1:27" ht="13.5">
      <c r="A27" s="23" t="s">
        <v>51</v>
      </c>
      <c r="B27" s="24"/>
      <c r="C27" s="25">
        <f aca="true" t="shared" si="1" ref="C27:Y27">SUM(C21:C26)</f>
        <v>-77974566</v>
      </c>
      <c r="D27" s="25">
        <f>SUM(D21:D26)</f>
        <v>0</v>
      </c>
      <c r="E27" s="26">
        <f t="shared" si="1"/>
        <v>-153540361</v>
      </c>
      <c r="F27" s="27">
        <f t="shared" si="1"/>
        <v>-157869424</v>
      </c>
      <c r="G27" s="27">
        <f t="shared" si="1"/>
        <v>-2078147</v>
      </c>
      <c r="H27" s="27">
        <f t="shared" si="1"/>
        <v>-3190939</v>
      </c>
      <c r="I27" s="27">
        <f t="shared" si="1"/>
        <v>-15336664</v>
      </c>
      <c r="J27" s="27">
        <f t="shared" si="1"/>
        <v>-20605750</v>
      </c>
      <c r="K27" s="27">
        <f t="shared" si="1"/>
        <v>-8746389</v>
      </c>
      <c r="L27" s="27">
        <f t="shared" si="1"/>
        <v>-8264415</v>
      </c>
      <c r="M27" s="27">
        <f t="shared" si="1"/>
        <v>-11829745</v>
      </c>
      <c r="N27" s="27">
        <f t="shared" si="1"/>
        <v>-28840549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-49446299</v>
      </c>
      <c r="X27" s="27">
        <f t="shared" si="1"/>
        <v>-86805080</v>
      </c>
      <c r="Y27" s="27">
        <f t="shared" si="1"/>
        <v>37358781</v>
      </c>
      <c r="Z27" s="28">
        <f>+IF(X27&lt;&gt;0,+(Y27/X27)*100,0)</f>
        <v>-43.03755148892208</v>
      </c>
      <c r="AA27" s="29">
        <f>SUM(AA21:AA26)</f>
        <v>-157869424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43000000</v>
      </c>
      <c r="D32" s="17"/>
      <c r="E32" s="18">
        <v>45846900</v>
      </c>
      <c r="F32" s="19">
        <v>49732801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>
        <v>49732801</v>
      </c>
    </row>
    <row r="33" spans="1:27" ht="13.5">
      <c r="A33" s="22" t="s">
        <v>55</v>
      </c>
      <c r="B33" s="16"/>
      <c r="C33" s="17">
        <v>671815</v>
      </c>
      <c r="D33" s="17"/>
      <c r="E33" s="18">
        <v>187091</v>
      </c>
      <c r="F33" s="19">
        <v>187091</v>
      </c>
      <c r="G33" s="19">
        <v>63487</v>
      </c>
      <c r="H33" s="36">
        <v>52594</v>
      </c>
      <c r="I33" s="36">
        <v>46727</v>
      </c>
      <c r="J33" s="36">
        <v>162808</v>
      </c>
      <c r="K33" s="19">
        <v>81038</v>
      </c>
      <c r="L33" s="19">
        <v>55164</v>
      </c>
      <c r="M33" s="19">
        <v>219986</v>
      </c>
      <c r="N33" s="19">
        <v>356188</v>
      </c>
      <c r="O33" s="36"/>
      <c r="P33" s="36"/>
      <c r="Q33" s="36"/>
      <c r="R33" s="19"/>
      <c r="S33" s="19"/>
      <c r="T33" s="19"/>
      <c r="U33" s="19"/>
      <c r="V33" s="36"/>
      <c r="W33" s="36">
        <v>518996</v>
      </c>
      <c r="X33" s="36">
        <v>63487</v>
      </c>
      <c r="Y33" s="19">
        <v>455509</v>
      </c>
      <c r="Z33" s="20">
        <v>717.48</v>
      </c>
      <c r="AA33" s="21">
        <v>187091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-11539359</v>
      </c>
      <c r="D35" s="17"/>
      <c r="E35" s="18">
        <v>-15687188</v>
      </c>
      <c r="F35" s="19">
        <v>-15687188</v>
      </c>
      <c r="G35" s="19"/>
      <c r="H35" s="19"/>
      <c r="I35" s="19"/>
      <c r="J35" s="19"/>
      <c r="K35" s="19"/>
      <c r="L35" s="19"/>
      <c r="M35" s="19">
        <v>-7069411</v>
      </c>
      <c r="N35" s="19">
        <v>-7069411</v>
      </c>
      <c r="O35" s="19"/>
      <c r="P35" s="19"/>
      <c r="Q35" s="19"/>
      <c r="R35" s="19"/>
      <c r="S35" s="19"/>
      <c r="T35" s="19"/>
      <c r="U35" s="19"/>
      <c r="V35" s="19"/>
      <c r="W35" s="19">
        <v>-7069411</v>
      </c>
      <c r="X35" s="19">
        <v>-7222275</v>
      </c>
      <c r="Y35" s="19">
        <v>152864</v>
      </c>
      <c r="Z35" s="20">
        <v>-2.12</v>
      </c>
      <c r="AA35" s="21">
        <v>-15687188</v>
      </c>
    </row>
    <row r="36" spans="1:27" ht="13.5">
      <c r="A36" s="23" t="s">
        <v>57</v>
      </c>
      <c r="B36" s="24"/>
      <c r="C36" s="25">
        <f aca="true" t="shared" si="2" ref="C36:Y36">SUM(C31:C35)</f>
        <v>32132456</v>
      </c>
      <c r="D36" s="25">
        <f>SUM(D31:D35)</f>
        <v>0</v>
      </c>
      <c r="E36" s="26">
        <f t="shared" si="2"/>
        <v>30346803</v>
      </c>
      <c r="F36" s="27">
        <f t="shared" si="2"/>
        <v>34232704</v>
      </c>
      <c r="G36" s="27">
        <f t="shared" si="2"/>
        <v>63487</v>
      </c>
      <c r="H36" s="27">
        <f t="shared" si="2"/>
        <v>52594</v>
      </c>
      <c r="I36" s="27">
        <f t="shared" si="2"/>
        <v>46727</v>
      </c>
      <c r="J36" s="27">
        <f t="shared" si="2"/>
        <v>162808</v>
      </c>
      <c r="K36" s="27">
        <f t="shared" si="2"/>
        <v>81038</v>
      </c>
      <c r="L36" s="27">
        <f t="shared" si="2"/>
        <v>55164</v>
      </c>
      <c r="M36" s="27">
        <f t="shared" si="2"/>
        <v>-6849425</v>
      </c>
      <c r="N36" s="27">
        <f t="shared" si="2"/>
        <v>-6713223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-6550415</v>
      </c>
      <c r="X36" s="27">
        <f t="shared" si="2"/>
        <v>-7158788</v>
      </c>
      <c r="Y36" s="27">
        <f t="shared" si="2"/>
        <v>608373</v>
      </c>
      <c r="Z36" s="28">
        <f>+IF(X36&lt;&gt;0,+(Y36/X36)*100,0)</f>
        <v>-8.498268142596205</v>
      </c>
      <c r="AA36" s="29">
        <f>SUM(AA31:AA35)</f>
        <v>34232704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70085547</v>
      </c>
      <c r="D38" s="31">
        <f>+D17+D27+D36</f>
        <v>0</v>
      </c>
      <c r="E38" s="32">
        <f t="shared" si="3"/>
        <v>-74310616</v>
      </c>
      <c r="F38" s="33">
        <f t="shared" si="3"/>
        <v>-74753779</v>
      </c>
      <c r="G38" s="33">
        <f t="shared" si="3"/>
        <v>-570887</v>
      </c>
      <c r="H38" s="33">
        <f t="shared" si="3"/>
        <v>3414530</v>
      </c>
      <c r="I38" s="33">
        <f t="shared" si="3"/>
        <v>21257013</v>
      </c>
      <c r="J38" s="33">
        <f t="shared" si="3"/>
        <v>24100656</v>
      </c>
      <c r="K38" s="33">
        <f t="shared" si="3"/>
        <v>442208</v>
      </c>
      <c r="L38" s="33">
        <f t="shared" si="3"/>
        <v>-4355264</v>
      </c>
      <c r="M38" s="33">
        <f t="shared" si="3"/>
        <v>-20400923</v>
      </c>
      <c r="N38" s="33">
        <f t="shared" si="3"/>
        <v>-24313979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-213323</v>
      </c>
      <c r="X38" s="33">
        <f t="shared" si="3"/>
        <v>-61832805</v>
      </c>
      <c r="Y38" s="33">
        <f t="shared" si="3"/>
        <v>61619482</v>
      </c>
      <c r="Z38" s="34">
        <f>+IF(X38&lt;&gt;0,+(Y38/X38)*100,0)</f>
        <v>-99.65500028666014</v>
      </c>
      <c r="AA38" s="35">
        <f>+AA17+AA27+AA36</f>
        <v>-74753779</v>
      </c>
    </row>
    <row r="39" spans="1:27" ht="13.5">
      <c r="A39" s="22" t="s">
        <v>59</v>
      </c>
      <c r="B39" s="16"/>
      <c r="C39" s="31">
        <v>136699553</v>
      </c>
      <c r="D39" s="31"/>
      <c r="E39" s="32">
        <v>176606000</v>
      </c>
      <c r="F39" s="33">
        <v>206749295</v>
      </c>
      <c r="G39" s="33">
        <v>206785097</v>
      </c>
      <c r="H39" s="33">
        <v>206214210</v>
      </c>
      <c r="I39" s="33">
        <v>209628740</v>
      </c>
      <c r="J39" s="33">
        <v>206785097</v>
      </c>
      <c r="K39" s="33">
        <v>230885753</v>
      </c>
      <c r="L39" s="33">
        <v>231327961</v>
      </c>
      <c r="M39" s="33">
        <v>226972697</v>
      </c>
      <c r="N39" s="33">
        <v>230885753</v>
      </c>
      <c r="O39" s="33"/>
      <c r="P39" s="33"/>
      <c r="Q39" s="33"/>
      <c r="R39" s="33"/>
      <c r="S39" s="33"/>
      <c r="T39" s="33"/>
      <c r="U39" s="33"/>
      <c r="V39" s="33"/>
      <c r="W39" s="33">
        <v>206785097</v>
      </c>
      <c r="X39" s="33">
        <v>206749295</v>
      </c>
      <c r="Y39" s="33">
        <v>35802</v>
      </c>
      <c r="Z39" s="34">
        <v>0.02</v>
      </c>
      <c r="AA39" s="35">
        <v>206749295</v>
      </c>
    </row>
    <row r="40" spans="1:27" ht="13.5">
      <c r="A40" s="41" t="s">
        <v>60</v>
      </c>
      <c r="B40" s="42"/>
      <c r="C40" s="43">
        <v>206785100</v>
      </c>
      <c r="D40" s="43"/>
      <c r="E40" s="44">
        <v>102295383</v>
      </c>
      <c r="F40" s="45">
        <v>131995516</v>
      </c>
      <c r="G40" s="45">
        <v>206214210</v>
      </c>
      <c r="H40" s="45">
        <v>209628740</v>
      </c>
      <c r="I40" s="45">
        <v>230885753</v>
      </c>
      <c r="J40" s="45">
        <v>230885753</v>
      </c>
      <c r="K40" s="45">
        <v>231327961</v>
      </c>
      <c r="L40" s="45">
        <v>226972697</v>
      </c>
      <c r="M40" s="45">
        <v>206571774</v>
      </c>
      <c r="N40" s="45">
        <v>206571774</v>
      </c>
      <c r="O40" s="45"/>
      <c r="P40" s="45"/>
      <c r="Q40" s="45"/>
      <c r="R40" s="45"/>
      <c r="S40" s="45"/>
      <c r="T40" s="45"/>
      <c r="U40" s="45"/>
      <c r="V40" s="45"/>
      <c r="W40" s="45">
        <v>206571774</v>
      </c>
      <c r="X40" s="45">
        <v>144916490</v>
      </c>
      <c r="Y40" s="45">
        <v>61655284</v>
      </c>
      <c r="Z40" s="46">
        <v>42.55</v>
      </c>
      <c r="AA40" s="47">
        <v>131995516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95240114</v>
      </c>
      <c r="D6" s="17"/>
      <c r="E6" s="18">
        <v>101789359</v>
      </c>
      <c r="F6" s="19">
        <v>101789359</v>
      </c>
      <c r="G6" s="19">
        <v>103279584</v>
      </c>
      <c r="H6" s="19">
        <v>70466</v>
      </c>
      <c r="I6" s="19">
        <v>3717</v>
      </c>
      <c r="J6" s="19">
        <v>103353767</v>
      </c>
      <c r="K6" s="19">
        <v>-38492</v>
      </c>
      <c r="L6" s="19">
        <v>88700</v>
      </c>
      <c r="M6" s="19">
        <v>29086</v>
      </c>
      <c r="N6" s="19">
        <v>79294</v>
      </c>
      <c r="O6" s="19"/>
      <c r="P6" s="19"/>
      <c r="Q6" s="19"/>
      <c r="R6" s="19"/>
      <c r="S6" s="19"/>
      <c r="T6" s="19"/>
      <c r="U6" s="19"/>
      <c r="V6" s="19"/>
      <c r="W6" s="19">
        <v>103433061</v>
      </c>
      <c r="X6" s="19">
        <v>101553961</v>
      </c>
      <c r="Y6" s="19">
        <v>1879100</v>
      </c>
      <c r="Z6" s="20">
        <v>1.85</v>
      </c>
      <c r="AA6" s="21">
        <v>101789359</v>
      </c>
    </row>
    <row r="7" spans="1:27" ht="13.5">
      <c r="A7" s="22" t="s">
        <v>34</v>
      </c>
      <c r="B7" s="16"/>
      <c r="C7" s="17">
        <v>545994776</v>
      </c>
      <c r="D7" s="17"/>
      <c r="E7" s="18">
        <v>540032245</v>
      </c>
      <c r="F7" s="19">
        <v>540032245</v>
      </c>
      <c r="G7" s="19">
        <v>129941431</v>
      </c>
      <c r="H7" s="19">
        <v>41282043</v>
      </c>
      <c r="I7" s="19">
        <v>38815385</v>
      </c>
      <c r="J7" s="19">
        <v>210038859</v>
      </c>
      <c r="K7" s="19">
        <v>38888990</v>
      </c>
      <c r="L7" s="19">
        <v>39643706</v>
      </c>
      <c r="M7" s="19">
        <v>42965079</v>
      </c>
      <c r="N7" s="19">
        <v>121497775</v>
      </c>
      <c r="O7" s="19"/>
      <c r="P7" s="19"/>
      <c r="Q7" s="19"/>
      <c r="R7" s="19"/>
      <c r="S7" s="19"/>
      <c r="T7" s="19"/>
      <c r="U7" s="19"/>
      <c r="V7" s="19"/>
      <c r="W7" s="19">
        <v>331536634</v>
      </c>
      <c r="X7" s="19">
        <v>314838358</v>
      </c>
      <c r="Y7" s="19">
        <v>16698276</v>
      </c>
      <c r="Z7" s="20">
        <v>5.3</v>
      </c>
      <c r="AA7" s="21">
        <v>540032245</v>
      </c>
    </row>
    <row r="8" spans="1:27" ht="13.5">
      <c r="A8" s="22" t="s">
        <v>35</v>
      </c>
      <c r="B8" s="16"/>
      <c r="C8" s="17">
        <v>59562951</v>
      </c>
      <c r="D8" s="17"/>
      <c r="E8" s="18">
        <v>23658363</v>
      </c>
      <c r="F8" s="19">
        <v>23658363</v>
      </c>
      <c r="G8" s="19">
        <v>27747075</v>
      </c>
      <c r="H8" s="19">
        <v>1969172</v>
      </c>
      <c r="I8" s="19">
        <v>2563970</v>
      </c>
      <c r="J8" s="19">
        <v>32280217</v>
      </c>
      <c r="K8" s="19">
        <v>1762638</v>
      </c>
      <c r="L8" s="19">
        <v>2657663</v>
      </c>
      <c r="M8" s="19">
        <v>1336876</v>
      </c>
      <c r="N8" s="19">
        <v>5757177</v>
      </c>
      <c r="O8" s="19"/>
      <c r="P8" s="19"/>
      <c r="Q8" s="19"/>
      <c r="R8" s="19"/>
      <c r="S8" s="19"/>
      <c r="T8" s="19"/>
      <c r="U8" s="19"/>
      <c r="V8" s="19"/>
      <c r="W8" s="19">
        <v>38037394</v>
      </c>
      <c r="X8" s="19">
        <v>8838586</v>
      </c>
      <c r="Y8" s="19">
        <v>29198808</v>
      </c>
      <c r="Z8" s="20">
        <v>330.36</v>
      </c>
      <c r="AA8" s="21">
        <v>23658363</v>
      </c>
    </row>
    <row r="9" spans="1:27" ht="13.5">
      <c r="A9" s="22" t="s">
        <v>36</v>
      </c>
      <c r="B9" s="16"/>
      <c r="C9" s="17">
        <v>85879854</v>
      </c>
      <c r="D9" s="17"/>
      <c r="E9" s="18">
        <v>129502340</v>
      </c>
      <c r="F9" s="19">
        <v>144947066</v>
      </c>
      <c r="G9" s="19">
        <v>7665</v>
      </c>
      <c r="H9" s="19">
        <v>41523</v>
      </c>
      <c r="I9" s="19">
        <v>34672128</v>
      </c>
      <c r="J9" s="19">
        <v>34721316</v>
      </c>
      <c r="K9" s="19">
        <v>2969491</v>
      </c>
      <c r="L9" s="19">
        <v>3915787</v>
      </c>
      <c r="M9" s="19">
        <v>26864231</v>
      </c>
      <c r="N9" s="19">
        <v>33749509</v>
      </c>
      <c r="O9" s="19"/>
      <c r="P9" s="19"/>
      <c r="Q9" s="19"/>
      <c r="R9" s="19"/>
      <c r="S9" s="19"/>
      <c r="T9" s="19"/>
      <c r="U9" s="19"/>
      <c r="V9" s="19"/>
      <c r="W9" s="19">
        <v>68470825</v>
      </c>
      <c r="X9" s="19">
        <v>60445549</v>
      </c>
      <c r="Y9" s="19">
        <v>8025276</v>
      </c>
      <c r="Z9" s="20">
        <v>13.28</v>
      </c>
      <c r="AA9" s="21">
        <v>144947066</v>
      </c>
    </row>
    <row r="10" spans="1:27" ht="13.5">
      <c r="A10" s="22" t="s">
        <v>37</v>
      </c>
      <c r="B10" s="16"/>
      <c r="C10" s="17">
        <v>53804028</v>
      </c>
      <c r="D10" s="17"/>
      <c r="E10" s="18">
        <v>36223334</v>
      </c>
      <c r="F10" s="19">
        <v>44750669</v>
      </c>
      <c r="G10" s="19"/>
      <c r="H10" s="19"/>
      <c r="I10" s="19">
        <v>3913136</v>
      </c>
      <c r="J10" s="19">
        <v>3913136</v>
      </c>
      <c r="K10" s="19">
        <v>1242464</v>
      </c>
      <c r="L10" s="19">
        <v>2265465</v>
      </c>
      <c r="M10" s="19">
        <v>3725400</v>
      </c>
      <c r="N10" s="19">
        <v>7233329</v>
      </c>
      <c r="O10" s="19"/>
      <c r="P10" s="19"/>
      <c r="Q10" s="19"/>
      <c r="R10" s="19"/>
      <c r="S10" s="19"/>
      <c r="T10" s="19"/>
      <c r="U10" s="19"/>
      <c r="V10" s="19"/>
      <c r="W10" s="19">
        <v>11146465</v>
      </c>
      <c r="X10" s="19">
        <v>15431028</v>
      </c>
      <c r="Y10" s="19">
        <v>-4284563</v>
      </c>
      <c r="Z10" s="20">
        <v>-27.77</v>
      </c>
      <c r="AA10" s="21">
        <v>44750669</v>
      </c>
    </row>
    <row r="11" spans="1:27" ht="13.5">
      <c r="A11" s="22" t="s">
        <v>38</v>
      </c>
      <c r="B11" s="16"/>
      <c r="C11" s="17">
        <v>29521047</v>
      </c>
      <c r="D11" s="17"/>
      <c r="E11" s="18">
        <v>26127320</v>
      </c>
      <c r="F11" s="19">
        <v>26127320</v>
      </c>
      <c r="G11" s="19">
        <v>2372045</v>
      </c>
      <c r="H11" s="19">
        <v>3011596</v>
      </c>
      <c r="I11" s="19">
        <v>2858510</v>
      </c>
      <c r="J11" s="19">
        <v>8242151</v>
      </c>
      <c r="K11" s="19">
        <v>3026985</v>
      </c>
      <c r="L11" s="19">
        <v>2870656</v>
      </c>
      <c r="M11" s="19">
        <v>3097743</v>
      </c>
      <c r="N11" s="19">
        <v>8995384</v>
      </c>
      <c r="O11" s="19"/>
      <c r="P11" s="19"/>
      <c r="Q11" s="19"/>
      <c r="R11" s="19"/>
      <c r="S11" s="19"/>
      <c r="T11" s="19"/>
      <c r="U11" s="19"/>
      <c r="V11" s="19"/>
      <c r="W11" s="19">
        <v>17237535</v>
      </c>
      <c r="X11" s="19">
        <v>12789028</v>
      </c>
      <c r="Y11" s="19">
        <v>4448507</v>
      </c>
      <c r="Z11" s="20">
        <v>34.78</v>
      </c>
      <c r="AA11" s="21">
        <v>26127320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-705472342</v>
      </c>
      <c r="D14" s="17"/>
      <c r="E14" s="18">
        <v>-749435624</v>
      </c>
      <c r="F14" s="19">
        <v>-764004459</v>
      </c>
      <c r="G14" s="19">
        <v>-243625538</v>
      </c>
      <c r="H14" s="19">
        <v>-28058777</v>
      </c>
      <c r="I14" s="19">
        <v>-77751047</v>
      </c>
      <c r="J14" s="19">
        <v>-349435362</v>
      </c>
      <c r="K14" s="19">
        <v>-39721845</v>
      </c>
      <c r="L14" s="19">
        <v>-41569887</v>
      </c>
      <c r="M14" s="19">
        <v>-57359757</v>
      </c>
      <c r="N14" s="19">
        <v>-138651489</v>
      </c>
      <c r="O14" s="19"/>
      <c r="P14" s="19"/>
      <c r="Q14" s="19"/>
      <c r="R14" s="19"/>
      <c r="S14" s="19"/>
      <c r="T14" s="19"/>
      <c r="U14" s="19"/>
      <c r="V14" s="19"/>
      <c r="W14" s="19">
        <v>-488086851</v>
      </c>
      <c r="X14" s="19">
        <v>-361514253</v>
      </c>
      <c r="Y14" s="19">
        <v>-126572598</v>
      </c>
      <c r="Z14" s="20">
        <v>35.01</v>
      </c>
      <c r="AA14" s="21">
        <v>-764004459</v>
      </c>
    </row>
    <row r="15" spans="1:27" ht="13.5">
      <c r="A15" s="22" t="s">
        <v>42</v>
      </c>
      <c r="B15" s="16"/>
      <c r="C15" s="17">
        <v>-6236695</v>
      </c>
      <c r="D15" s="17"/>
      <c r="E15" s="18">
        <v>-3086058</v>
      </c>
      <c r="F15" s="19">
        <v>-3086058</v>
      </c>
      <c r="G15" s="19"/>
      <c r="H15" s="19"/>
      <c r="I15" s="19"/>
      <c r="J15" s="19"/>
      <c r="K15" s="19"/>
      <c r="L15" s="19"/>
      <c r="M15" s="19">
        <v>-1409240</v>
      </c>
      <c r="N15" s="19">
        <v>-1409240</v>
      </c>
      <c r="O15" s="19"/>
      <c r="P15" s="19"/>
      <c r="Q15" s="19"/>
      <c r="R15" s="19"/>
      <c r="S15" s="19"/>
      <c r="T15" s="19"/>
      <c r="U15" s="19"/>
      <c r="V15" s="19"/>
      <c r="W15" s="19">
        <v>-1409240</v>
      </c>
      <c r="X15" s="19">
        <v>-1385265</v>
      </c>
      <c r="Y15" s="19">
        <v>-23975</v>
      </c>
      <c r="Z15" s="20">
        <v>1.73</v>
      </c>
      <c r="AA15" s="21">
        <v>-3086058</v>
      </c>
    </row>
    <row r="16" spans="1:27" ht="13.5">
      <c r="A16" s="22" t="s">
        <v>43</v>
      </c>
      <c r="B16" s="16"/>
      <c r="C16" s="17">
        <v>-1164351</v>
      </c>
      <c r="D16" s="17"/>
      <c r="E16" s="18">
        <v>-1319999</v>
      </c>
      <c r="F16" s="19">
        <v>-1319999</v>
      </c>
      <c r="G16" s="19">
        <v>-220154</v>
      </c>
      <c r="H16" s="19">
        <v>-20154</v>
      </c>
      <c r="I16" s="19">
        <v>-20154</v>
      </c>
      <c r="J16" s="19">
        <v>-260462</v>
      </c>
      <c r="K16" s="19">
        <v>-220154</v>
      </c>
      <c r="L16" s="19">
        <v>-20154</v>
      </c>
      <c r="M16" s="19">
        <v>-121098</v>
      </c>
      <c r="N16" s="19">
        <v>-361406</v>
      </c>
      <c r="O16" s="19"/>
      <c r="P16" s="19"/>
      <c r="Q16" s="19"/>
      <c r="R16" s="19"/>
      <c r="S16" s="19"/>
      <c r="T16" s="19"/>
      <c r="U16" s="19"/>
      <c r="V16" s="19"/>
      <c r="W16" s="19">
        <v>-621868</v>
      </c>
      <c r="X16" s="19">
        <v>-715199</v>
      </c>
      <c r="Y16" s="19">
        <v>93331</v>
      </c>
      <c r="Z16" s="20">
        <v>-13.05</v>
      </c>
      <c r="AA16" s="21">
        <v>-1319999</v>
      </c>
    </row>
    <row r="17" spans="1:27" ht="13.5">
      <c r="A17" s="23" t="s">
        <v>44</v>
      </c>
      <c r="B17" s="24"/>
      <c r="C17" s="25">
        <f aca="true" t="shared" si="0" ref="C17:Y17">SUM(C6:C16)</f>
        <v>157129382</v>
      </c>
      <c r="D17" s="25">
        <f>SUM(D6:D16)</f>
        <v>0</v>
      </c>
      <c r="E17" s="26">
        <f t="shared" si="0"/>
        <v>103491280</v>
      </c>
      <c r="F17" s="27">
        <f t="shared" si="0"/>
        <v>112894506</v>
      </c>
      <c r="G17" s="27">
        <f t="shared" si="0"/>
        <v>19502108</v>
      </c>
      <c r="H17" s="27">
        <f t="shared" si="0"/>
        <v>18295869</v>
      </c>
      <c r="I17" s="27">
        <f t="shared" si="0"/>
        <v>5055645</v>
      </c>
      <c r="J17" s="27">
        <f t="shared" si="0"/>
        <v>42853622</v>
      </c>
      <c r="K17" s="27">
        <f t="shared" si="0"/>
        <v>7910077</v>
      </c>
      <c r="L17" s="27">
        <f t="shared" si="0"/>
        <v>9851936</v>
      </c>
      <c r="M17" s="27">
        <f t="shared" si="0"/>
        <v>19128320</v>
      </c>
      <c r="N17" s="27">
        <f t="shared" si="0"/>
        <v>36890333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79743955</v>
      </c>
      <c r="X17" s="27">
        <f t="shared" si="0"/>
        <v>150281793</v>
      </c>
      <c r="Y17" s="27">
        <f t="shared" si="0"/>
        <v>-70537838</v>
      </c>
      <c r="Z17" s="28">
        <f>+IF(X17&lt;&gt;0,+(Y17/X17)*100,0)</f>
        <v>-46.93704845536411</v>
      </c>
      <c r="AA17" s="29">
        <f>SUM(AA6:AA16)</f>
        <v>112894506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6283773</v>
      </c>
      <c r="D21" s="17"/>
      <c r="E21" s="18">
        <v>1236399</v>
      </c>
      <c r="F21" s="19">
        <v>1236399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541912</v>
      </c>
      <c r="Y21" s="36">
        <v>-541912</v>
      </c>
      <c r="Z21" s="37">
        <v>-100</v>
      </c>
      <c r="AA21" s="38">
        <v>1236399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281957</v>
      </c>
      <c r="D23" s="40"/>
      <c r="E23" s="18">
        <v>99996</v>
      </c>
      <c r="F23" s="19">
        <v>99996</v>
      </c>
      <c r="G23" s="36">
        <v>595</v>
      </c>
      <c r="H23" s="36">
        <v>-1003819</v>
      </c>
      <c r="I23" s="36">
        <v>10342</v>
      </c>
      <c r="J23" s="19">
        <v>-992882</v>
      </c>
      <c r="K23" s="36">
        <v>16777</v>
      </c>
      <c r="L23" s="36">
        <v>51577</v>
      </c>
      <c r="M23" s="19">
        <v>17069</v>
      </c>
      <c r="N23" s="36">
        <v>85423</v>
      </c>
      <c r="O23" s="36"/>
      <c r="P23" s="36"/>
      <c r="Q23" s="19"/>
      <c r="R23" s="36"/>
      <c r="S23" s="36"/>
      <c r="T23" s="19"/>
      <c r="U23" s="36"/>
      <c r="V23" s="36"/>
      <c r="W23" s="36">
        <v>-907459</v>
      </c>
      <c r="X23" s="19">
        <v>49998</v>
      </c>
      <c r="Y23" s="36">
        <v>-957457</v>
      </c>
      <c r="Z23" s="37">
        <v>-1914.99</v>
      </c>
      <c r="AA23" s="38">
        <v>99996</v>
      </c>
    </row>
    <row r="24" spans="1:27" ht="13.5">
      <c r="A24" s="22" t="s">
        <v>49</v>
      </c>
      <c r="B24" s="16"/>
      <c r="C24" s="17"/>
      <c r="D24" s="17"/>
      <c r="E24" s="18">
        <v>-12000000</v>
      </c>
      <c r="F24" s="19">
        <v>-12000000</v>
      </c>
      <c r="G24" s="19"/>
      <c r="H24" s="19">
        <v>-2000000</v>
      </c>
      <c r="I24" s="19">
        <v>-1000000</v>
      </c>
      <c r="J24" s="19">
        <v>-3000000</v>
      </c>
      <c r="K24" s="19">
        <v>-1000000</v>
      </c>
      <c r="L24" s="19">
        <v>-1000000</v>
      </c>
      <c r="M24" s="19">
        <v>-1000000</v>
      </c>
      <c r="N24" s="19">
        <v>-3000000</v>
      </c>
      <c r="O24" s="19"/>
      <c r="P24" s="19"/>
      <c r="Q24" s="19"/>
      <c r="R24" s="19"/>
      <c r="S24" s="19"/>
      <c r="T24" s="19"/>
      <c r="U24" s="19"/>
      <c r="V24" s="19"/>
      <c r="W24" s="19">
        <v>-6000000</v>
      </c>
      <c r="X24" s="19">
        <v>-6000000</v>
      </c>
      <c r="Y24" s="19"/>
      <c r="Z24" s="20"/>
      <c r="AA24" s="21">
        <v>-12000000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-147023268</v>
      </c>
      <c r="D26" s="17"/>
      <c r="E26" s="18">
        <v>-148066165</v>
      </c>
      <c r="F26" s="19">
        <v>-158155140</v>
      </c>
      <c r="G26" s="19">
        <v>-1371782</v>
      </c>
      <c r="H26" s="19">
        <v>-4529395</v>
      </c>
      <c r="I26" s="19">
        <v>-8597101</v>
      </c>
      <c r="J26" s="19">
        <v>-14498278</v>
      </c>
      <c r="K26" s="19">
        <v>-6999784</v>
      </c>
      <c r="L26" s="19">
        <v>-9732481</v>
      </c>
      <c r="M26" s="19">
        <v>-10675144</v>
      </c>
      <c r="N26" s="19">
        <v>-27407409</v>
      </c>
      <c r="O26" s="19"/>
      <c r="P26" s="19"/>
      <c r="Q26" s="19"/>
      <c r="R26" s="19"/>
      <c r="S26" s="19"/>
      <c r="T26" s="19"/>
      <c r="U26" s="19"/>
      <c r="V26" s="19"/>
      <c r="W26" s="19">
        <v>-41905687</v>
      </c>
      <c r="X26" s="19">
        <v>-82787567</v>
      </c>
      <c r="Y26" s="19">
        <v>40881880</v>
      </c>
      <c r="Z26" s="20">
        <v>-49.38</v>
      </c>
      <c r="AA26" s="21">
        <v>-158155140</v>
      </c>
    </row>
    <row r="27" spans="1:27" ht="13.5">
      <c r="A27" s="23" t="s">
        <v>51</v>
      </c>
      <c r="B27" s="24"/>
      <c r="C27" s="25">
        <f aca="true" t="shared" si="1" ref="C27:Y27">SUM(C21:C26)</f>
        <v>-140457538</v>
      </c>
      <c r="D27" s="25">
        <f>SUM(D21:D26)</f>
        <v>0</v>
      </c>
      <c r="E27" s="26">
        <f t="shared" si="1"/>
        <v>-158729770</v>
      </c>
      <c r="F27" s="27">
        <f t="shared" si="1"/>
        <v>-168818745</v>
      </c>
      <c r="G27" s="27">
        <f t="shared" si="1"/>
        <v>-1371187</v>
      </c>
      <c r="H27" s="27">
        <f t="shared" si="1"/>
        <v>-7533214</v>
      </c>
      <c r="I27" s="27">
        <f t="shared" si="1"/>
        <v>-9586759</v>
      </c>
      <c r="J27" s="27">
        <f t="shared" si="1"/>
        <v>-18491160</v>
      </c>
      <c r="K27" s="27">
        <f t="shared" si="1"/>
        <v>-7983007</v>
      </c>
      <c r="L27" s="27">
        <f t="shared" si="1"/>
        <v>-10680904</v>
      </c>
      <c r="M27" s="27">
        <f t="shared" si="1"/>
        <v>-11658075</v>
      </c>
      <c r="N27" s="27">
        <f t="shared" si="1"/>
        <v>-30321986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-48813146</v>
      </c>
      <c r="X27" s="27">
        <f t="shared" si="1"/>
        <v>-88195657</v>
      </c>
      <c r="Y27" s="27">
        <f t="shared" si="1"/>
        <v>39382511</v>
      </c>
      <c r="Z27" s="28">
        <f>+IF(X27&lt;&gt;0,+(Y27/X27)*100,0)</f>
        <v>-44.65357177394801</v>
      </c>
      <c r="AA27" s="29">
        <f>SUM(AA21:AA26)</f>
        <v>-168818745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4800000</v>
      </c>
      <c r="D32" s="17"/>
      <c r="E32" s="18">
        <v>7410000</v>
      </c>
      <c r="F32" s="19">
        <v>7410000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>
        <v>7410000</v>
      </c>
    </row>
    <row r="33" spans="1:27" ht="13.5">
      <c r="A33" s="22" t="s">
        <v>55</v>
      </c>
      <c r="B33" s="16"/>
      <c r="C33" s="17">
        <v>1389430</v>
      </c>
      <c r="D33" s="17"/>
      <c r="E33" s="18">
        <v>1018200</v>
      </c>
      <c r="F33" s="19">
        <v>1018200</v>
      </c>
      <c r="G33" s="19">
        <v>119876</v>
      </c>
      <c r="H33" s="36">
        <v>188502</v>
      </c>
      <c r="I33" s="36">
        <v>142235</v>
      </c>
      <c r="J33" s="36">
        <v>450613</v>
      </c>
      <c r="K33" s="19">
        <v>135141</v>
      </c>
      <c r="L33" s="19">
        <v>394469</v>
      </c>
      <c r="M33" s="19">
        <v>256361</v>
      </c>
      <c r="N33" s="19">
        <v>785971</v>
      </c>
      <c r="O33" s="36"/>
      <c r="P33" s="36"/>
      <c r="Q33" s="36"/>
      <c r="R33" s="19"/>
      <c r="S33" s="19"/>
      <c r="T33" s="19"/>
      <c r="U33" s="19"/>
      <c r="V33" s="36"/>
      <c r="W33" s="36">
        <v>1236584</v>
      </c>
      <c r="X33" s="36">
        <v>509100</v>
      </c>
      <c r="Y33" s="19">
        <v>727484</v>
      </c>
      <c r="Z33" s="20">
        <v>142.9</v>
      </c>
      <c r="AA33" s="21">
        <v>1018200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-2803273</v>
      </c>
      <c r="D35" s="17"/>
      <c r="E35" s="18">
        <v>-3702234</v>
      </c>
      <c r="F35" s="19">
        <v>-3702234</v>
      </c>
      <c r="G35" s="19"/>
      <c r="H35" s="19">
        <v>-298224</v>
      </c>
      <c r="I35" s="19">
        <v>-14888</v>
      </c>
      <c r="J35" s="19">
        <v>-313112</v>
      </c>
      <c r="K35" s="19">
        <v>-32232</v>
      </c>
      <c r="L35" s="19">
        <v>-83606</v>
      </c>
      <c r="M35" s="19">
        <v>-1166084</v>
      </c>
      <c r="N35" s="19">
        <v>-1281922</v>
      </c>
      <c r="O35" s="19"/>
      <c r="P35" s="19"/>
      <c r="Q35" s="19"/>
      <c r="R35" s="19"/>
      <c r="S35" s="19"/>
      <c r="T35" s="19"/>
      <c r="U35" s="19"/>
      <c r="V35" s="19"/>
      <c r="W35" s="19">
        <v>-1595034</v>
      </c>
      <c r="X35" s="19">
        <v>-1851117</v>
      </c>
      <c r="Y35" s="19">
        <v>256083</v>
      </c>
      <c r="Z35" s="20">
        <v>-13.83</v>
      </c>
      <c r="AA35" s="21">
        <v>-3702234</v>
      </c>
    </row>
    <row r="36" spans="1:27" ht="13.5">
      <c r="A36" s="23" t="s">
        <v>57</v>
      </c>
      <c r="B36" s="24"/>
      <c r="C36" s="25">
        <f aca="true" t="shared" si="2" ref="C36:Y36">SUM(C31:C35)</f>
        <v>3386157</v>
      </c>
      <c r="D36" s="25">
        <f>SUM(D31:D35)</f>
        <v>0</v>
      </c>
      <c r="E36" s="26">
        <f t="shared" si="2"/>
        <v>4725966</v>
      </c>
      <c r="F36" s="27">
        <f t="shared" si="2"/>
        <v>4725966</v>
      </c>
      <c r="G36" s="27">
        <f t="shared" si="2"/>
        <v>119876</v>
      </c>
      <c r="H36" s="27">
        <f t="shared" si="2"/>
        <v>-109722</v>
      </c>
      <c r="I36" s="27">
        <f t="shared" si="2"/>
        <v>127347</v>
      </c>
      <c r="J36" s="27">
        <f t="shared" si="2"/>
        <v>137501</v>
      </c>
      <c r="K36" s="27">
        <f t="shared" si="2"/>
        <v>102909</v>
      </c>
      <c r="L36" s="27">
        <f t="shared" si="2"/>
        <v>310863</v>
      </c>
      <c r="M36" s="27">
        <f t="shared" si="2"/>
        <v>-909723</v>
      </c>
      <c r="N36" s="27">
        <f t="shared" si="2"/>
        <v>-495951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-358450</v>
      </c>
      <c r="X36" s="27">
        <f t="shared" si="2"/>
        <v>-1342017</v>
      </c>
      <c r="Y36" s="27">
        <f t="shared" si="2"/>
        <v>983567</v>
      </c>
      <c r="Z36" s="28">
        <f>+IF(X36&lt;&gt;0,+(Y36/X36)*100,0)</f>
        <v>-73.29020422245024</v>
      </c>
      <c r="AA36" s="29">
        <f>SUM(AA31:AA35)</f>
        <v>4725966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20058001</v>
      </c>
      <c r="D38" s="31">
        <f>+D17+D27+D36</f>
        <v>0</v>
      </c>
      <c r="E38" s="32">
        <f t="shared" si="3"/>
        <v>-50512524</v>
      </c>
      <c r="F38" s="33">
        <f t="shared" si="3"/>
        <v>-51198273</v>
      </c>
      <c r="G38" s="33">
        <f t="shared" si="3"/>
        <v>18250797</v>
      </c>
      <c r="H38" s="33">
        <f t="shared" si="3"/>
        <v>10652933</v>
      </c>
      <c r="I38" s="33">
        <f t="shared" si="3"/>
        <v>-4403767</v>
      </c>
      <c r="J38" s="33">
        <f t="shared" si="3"/>
        <v>24499963</v>
      </c>
      <c r="K38" s="33">
        <f t="shared" si="3"/>
        <v>29979</v>
      </c>
      <c r="L38" s="33">
        <f t="shared" si="3"/>
        <v>-518105</v>
      </c>
      <c r="M38" s="33">
        <f t="shared" si="3"/>
        <v>6560522</v>
      </c>
      <c r="N38" s="33">
        <f t="shared" si="3"/>
        <v>6072396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30572359</v>
      </c>
      <c r="X38" s="33">
        <f t="shared" si="3"/>
        <v>60744119</v>
      </c>
      <c r="Y38" s="33">
        <f t="shared" si="3"/>
        <v>-30171760</v>
      </c>
      <c r="Z38" s="34">
        <f>+IF(X38&lt;&gt;0,+(Y38/X38)*100,0)</f>
        <v>-49.6702569675922</v>
      </c>
      <c r="AA38" s="35">
        <f>+AA17+AA27+AA36</f>
        <v>-51198273</v>
      </c>
    </row>
    <row r="39" spans="1:27" ht="13.5">
      <c r="A39" s="22" t="s">
        <v>59</v>
      </c>
      <c r="B39" s="16"/>
      <c r="C39" s="31">
        <v>319252041</v>
      </c>
      <c r="D39" s="31"/>
      <c r="E39" s="32">
        <v>274878158</v>
      </c>
      <c r="F39" s="33">
        <v>274878158</v>
      </c>
      <c r="G39" s="33">
        <v>339310039</v>
      </c>
      <c r="H39" s="33">
        <v>357560836</v>
      </c>
      <c r="I39" s="33">
        <v>368213769</v>
      </c>
      <c r="J39" s="33">
        <v>339310039</v>
      </c>
      <c r="K39" s="33">
        <v>363810002</v>
      </c>
      <c r="L39" s="33">
        <v>363839981</v>
      </c>
      <c r="M39" s="33">
        <v>363321876</v>
      </c>
      <c r="N39" s="33">
        <v>363810002</v>
      </c>
      <c r="O39" s="33"/>
      <c r="P39" s="33"/>
      <c r="Q39" s="33"/>
      <c r="R39" s="33"/>
      <c r="S39" s="33"/>
      <c r="T39" s="33"/>
      <c r="U39" s="33"/>
      <c r="V39" s="33"/>
      <c r="W39" s="33">
        <v>339310039</v>
      </c>
      <c r="X39" s="33">
        <v>274878158</v>
      </c>
      <c r="Y39" s="33">
        <v>64431881</v>
      </c>
      <c r="Z39" s="34">
        <v>23.44</v>
      </c>
      <c r="AA39" s="35">
        <v>274878158</v>
      </c>
    </row>
    <row r="40" spans="1:27" ht="13.5">
      <c r="A40" s="41" t="s">
        <v>60</v>
      </c>
      <c r="B40" s="42"/>
      <c r="C40" s="43">
        <v>339310042</v>
      </c>
      <c r="D40" s="43"/>
      <c r="E40" s="44">
        <v>224365634</v>
      </c>
      <c r="F40" s="45">
        <v>223679885</v>
      </c>
      <c r="G40" s="45">
        <v>357560836</v>
      </c>
      <c r="H40" s="45">
        <v>368213769</v>
      </c>
      <c r="I40" s="45">
        <v>363810002</v>
      </c>
      <c r="J40" s="45">
        <v>363810002</v>
      </c>
      <c r="K40" s="45">
        <v>363839981</v>
      </c>
      <c r="L40" s="45">
        <v>363321876</v>
      </c>
      <c r="M40" s="45">
        <v>369882398</v>
      </c>
      <c r="N40" s="45">
        <v>369882398</v>
      </c>
      <c r="O40" s="45"/>
      <c r="P40" s="45"/>
      <c r="Q40" s="45"/>
      <c r="R40" s="45"/>
      <c r="S40" s="45"/>
      <c r="T40" s="45"/>
      <c r="U40" s="45"/>
      <c r="V40" s="45"/>
      <c r="W40" s="45">
        <v>369882398</v>
      </c>
      <c r="X40" s="45">
        <v>335622277</v>
      </c>
      <c r="Y40" s="45">
        <v>34260121</v>
      </c>
      <c r="Z40" s="46">
        <v>10.21</v>
      </c>
      <c r="AA40" s="47">
        <v>223679885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192377188</v>
      </c>
      <c r="D6" s="17"/>
      <c r="E6" s="18">
        <v>202852211</v>
      </c>
      <c r="F6" s="19">
        <v>202852211</v>
      </c>
      <c r="G6" s="19">
        <v>17455052</v>
      </c>
      <c r="H6" s="19">
        <v>18660450</v>
      </c>
      <c r="I6" s="19">
        <v>19361492</v>
      </c>
      <c r="J6" s="19">
        <v>55476994</v>
      </c>
      <c r="K6" s="19">
        <v>18787210</v>
      </c>
      <c r="L6" s="19">
        <v>22742003</v>
      </c>
      <c r="M6" s="19">
        <v>17161776</v>
      </c>
      <c r="N6" s="19">
        <v>58690989</v>
      </c>
      <c r="O6" s="19"/>
      <c r="P6" s="19"/>
      <c r="Q6" s="19"/>
      <c r="R6" s="19"/>
      <c r="S6" s="19"/>
      <c r="T6" s="19"/>
      <c r="U6" s="19"/>
      <c r="V6" s="19"/>
      <c r="W6" s="19">
        <v>114167983</v>
      </c>
      <c r="X6" s="19">
        <v>123826289</v>
      </c>
      <c r="Y6" s="19">
        <v>-9658306</v>
      </c>
      <c r="Z6" s="20">
        <v>-7.8</v>
      </c>
      <c r="AA6" s="21">
        <v>202852211</v>
      </c>
    </row>
    <row r="7" spans="1:27" ht="13.5">
      <c r="A7" s="22" t="s">
        <v>34</v>
      </c>
      <c r="B7" s="16"/>
      <c r="C7" s="17">
        <v>726375064</v>
      </c>
      <c r="D7" s="17"/>
      <c r="E7" s="18">
        <v>771943093</v>
      </c>
      <c r="F7" s="19">
        <v>771943093</v>
      </c>
      <c r="G7" s="19">
        <v>36219156</v>
      </c>
      <c r="H7" s="19">
        <v>50411862</v>
      </c>
      <c r="I7" s="19">
        <v>48305034</v>
      </c>
      <c r="J7" s="19">
        <v>134936052</v>
      </c>
      <c r="K7" s="19">
        <v>54549235</v>
      </c>
      <c r="L7" s="19">
        <v>51031664</v>
      </c>
      <c r="M7" s="19">
        <v>47862767</v>
      </c>
      <c r="N7" s="19">
        <v>153443666</v>
      </c>
      <c r="O7" s="19"/>
      <c r="P7" s="19"/>
      <c r="Q7" s="19"/>
      <c r="R7" s="19"/>
      <c r="S7" s="19"/>
      <c r="T7" s="19"/>
      <c r="U7" s="19"/>
      <c r="V7" s="19"/>
      <c r="W7" s="19">
        <v>288379718</v>
      </c>
      <c r="X7" s="19">
        <v>400550126</v>
      </c>
      <c r="Y7" s="19">
        <v>-112170408</v>
      </c>
      <c r="Z7" s="20">
        <v>-28</v>
      </c>
      <c r="AA7" s="21">
        <v>771943093</v>
      </c>
    </row>
    <row r="8" spans="1:27" ht="13.5">
      <c r="A8" s="22" t="s">
        <v>35</v>
      </c>
      <c r="B8" s="16"/>
      <c r="C8" s="17">
        <v>97245024</v>
      </c>
      <c r="D8" s="17"/>
      <c r="E8" s="18">
        <v>92246545</v>
      </c>
      <c r="F8" s="19">
        <v>92246545</v>
      </c>
      <c r="G8" s="19">
        <v>48700542</v>
      </c>
      <c r="H8" s="19">
        <v>66083684</v>
      </c>
      <c r="I8" s="19">
        <v>179024774</v>
      </c>
      <c r="J8" s="19">
        <v>293809000</v>
      </c>
      <c r="K8" s="19">
        <v>99514064</v>
      </c>
      <c r="L8" s="19">
        <v>-279571723</v>
      </c>
      <c r="M8" s="19">
        <v>26448741</v>
      </c>
      <c r="N8" s="19">
        <v>-153608918</v>
      </c>
      <c r="O8" s="19"/>
      <c r="P8" s="19"/>
      <c r="Q8" s="19"/>
      <c r="R8" s="19"/>
      <c r="S8" s="19"/>
      <c r="T8" s="19"/>
      <c r="U8" s="19"/>
      <c r="V8" s="19"/>
      <c r="W8" s="19">
        <v>140200082</v>
      </c>
      <c r="X8" s="19">
        <v>51406843</v>
      </c>
      <c r="Y8" s="19">
        <v>88793239</v>
      </c>
      <c r="Z8" s="20">
        <v>172.73</v>
      </c>
      <c r="AA8" s="21">
        <v>92246545</v>
      </c>
    </row>
    <row r="9" spans="1:27" ht="13.5">
      <c r="A9" s="22" t="s">
        <v>36</v>
      </c>
      <c r="B9" s="16"/>
      <c r="C9" s="17">
        <v>300739970</v>
      </c>
      <c r="D9" s="17"/>
      <c r="E9" s="18">
        <v>301936945</v>
      </c>
      <c r="F9" s="19">
        <v>301936945</v>
      </c>
      <c r="G9" s="19">
        <v>45780000</v>
      </c>
      <c r="H9" s="19">
        <v>5504000</v>
      </c>
      <c r="I9" s="19">
        <v>2665000</v>
      </c>
      <c r="J9" s="19">
        <v>53949000</v>
      </c>
      <c r="K9" s="19">
        <v>19526499</v>
      </c>
      <c r="L9" s="19">
        <v>2090405</v>
      </c>
      <c r="M9" s="19">
        <v>34559054</v>
      </c>
      <c r="N9" s="19">
        <v>56175958</v>
      </c>
      <c r="O9" s="19"/>
      <c r="P9" s="19"/>
      <c r="Q9" s="19"/>
      <c r="R9" s="19"/>
      <c r="S9" s="19"/>
      <c r="T9" s="19"/>
      <c r="U9" s="19"/>
      <c r="V9" s="19"/>
      <c r="W9" s="19">
        <v>110124958</v>
      </c>
      <c r="X9" s="19">
        <v>153910633</v>
      </c>
      <c r="Y9" s="19">
        <v>-43785675</v>
      </c>
      <c r="Z9" s="20">
        <v>-28.45</v>
      </c>
      <c r="AA9" s="21">
        <v>301936945</v>
      </c>
    </row>
    <row r="10" spans="1:27" ht="13.5">
      <c r="A10" s="22" t="s">
        <v>37</v>
      </c>
      <c r="B10" s="16"/>
      <c r="C10" s="17">
        <v>142957360</v>
      </c>
      <c r="D10" s="17"/>
      <c r="E10" s="18">
        <v>140285052</v>
      </c>
      <c r="F10" s="19">
        <v>140285052</v>
      </c>
      <c r="G10" s="19">
        <v>35808000</v>
      </c>
      <c r="H10" s="19">
        <v>1475000</v>
      </c>
      <c r="I10" s="19"/>
      <c r="J10" s="19">
        <v>37283000</v>
      </c>
      <c r="K10" s="19">
        <v>14752501</v>
      </c>
      <c r="L10" s="19"/>
      <c r="M10" s="19">
        <v>14496000</v>
      </c>
      <c r="N10" s="19">
        <v>29248501</v>
      </c>
      <c r="O10" s="19"/>
      <c r="P10" s="19"/>
      <c r="Q10" s="19"/>
      <c r="R10" s="19"/>
      <c r="S10" s="19"/>
      <c r="T10" s="19"/>
      <c r="U10" s="19"/>
      <c r="V10" s="19"/>
      <c r="W10" s="19">
        <v>66531501</v>
      </c>
      <c r="X10" s="19">
        <v>38723351</v>
      </c>
      <c r="Y10" s="19">
        <v>27808150</v>
      </c>
      <c r="Z10" s="20">
        <v>71.81</v>
      </c>
      <c r="AA10" s="21">
        <v>140285052</v>
      </c>
    </row>
    <row r="11" spans="1:27" ht="13.5">
      <c r="A11" s="22" t="s">
        <v>38</v>
      </c>
      <c r="B11" s="16"/>
      <c r="C11" s="17">
        <v>35413806</v>
      </c>
      <c r="D11" s="17"/>
      <c r="E11" s="18">
        <v>31950320</v>
      </c>
      <c r="F11" s="19">
        <v>31950320</v>
      </c>
      <c r="G11" s="19">
        <v>1726692</v>
      </c>
      <c r="H11" s="19">
        <v>1770925</v>
      </c>
      <c r="I11" s="19">
        <v>1846589</v>
      </c>
      <c r="J11" s="19">
        <v>5344206</v>
      </c>
      <c r="K11" s="19">
        <v>2208723</v>
      </c>
      <c r="L11" s="19">
        <v>5124021</v>
      </c>
      <c r="M11" s="19">
        <v>3047555</v>
      </c>
      <c r="N11" s="19">
        <v>10380299</v>
      </c>
      <c r="O11" s="19"/>
      <c r="P11" s="19"/>
      <c r="Q11" s="19"/>
      <c r="R11" s="19"/>
      <c r="S11" s="19"/>
      <c r="T11" s="19"/>
      <c r="U11" s="19"/>
      <c r="V11" s="19"/>
      <c r="W11" s="19">
        <v>15724505</v>
      </c>
      <c r="X11" s="19">
        <v>14726422</v>
      </c>
      <c r="Y11" s="19">
        <v>998083</v>
      </c>
      <c r="Z11" s="20">
        <v>6.78</v>
      </c>
      <c r="AA11" s="21">
        <v>31950320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-1165853963</v>
      </c>
      <c r="D14" s="17"/>
      <c r="E14" s="18">
        <v>-1229947808</v>
      </c>
      <c r="F14" s="19">
        <v>-1229947808</v>
      </c>
      <c r="G14" s="19">
        <v>-123579672</v>
      </c>
      <c r="H14" s="19">
        <v>-139818581</v>
      </c>
      <c r="I14" s="19">
        <v>-134048293</v>
      </c>
      <c r="J14" s="19">
        <v>-397446546</v>
      </c>
      <c r="K14" s="19">
        <v>-85042277</v>
      </c>
      <c r="L14" s="19">
        <v>-147559859</v>
      </c>
      <c r="M14" s="19">
        <v>-106631927</v>
      </c>
      <c r="N14" s="19">
        <v>-339234063</v>
      </c>
      <c r="O14" s="19"/>
      <c r="P14" s="19"/>
      <c r="Q14" s="19"/>
      <c r="R14" s="19"/>
      <c r="S14" s="19"/>
      <c r="T14" s="19"/>
      <c r="U14" s="19"/>
      <c r="V14" s="19"/>
      <c r="W14" s="19">
        <v>-736680609</v>
      </c>
      <c r="X14" s="19">
        <v>-588241192</v>
      </c>
      <c r="Y14" s="19">
        <v>-148439417</v>
      </c>
      <c r="Z14" s="20">
        <v>25.23</v>
      </c>
      <c r="AA14" s="21">
        <v>-1229947808</v>
      </c>
    </row>
    <row r="15" spans="1:27" ht="13.5">
      <c r="A15" s="22" t="s">
        <v>42</v>
      </c>
      <c r="B15" s="16"/>
      <c r="C15" s="17">
        <v>-47174985</v>
      </c>
      <c r="D15" s="17"/>
      <c r="E15" s="18">
        <v>-39320326</v>
      </c>
      <c r="F15" s="19">
        <v>-39320326</v>
      </c>
      <c r="G15" s="19"/>
      <c r="H15" s="19"/>
      <c r="I15" s="19"/>
      <c r="J15" s="19"/>
      <c r="K15" s="19"/>
      <c r="L15" s="19"/>
      <c r="M15" s="19">
        <v>-20411241</v>
      </c>
      <c r="N15" s="19">
        <v>-20411241</v>
      </c>
      <c r="O15" s="19"/>
      <c r="P15" s="19"/>
      <c r="Q15" s="19"/>
      <c r="R15" s="19"/>
      <c r="S15" s="19"/>
      <c r="T15" s="19"/>
      <c r="U15" s="19"/>
      <c r="V15" s="19"/>
      <c r="W15" s="19">
        <v>-20411241</v>
      </c>
      <c r="X15" s="19">
        <v>-19955618</v>
      </c>
      <c r="Y15" s="19">
        <v>-455623</v>
      </c>
      <c r="Z15" s="20">
        <v>2.28</v>
      </c>
      <c r="AA15" s="21">
        <v>-39320326</v>
      </c>
    </row>
    <row r="16" spans="1:27" ht="13.5">
      <c r="A16" s="22" t="s">
        <v>43</v>
      </c>
      <c r="B16" s="16"/>
      <c r="C16" s="17">
        <v>-2971833</v>
      </c>
      <c r="D16" s="17"/>
      <c r="E16" s="18">
        <v>-4698001</v>
      </c>
      <c r="F16" s="19">
        <v>-4698001</v>
      </c>
      <c r="G16" s="19">
        <v>-970000</v>
      </c>
      <c r="H16" s="19">
        <v>-139923</v>
      </c>
      <c r="I16" s="19">
        <v>-225761</v>
      </c>
      <c r="J16" s="19">
        <v>-1335684</v>
      </c>
      <c r="K16" s="19">
        <v>-173948</v>
      </c>
      <c r="L16" s="19">
        <v>-161405</v>
      </c>
      <c r="M16" s="19">
        <v>-264568</v>
      </c>
      <c r="N16" s="19">
        <v>-599921</v>
      </c>
      <c r="O16" s="19"/>
      <c r="P16" s="19"/>
      <c r="Q16" s="19"/>
      <c r="R16" s="19"/>
      <c r="S16" s="19"/>
      <c r="T16" s="19"/>
      <c r="U16" s="19"/>
      <c r="V16" s="19"/>
      <c r="W16" s="19">
        <v>-1935605</v>
      </c>
      <c r="X16" s="19">
        <v>-1697177</v>
      </c>
      <c r="Y16" s="19">
        <v>-238428</v>
      </c>
      <c r="Z16" s="20">
        <v>14.05</v>
      </c>
      <c r="AA16" s="21">
        <v>-4698001</v>
      </c>
    </row>
    <row r="17" spans="1:27" ht="13.5">
      <c r="A17" s="23" t="s">
        <v>44</v>
      </c>
      <c r="B17" s="24"/>
      <c r="C17" s="25">
        <f aca="true" t="shared" si="0" ref="C17:Y17">SUM(C6:C16)</f>
        <v>279107631</v>
      </c>
      <c r="D17" s="25">
        <f>SUM(D6:D16)</f>
        <v>0</v>
      </c>
      <c r="E17" s="26">
        <f t="shared" si="0"/>
        <v>267248031</v>
      </c>
      <c r="F17" s="27">
        <f t="shared" si="0"/>
        <v>267248031</v>
      </c>
      <c r="G17" s="27">
        <f t="shared" si="0"/>
        <v>61139770</v>
      </c>
      <c r="H17" s="27">
        <f t="shared" si="0"/>
        <v>3947417</v>
      </c>
      <c r="I17" s="27">
        <f t="shared" si="0"/>
        <v>116928835</v>
      </c>
      <c r="J17" s="27">
        <f t="shared" si="0"/>
        <v>182016022</v>
      </c>
      <c r="K17" s="27">
        <f t="shared" si="0"/>
        <v>124122007</v>
      </c>
      <c r="L17" s="27">
        <f t="shared" si="0"/>
        <v>-346304894</v>
      </c>
      <c r="M17" s="27">
        <f t="shared" si="0"/>
        <v>16268157</v>
      </c>
      <c r="N17" s="27">
        <f t="shared" si="0"/>
        <v>-205914730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-23898708</v>
      </c>
      <c r="X17" s="27">
        <f t="shared" si="0"/>
        <v>173249677</v>
      </c>
      <c r="Y17" s="27">
        <f t="shared" si="0"/>
        <v>-197148385</v>
      </c>
      <c r="Z17" s="28">
        <f>+IF(X17&lt;&gt;0,+(Y17/X17)*100,0)</f>
        <v>-113.79437376959727</v>
      </c>
      <c r="AA17" s="29">
        <f>SUM(AA6:AA16)</f>
        <v>267248031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40000</v>
      </c>
      <c r="D21" s="17"/>
      <c r="E21" s="18">
        <v>10731088</v>
      </c>
      <c r="F21" s="19">
        <v>10731088</v>
      </c>
      <c r="G21" s="36">
        <v>334926</v>
      </c>
      <c r="H21" s="36">
        <v>912961</v>
      </c>
      <c r="I21" s="36">
        <v>-17471</v>
      </c>
      <c r="J21" s="19">
        <v>1230416</v>
      </c>
      <c r="K21" s="36">
        <v>582793</v>
      </c>
      <c r="L21" s="36">
        <v>557279</v>
      </c>
      <c r="M21" s="19">
        <v>78157</v>
      </c>
      <c r="N21" s="36">
        <v>1218229</v>
      </c>
      <c r="O21" s="36"/>
      <c r="P21" s="36"/>
      <c r="Q21" s="19"/>
      <c r="R21" s="36"/>
      <c r="S21" s="36"/>
      <c r="T21" s="19"/>
      <c r="U21" s="36"/>
      <c r="V21" s="36"/>
      <c r="W21" s="36">
        <v>2448645</v>
      </c>
      <c r="X21" s="19">
        <v>3895441</v>
      </c>
      <c r="Y21" s="36">
        <v>-1446796</v>
      </c>
      <c r="Z21" s="37">
        <v>-37.14</v>
      </c>
      <c r="AA21" s="38">
        <v>10731088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7338</v>
      </c>
      <c r="D23" s="40"/>
      <c r="E23" s="18">
        <v>113808</v>
      </c>
      <c r="F23" s="19">
        <v>113808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>
        <v>113808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-210588022</v>
      </c>
      <c r="D26" s="17"/>
      <c r="E26" s="18">
        <v>-221535955</v>
      </c>
      <c r="F26" s="19">
        <v>-221535955</v>
      </c>
      <c r="G26" s="19">
        <v>-6067611</v>
      </c>
      <c r="H26" s="19">
        <v>-8548965</v>
      </c>
      <c r="I26" s="19">
        <v>-14208404</v>
      </c>
      <c r="J26" s="19">
        <v>-28824980</v>
      </c>
      <c r="K26" s="19">
        <v>-7769283</v>
      </c>
      <c r="L26" s="19">
        <v>-12619156</v>
      </c>
      <c r="M26" s="19">
        <v>-17231351</v>
      </c>
      <c r="N26" s="19">
        <v>-37619790</v>
      </c>
      <c r="O26" s="19"/>
      <c r="P26" s="19"/>
      <c r="Q26" s="19"/>
      <c r="R26" s="19"/>
      <c r="S26" s="19"/>
      <c r="T26" s="19"/>
      <c r="U26" s="19"/>
      <c r="V26" s="19"/>
      <c r="W26" s="19">
        <v>-66444770</v>
      </c>
      <c r="X26" s="19">
        <v>-71635052</v>
      </c>
      <c r="Y26" s="19">
        <v>5190282</v>
      </c>
      <c r="Z26" s="20">
        <v>-7.25</v>
      </c>
      <c r="AA26" s="21">
        <v>-221535955</v>
      </c>
    </row>
    <row r="27" spans="1:27" ht="13.5">
      <c r="A27" s="23" t="s">
        <v>51</v>
      </c>
      <c r="B27" s="24"/>
      <c r="C27" s="25">
        <f aca="true" t="shared" si="1" ref="C27:Y27">SUM(C21:C26)</f>
        <v>-210540684</v>
      </c>
      <c r="D27" s="25">
        <f>SUM(D21:D26)</f>
        <v>0</v>
      </c>
      <c r="E27" s="26">
        <f t="shared" si="1"/>
        <v>-210691059</v>
      </c>
      <c r="F27" s="27">
        <f t="shared" si="1"/>
        <v>-210691059</v>
      </c>
      <c r="G27" s="27">
        <f t="shared" si="1"/>
        <v>-5732685</v>
      </c>
      <c r="H27" s="27">
        <f t="shared" si="1"/>
        <v>-7636004</v>
      </c>
      <c r="I27" s="27">
        <f t="shared" si="1"/>
        <v>-14225875</v>
      </c>
      <c r="J27" s="27">
        <f t="shared" si="1"/>
        <v>-27594564</v>
      </c>
      <c r="K27" s="27">
        <f t="shared" si="1"/>
        <v>-7186490</v>
      </c>
      <c r="L27" s="27">
        <f t="shared" si="1"/>
        <v>-12061877</v>
      </c>
      <c r="M27" s="27">
        <f t="shared" si="1"/>
        <v>-17153194</v>
      </c>
      <c r="N27" s="27">
        <f t="shared" si="1"/>
        <v>-36401561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-63996125</v>
      </c>
      <c r="X27" s="27">
        <f t="shared" si="1"/>
        <v>-67739611</v>
      </c>
      <c r="Y27" s="27">
        <f t="shared" si="1"/>
        <v>3743486</v>
      </c>
      <c r="Z27" s="28">
        <f>+IF(X27&lt;&gt;0,+(Y27/X27)*100,0)</f>
        <v>-5.526288008946493</v>
      </c>
      <c r="AA27" s="29">
        <f>SUM(AA21:AA26)</f>
        <v>-210691059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6615000</v>
      </c>
      <c r="F32" s="19">
        <v>6615000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>
        <v>6615000</v>
      </c>
    </row>
    <row r="33" spans="1:27" ht="13.5">
      <c r="A33" s="22" t="s">
        <v>55</v>
      </c>
      <c r="B33" s="16"/>
      <c r="C33" s="17">
        <v>-1826522</v>
      </c>
      <c r="D33" s="17"/>
      <c r="E33" s="18">
        <v>2051866</v>
      </c>
      <c r="F33" s="19">
        <v>2051866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1681297</v>
      </c>
      <c r="Y33" s="19">
        <v>-1681297</v>
      </c>
      <c r="Z33" s="20">
        <v>-100</v>
      </c>
      <c r="AA33" s="21">
        <v>2051866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-47298303</v>
      </c>
      <c r="D35" s="17"/>
      <c r="E35" s="18">
        <v>-42011479</v>
      </c>
      <c r="F35" s="19">
        <v>-42011479</v>
      </c>
      <c r="G35" s="19"/>
      <c r="H35" s="19"/>
      <c r="I35" s="19"/>
      <c r="J35" s="19"/>
      <c r="K35" s="19">
        <v>21970000</v>
      </c>
      <c r="L35" s="19"/>
      <c r="M35" s="19">
        <v>-20556926</v>
      </c>
      <c r="N35" s="19">
        <v>1413074</v>
      </c>
      <c r="O35" s="19"/>
      <c r="P35" s="19"/>
      <c r="Q35" s="19"/>
      <c r="R35" s="19"/>
      <c r="S35" s="19"/>
      <c r="T35" s="19"/>
      <c r="U35" s="19"/>
      <c r="V35" s="19"/>
      <c r="W35" s="19">
        <v>1413074</v>
      </c>
      <c r="X35" s="19">
        <v>-19694420</v>
      </c>
      <c r="Y35" s="19">
        <v>21107494</v>
      </c>
      <c r="Z35" s="20">
        <v>-107.17</v>
      </c>
      <c r="AA35" s="21">
        <v>-42011479</v>
      </c>
    </row>
    <row r="36" spans="1:27" ht="13.5">
      <c r="A36" s="23" t="s">
        <v>57</v>
      </c>
      <c r="B36" s="24"/>
      <c r="C36" s="25">
        <f aca="true" t="shared" si="2" ref="C36:Y36">SUM(C31:C35)</f>
        <v>-49124825</v>
      </c>
      <c r="D36" s="25">
        <f>SUM(D31:D35)</f>
        <v>0</v>
      </c>
      <c r="E36" s="26">
        <f t="shared" si="2"/>
        <v>-33344613</v>
      </c>
      <c r="F36" s="27">
        <f t="shared" si="2"/>
        <v>-33344613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21970000</v>
      </c>
      <c r="L36" s="27">
        <f t="shared" si="2"/>
        <v>0</v>
      </c>
      <c r="M36" s="27">
        <f t="shared" si="2"/>
        <v>-20556926</v>
      </c>
      <c r="N36" s="27">
        <f t="shared" si="2"/>
        <v>1413074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1413074</v>
      </c>
      <c r="X36" s="27">
        <f t="shared" si="2"/>
        <v>-18013123</v>
      </c>
      <c r="Y36" s="27">
        <f t="shared" si="2"/>
        <v>19426197</v>
      </c>
      <c r="Z36" s="28">
        <f>+IF(X36&lt;&gt;0,+(Y36/X36)*100,0)</f>
        <v>-107.8446918949035</v>
      </c>
      <c r="AA36" s="29">
        <f>SUM(AA31:AA35)</f>
        <v>-33344613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19442122</v>
      </c>
      <c r="D38" s="31">
        <f>+D17+D27+D36</f>
        <v>0</v>
      </c>
      <c r="E38" s="32">
        <f t="shared" si="3"/>
        <v>23212359</v>
      </c>
      <c r="F38" s="33">
        <f t="shared" si="3"/>
        <v>23212359</v>
      </c>
      <c r="G38" s="33">
        <f t="shared" si="3"/>
        <v>55407085</v>
      </c>
      <c r="H38" s="33">
        <f t="shared" si="3"/>
        <v>-3688587</v>
      </c>
      <c r="I38" s="33">
        <f t="shared" si="3"/>
        <v>102702960</v>
      </c>
      <c r="J38" s="33">
        <f t="shared" si="3"/>
        <v>154421458</v>
      </c>
      <c r="K38" s="33">
        <f t="shared" si="3"/>
        <v>138905517</v>
      </c>
      <c r="L38" s="33">
        <f t="shared" si="3"/>
        <v>-358366771</v>
      </c>
      <c r="M38" s="33">
        <f t="shared" si="3"/>
        <v>-21441963</v>
      </c>
      <c r="N38" s="33">
        <f t="shared" si="3"/>
        <v>-240903217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-86481759</v>
      </c>
      <c r="X38" s="33">
        <f t="shared" si="3"/>
        <v>87496943</v>
      </c>
      <c r="Y38" s="33">
        <f t="shared" si="3"/>
        <v>-173978702</v>
      </c>
      <c r="Z38" s="34">
        <f>+IF(X38&lt;&gt;0,+(Y38/X38)*100,0)</f>
        <v>-198.83974917843702</v>
      </c>
      <c r="AA38" s="35">
        <f>+AA17+AA27+AA36</f>
        <v>23212359</v>
      </c>
    </row>
    <row r="39" spans="1:27" ht="13.5">
      <c r="A39" s="22" t="s">
        <v>59</v>
      </c>
      <c r="B39" s="16"/>
      <c r="C39" s="31">
        <v>345880536</v>
      </c>
      <c r="D39" s="31"/>
      <c r="E39" s="32">
        <v>391107472</v>
      </c>
      <c r="F39" s="33">
        <v>391107472</v>
      </c>
      <c r="G39" s="33">
        <v>365322659</v>
      </c>
      <c r="H39" s="33">
        <v>420729744</v>
      </c>
      <c r="I39" s="33">
        <v>417041157</v>
      </c>
      <c r="J39" s="33">
        <v>365322659</v>
      </c>
      <c r="K39" s="33">
        <v>519744117</v>
      </c>
      <c r="L39" s="33">
        <v>658649634</v>
      </c>
      <c r="M39" s="33">
        <v>300282863</v>
      </c>
      <c r="N39" s="33">
        <v>519744117</v>
      </c>
      <c r="O39" s="33"/>
      <c r="P39" s="33"/>
      <c r="Q39" s="33"/>
      <c r="R39" s="33"/>
      <c r="S39" s="33"/>
      <c r="T39" s="33"/>
      <c r="U39" s="33"/>
      <c r="V39" s="33"/>
      <c r="W39" s="33">
        <v>365322659</v>
      </c>
      <c r="X39" s="33">
        <v>391107472</v>
      </c>
      <c r="Y39" s="33">
        <v>-25784813</v>
      </c>
      <c r="Z39" s="34">
        <v>-6.59</v>
      </c>
      <c r="AA39" s="35">
        <v>391107472</v>
      </c>
    </row>
    <row r="40" spans="1:27" ht="13.5">
      <c r="A40" s="41" t="s">
        <v>60</v>
      </c>
      <c r="B40" s="42"/>
      <c r="C40" s="43">
        <v>365322659</v>
      </c>
      <c r="D40" s="43"/>
      <c r="E40" s="44">
        <v>414319834</v>
      </c>
      <c r="F40" s="45">
        <v>414319834</v>
      </c>
      <c r="G40" s="45">
        <v>420729744</v>
      </c>
      <c r="H40" s="45">
        <v>417041157</v>
      </c>
      <c r="I40" s="45">
        <v>519744117</v>
      </c>
      <c r="J40" s="45">
        <v>519744117</v>
      </c>
      <c r="K40" s="45">
        <v>658649634</v>
      </c>
      <c r="L40" s="45">
        <v>300282863</v>
      </c>
      <c r="M40" s="45">
        <v>278840900</v>
      </c>
      <c r="N40" s="45">
        <v>278840900</v>
      </c>
      <c r="O40" s="45"/>
      <c r="P40" s="45"/>
      <c r="Q40" s="45"/>
      <c r="R40" s="45"/>
      <c r="S40" s="45"/>
      <c r="T40" s="45"/>
      <c r="U40" s="45"/>
      <c r="V40" s="45"/>
      <c r="W40" s="45">
        <v>278840900</v>
      </c>
      <c r="X40" s="45">
        <v>478604418</v>
      </c>
      <c r="Y40" s="45">
        <v>-199763518</v>
      </c>
      <c r="Z40" s="46">
        <v>-41.74</v>
      </c>
      <c r="AA40" s="47">
        <v>414319834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62589460</v>
      </c>
      <c r="D6" s="17"/>
      <c r="E6" s="18">
        <v>71152043</v>
      </c>
      <c r="F6" s="19">
        <v>71152043</v>
      </c>
      <c r="G6" s="19">
        <v>4773326</v>
      </c>
      <c r="H6" s="19">
        <v>7176000</v>
      </c>
      <c r="I6" s="19">
        <v>15138000</v>
      </c>
      <c r="J6" s="19">
        <v>27087326</v>
      </c>
      <c r="K6" s="19">
        <v>7411910</v>
      </c>
      <c r="L6" s="19">
        <v>4739332</v>
      </c>
      <c r="M6" s="19">
        <v>4299406</v>
      </c>
      <c r="N6" s="19">
        <v>16450648</v>
      </c>
      <c r="O6" s="19"/>
      <c r="P6" s="19"/>
      <c r="Q6" s="19"/>
      <c r="R6" s="19"/>
      <c r="S6" s="19"/>
      <c r="T6" s="19"/>
      <c r="U6" s="19"/>
      <c r="V6" s="19"/>
      <c r="W6" s="19">
        <v>43537974</v>
      </c>
      <c r="X6" s="19">
        <v>31306898</v>
      </c>
      <c r="Y6" s="19">
        <v>12231076</v>
      </c>
      <c r="Z6" s="20">
        <v>39.07</v>
      </c>
      <c r="AA6" s="21">
        <v>71152043</v>
      </c>
    </row>
    <row r="7" spans="1:27" ht="13.5">
      <c r="A7" s="22" t="s">
        <v>34</v>
      </c>
      <c r="B7" s="16"/>
      <c r="C7" s="17">
        <v>269075532</v>
      </c>
      <c r="D7" s="17"/>
      <c r="E7" s="18">
        <v>349980612</v>
      </c>
      <c r="F7" s="19">
        <v>349980612</v>
      </c>
      <c r="G7" s="19">
        <v>29018615</v>
      </c>
      <c r="H7" s="19">
        <v>21286000</v>
      </c>
      <c r="I7" s="19">
        <v>23318723</v>
      </c>
      <c r="J7" s="19">
        <v>73623338</v>
      </c>
      <c r="K7" s="19">
        <v>30244731</v>
      </c>
      <c r="L7" s="19">
        <v>29301194</v>
      </c>
      <c r="M7" s="19">
        <v>24180028</v>
      </c>
      <c r="N7" s="19">
        <v>83725953</v>
      </c>
      <c r="O7" s="19"/>
      <c r="P7" s="19"/>
      <c r="Q7" s="19"/>
      <c r="R7" s="19"/>
      <c r="S7" s="19"/>
      <c r="T7" s="19"/>
      <c r="U7" s="19"/>
      <c r="V7" s="19"/>
      <c r="W7" s="19">
        <v>157349291</v>
      </c>
      <c r="X7" s="19">
        <v>126872053</v>
      </c>
      <c r="Y7" s="19">
        <v>30477238</v>
      </c>
      <c r="Z7" s="20">
        <v>24.02</v>
      </c>
      <c r="AA7" s="21">
        <v>349980612</v>
      </c>
    </row>
    <row r="8" spans="1:27" ht="13.5">
      <c r="A8" s="22" t="s">
        <v>35</v>
      </c>
      <c r="B8" s="16"/>
      <c r="C8" s="17">
        <v>51474036</v>
      </c>
      <c r="D8" s="17"/>
      <c r="E8" s="18">
        <v>49580886</v>
      </c>
      <c r="F8" s="19">
        <v>49580887</v>
      </c>
      <c r="G8" s="19">
        <v>1599299</v>
      </c>
      <c r="H8" s="19">
        <v>4183417</v>
      </c>
      <c r="I8" s="19">
        <v>3490496</v>
      </c>
      <c r="J8" s="19">
        <v>9273212</v>
      </c>
      <c r="K8" s="19">
        <v>6581104</v>
      </c>
      <c r="L8" s="19">
        <v>6138161</v>
      </c>
      <c r="M8" s="19">
        <v>24192291</v>
      </c>
      <c r="N8" s="19">
        <v>36911556</v>
      </c>
      <c r="O8" s="19"/>
      <c r="P8" s="19"/>
      <c r="Q8" s="19"/>
      <c r="R8" s="19"/>
      <c r="S8" s="19"/>
      <c r="T8" s="19"/>
      <c r="U8" s="19"/>
      <c r="V8" s="19"/>
      <c r="W8" s="19">
        <v>46184768</v>
      </c>
      <c r="X8" s="19">
        <v>23069654</v>
      </c>
      <c r="Y8" s="19">
        <v>23115114</v>
      </c>
      <c r="Z8" s="20">
        <v>100.2</v>
      </c>
      <c r="AA8" s="21">
        <v>49580887</v>
      </c>
    </row>
    <row r="9" spans="1:27" ht="13.5">
      <c r="A9" s="22" t="s">
        <v>36</v>
      </c>
      <c r="B9" s="16"/>
      <c r="C9" s="17">
        <v>69056980</v>
      </c>
      <c r="D9" s="17"/>
      <c r="E9" s="18">
        <v>99807000</v>
      </c>
      <c r="F9" s="19">
        <v>108947623</v>
      </c>
      <c r="G9" s="19">
        <v>26035595</v>
      </c>
      <c r="H9" s="19">
        <v>2147634</v>
      </c>
      <c r="I9" s="19">
        <v>208507</v>
      </c>
      <c r="J9" s="19">
        <v>28391736</v>
      </c>
      <c r="K9" s="19"/>
      <c r="L9" s="19">
        <v>2753000</v>
      </c>
      <c r="M9" s="19">
        <v>19204957</v>
      </c>
      <c r="N9" s="19">
        <v>21957957</v>
      </c>
      <c r="O9" s="19"/>
      <c r="P9" s="19"/>
      <c r="Q9" s="19"/>
      <c r="R9" s="19"/>
      <c r="S9" s="19"/>
      <c r="T9" s="19"/>
      <c r="U9" s="19"/>
      <c r="V9" s="19"/>
      <c r="W9" s="19">
        <v>50349693</v>
      </c>
      <c r="X9" s="19">
        <v>36703630</v>
      </c>
      <c r="Y9" s="19">
        <v>13646063</v>
      </c>
      <c r="Z9" s="20">
        <v>37.18</v>
      </c>
      <c r="AA9" s="21">
        <v>108947623</v>
      </c>
    </row>
    <row r="10" spans="1:27" ht="13.5">
      <c r="A10" s="22" t="s">
        <v>37</v>
      </c>
      <c r="B10" s="16"/>
      <c r="C10" s="17">
        <v>25212659</v>
      </c>
      <c r="D10" s="17"/>
      <c r="E10" s="18">
        <v>48504000</v>
      </c>
      <c r="F10" s="19">
        <v>60923180</v>
      </c>
      <c r="G10" s="19">
        <v>6756000</v>
      </c>
      <c r="H10" s="19">
        <v>2000000</v>
      </c>
      <c r="I10" s="19">
        <v>2000000</v>
      </c>
      <c r="J10" s="19">
        <v>10756000</v>
      </c>
      <c r="K10" s="19"/>
      <c r="L10" s="19"/>
      <c r="M10" s="19">
        <v>11711000</v>
      </c>
      <c r="N10" s="19">
        <v>11711000</v>
      </c>
      <c r="O10" s="19"/>
      <c r="P10" s="19"/>
      <c r="Q10" s="19"/>
      <c r="R10" s="19"/>
      <c r="S10" s="19"/>
      <c r="T10" s="19"/>
      <c r="U10" s="19"/>
      <c r="V10" s="19"/>
      <c r="W10" s="19">
        <v>22467000</v>
      </c>
      <c r="X10" s="19">
        <v>40673320</v>
      </c>
      <c r="Y10" s="19">
        <v>-18206320</v>
      </c>
      <c r="Z10" s="20">
        <v>-44.76</v>
      </c>
      <c r="AA10" s="21">
        <v>60923180</v>
      </c>
    </row>
    <row r="11" spans="1:27" ht="13.5">
      <c r="A11" s="22" t="s">
        <v>38</v>
      </c>
      <c r="B11" s="16"/>
      <c r="C11" s="17">
        <v>10565174</v>
      </c>
      <c r="D11" s="17"/>
      <c r="E11" s="18">
        <v>8923434</v>
      </c>
      <c r="F11" s="19">
        <v>8923434</v>
      </c>
      <c r="G11" s="19">
        <v>737046</v>
      </c>
      <c r="H11" s="19">
        <v>786092</v>
      </c>
      <c r="I11" s="19">
        <v>777584</v>
      </c>
      <c r="J11" s="19">
        <v>2300722</v>
      </c>
      <c r="K11" s="19">
        <v>528159</v>
      </c>
      <c r="L11" s="19">
        <v>666714</v>
      </c>
      <c r="M11" s="19">
        <v>691976</v>
      </c>
      <c r="N11" s="19">
        <v>1886849</v>
      </c>
      <c r="O11" s="19"/>
      <c r="P11" s="19"/>
      <c r="Q11" s="19"/>
      <c r="R11" s="19"/>
      <c r="S11" s="19"/>
      <c r="T11" s="19"/>
      <c r="U11" s="19"/>
      <c r="V11" s="19"/>
      <c r="W11" s="19">
        <v>4187571</v>
      </c>
      <c r="X11" s="19">
        <v>5015171</v>
      </c>
      <c r="Y11" s="19">
        <v>-827600</v>
      </c>
      <c r="Z11" s="20">
        <v>-16.5</v>
      </c>
      <c r="AA11" s="21">
        <v>8923434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-368947900</v>
      </c>
      <c r="D14" s="17"/>
      <c r="E14" s="18">
        <v>-581295945</v>
      </c>
      <c r="F14" s="19">
        <v>-448776406</v>
      </c>
      <c r="G14" s="19">
        <v>-32431471</v>
      </c>
      <c r="H14" s="19">
        <v>-41548224</v>
      </c>
      <c r="I14" s="19">
        <v>-43289932</v>
      </c>
      <c r="J14" s="19">
        <v>-117269627</v>
      </c>
      <c r="K14" s="19">
        <v>-42143465</v>
      </c>
      <c r="L14" s="19">
        <v>-42628574</v>
      </c>
      <c r="M14" s="19">
        <v>-57221734</v>
      </c>
      <c r="N14" s="19">
        <v>-141993773</v>
      </c>
      <c r="O14" s="19"/>
      <c r="P14" s="19"/>
      <c r="Q14" s="19"/>
      <c r="R14" s="19"/>
      <c r="S14" s="19"/>
      <c r="T14" s="19"/>
      <c r="U14" s="19"/>
      <c r="V14" s="19"/>
      <c r="W14" s="19">
        <v>-259263400</v>
      </c>
      <c r="X14" s="19">
        <v>-219582991</v>
      </c>
      <c r="Y14" s="19">
        <v>-39680409</v>
      </c>
      <c r="Z14" s="20">
        <v>18.07</v>
      </c>
      <c r="AA14" s="21">
        <v>-448776406</v>
      </c>
    </row>
    <row r="15" spans="1:27" ht="13.5">
      <c r="A15" s="22" t="s">
        <v>42</v>
      </c>
      <c r="B15" s="16"/>
      <c r="C15" s="17">
        <v>-17921325</v>
      </c>
      <c r="D15" s="17"/>
      <c r="E15" s="18">
        <v>-7879382</v>
      </c>
      <c r="F15" s="19">
        <v>-150009544</v>
      </c>
      <c r="G15" s="19">
        <v>-14861</v>
      </c>
      <c r="H15" s="19"/>
      <c r="I15" s="19"/>
      <c r="J15" s="19">
        <v>-14861</v>
      </c>
      <c r="K15" s="19"/>
      <c r="L15" s="19"/>
      <c r="M15" s="19">
        <v>-3947671</v>
      </c>
      <c r="N15" s="19">
        <v>-3947671</v>
      </c>
      <c r="O15" s="19"/>
      <c r="P15" s="19"/>
      <c r="Q15" s="19"/>
      <c r="R15" s="19"/>
      <c r="S15" s="19"/>
      <c r="T15" s="19"/>
      <c r="U15" s="19"/>
      <c r="V15" s="19"/>
      <c r="W15" s="19">
        <v>-3962532</v>
      </c>
      <c r="X15" s="19">
        <v>-75004770</v>
      </c>
      <c r="Y15" s="19">
        <v>71042238</v>
      </c>
      <c r="Z15" s="20">
        <v>-94.72</v>
      </c>
      <c r="AA15" s="21">
        <v>-150009544</v>
      </c>
    </row>
    <row r="16" spans="1:27" ht="13.5">
      <c r="A16" s="22" t="s">
        <v>43</v>
      </c>
      <c r="B16" s="16"/>
      <c r="C16" s="17"/>
      <c r="D16" s="17"/>
      <c r="E16" s="18">
        <v>-1500000</v>
      </c>
      <c r="F16" s="19">
        <v>-1500000</v>
      </c>
      <c r="G16" s="19">
        <v>-5159</v>
      </c>
      <c r="H16" s="19">
        <v>-3634</v>
      </c>
      <c r="I16" s="19">
        <v>-46625</v>
      </c>
      <c r="J16" s="19">
        <v>-55418</v>
      </c>
      <c r="K16" s="19">
        <v>-252874</v>
      </c>
      <c r="L16" s="19">
        <v>-23186</v>
      </c>
      <c r="M16" s="19">
        <v>-125000</v>
      </c>
      <c r="N16" s="19">
        <v>-401060</v>
      </c>
      <c r="O16" s="19"/>
      <c r="P16" s="19"/>
      <c r="Q16" s="19"/>
      <c r="R16" s="19"/>
      <c r="S16" s="19"/>
      <c r="T16" s="19"/>
      <c r="U16" s="19"/>
      <c r="V16" s="19"/>
      <c r="W16" s="19">
        <v>-456478</v>
      </c>
      <c r="X16" s="19">
        <v>-1000000</v>
      </c>
      <c r="Y16" s="19">
        <v>543522</v>
      </c>
      <c r="Z16" s="20">
        <v>-54.35</v>
      </c>
      <c r="AA16" s="21">
        <v>-1500000</v>
      </c>
    </row>
    <row r="17" spans="1:27" ht="13.5">
      <c r="A17" s="23" t="s">
        <v>44</v>
      </c>
      <c r="B17" s="24"/>
      <c r="C17" s="25">
        <f aca="true" t="shared" si="0" ref="C17:Y17">SUM(C6:C16)</f>
        <v>101104616</v>
      </c>
      <c r="D17" s="25">
        <f>SUM(D6:D16)</f>
        <v>0</v>
      </c>
      <c r="E17" s="26">
        <f t="shared" si="0"/>
        <v>37272648</v>
      </c>
      <c r="F17" s="27">
        <f t="shared" si="0"/>
        <v>49221829</v>
      </c>
      <c r="G17" s="27">
        <f t="shared" si="0"/>
        <v>36468390</v>
      </c>
      <c r="H17" s="27">
        <f t="shared" si="0"/>
        <v>-3972715</v>
      </c>
      <c r="I17" s="27">
        <f t="shared" si="0"/>
        <v>1596753</v>
      </c>
      <c r="J17" s="27">
        <f t="shared" si="0"/>
        <v>34092428</v>
      </c>
      <c r="K17" s="27">
        <f t="shared" si="0"/>
        <v>2369565</v>
      </c>
      <c r="L17" s="27">
        <f t="shared" si="0"/>
        <v>946641</v>
      </c>
      <c r="M17" s="27">
        <f t="shared" si="0"/>
        <v>22985253</v>
      </c>
      <c r="N17" s="27">
        <f t="shared" si="0"/>
        <v>26301459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60393887</v>
      </c>
      <c r="X17" s="27">
        <f t="shared" si="0"/>
        <v>-31947035</v>
      </c>
      <c r="Y17" s="27">
        <f t="shared" si="0"/>
        <v>92340922</v>
      </c>
      <c r="Z17" s="28">
        <f>+IF(X17&lt;&gt;0,+(Y17/X17)*100,0)</f>
        <v>-289.043793891984</v>
      </c>
      <c r="AA17" s="29">
        <f>SUM(AA6:AA16)</f>
        <v>49221829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29200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-22974067</v>
      </c>
      <c r="D26" s="17"/>
      <c r="E26" s="18">
        <v>-47359368</v>
      </c>
      <c r="F26" s="19">
        <v>-58258437</v>
      </c>
      <c r="G26" s="19"/>
      <c r="H26" s="19">
        <v>-627835</v>
      </c>
      <c r="I26" s="19">
        <v>-1465172</v>
      </c>
      <c r="J26" s="19">
        <v>-2093007</v>
      </c>
      <c r="K26" s="19">
        <v>-1667944</v>
      </c>
      <c r="L26" s="19">
        <v>-258680</v>
      </c>
      <c r="M26" s="19">
        <v>-7267874</v>
      </c>
      <c r="N26" s="19">
        <v>-9194498</v>
      </c>
      <c r="O26" s="19"/>
      <c r="P26" s="19"/>
      <c r="Q26" s="19"/>
      <c r="R26" s="19"/>
      <c r="S26" s="19"/>
      <c r="T26" s="19"/>
      <c r="U26" s="19"/>
      <c r="V26" s="19"/>
      <c r="W26" s="19">
        <v>-11287505</v>
      </c>
      <c r="X26" s="19">
        <v>-8084000</v>
      </c>
      <c r="Y26" s="19">
        <v>-3203505</v>
      </c>
      <c r="Z26" s="20">
        <v>39.63</v>
      </c>
      <c r="AA26" s="21">
        <v>-58258437</v>
      </c>
    </row>
    <row r="27" spans="1:27" ht="13.5">
      <c r="A27" s="23" t="s">
        <v>51</v>
      </c>
      <c r="B27" s="24"/>
      <c r="C27" s="25">
        <f aca="true" t="shared" si="1" ref="C27:Y27">SUM(C21:C26)</f>
        <v>-22944867</v>
      </c>
      <c r="D27" s="25">
        <f>SUM(D21:D26)</f>
        <v>0</v>
      </c>
      <c r="E27" s="26">
        <f t="shared" si="1"/>
        <v>-47359368</v>
      </c>
      <c r="F27" s="27">
        <f t="shared" si="1"/>
        <v>-58258437</v>
      </c>
      <c r="G27" s="27">
        <f t="shared" si="1"/>
        <v>0</v>
      </c>
      <c r="H27" s="27">
        <f t="shared" si="1"/>
        <v>-627835</v>
      </c>
      <c r="I27" s="27">
        <f t="shared" si="1"/>
        <v>-1465172</v>
      </c>
      <c r="J27" s="27">
        <f t="shared" si="1"/>
        <v>-2093007</v>
      </c>
      <c r="K27" s="27">
        <f t="shared" si="1"/>
        <v>-1667944</v>
      </c>
      <c r="L27" s="27">
        <f t="shared" si="1"/>
        <v>-258680</v>
      </c>
      <c r="M27" s="27">
        <f t="shared" si="1"/>
        <v>-7267874</v>
      </c>
      <c r="N27" s="27">
        <f t="shared" si="1"/>
        <v>-9194498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-11287505</v>
      </c>
      <c r="X27" s="27">
        <f t="shared" si="1"/>
        <v>-8084000</v>
      </c>
      <c r="Y27" s="27">
        <f t="shared" si="1"/>
        <v>-3203505</v>
      </c>
      <c r="Z27" s="28">
        <f>+IF(X27&lt;&gt;0,+(Y27/X27)*100,0)</f>
        <v>39.62772142503711</v>
      </c>
      <c r="AA27" s="29">
        <f>SUM(AA21:AA26)</f>
        <v>-58258437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515659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-11458111</v>
      </c>
      <c r="D35" s="17"/>
      <c r="E35" s="18">
        <v>-9504250</v>
      </c>
      <c r="F35" s="19">
        <v>-9504250</v>
      </c>
      <c r="G35" s="19"/>
      <c r="H35" s="19"/>
      <c r="I35" s="19">
        <v>-3340970</v>
      </c>
      <c r="J35" s="19">
        <v>-3340970</v>
      </c>
      <c r="K35" s="19"/>
      <c r="L35" s="19"/>
      <c r="M35" s="19">
        <v>-5459747</v>
      </c>
      <c r="N35" s="19">
        <v>-5459747</v>
      </c>
      <c r="O35" s="19"/>
      <c r="P35" s="19"/>
      <c r="Q35" s="19"/>
      <c r="R35" s="19"/>
      <c r="S35" s="19"/>
      <c r="T35" s="19"/>
      <c r="U35" s="19"/>
      <c r="V35" s="19"/>
      <c r="W35" s="19">
        <v>-8800717</v>
      </c>
      <c r="X35" s="19">
        <v>-4752125</v>
      </c>
      <c r="Y35" s="19">
        <v>-4048592</v>
      </c>
      <c r="Z35" s="20">
        <v>85.2</v>
      </c>
      <c r="AA35" s="21">
        <v>-9504250</v>
      </c>
    </row>
    <row r="36" spans="1:27" ht="13.5">
      <c r="A36" s="23" t="s">
        <v>57</v>
      </c>
      <c r="B36" s="24"/>
      <c r="C36" s="25">
        <f aca="true" t="shared" si="2" ref="C36:Y36">SUM(C31:C35)</f>
        <v>-10942452</v>
      </c>
      <c r="D36" s="25">
        <f>SUM(D31:D35)</f>
        <v>0</v>
      </c>
      <c r="E36" s="26">
        <f t="shared" si="2"/>
        <v>-9504250</v>
      </c>
      <c r="F36" s="27">
        <f t="shared" si="2"/>
        <v>-9504250</v>
      </c>
      <c r="G36" s="27">
        <f t="shared" si="2"/>
        <v>0</v>
      </c>
      <c r="H36" s="27">
        <f t="shared" si="2"/>
        <v>0</v>
      </c>
      <c r="I36" s="27">
        <f t="shared" si="2"/>
        <v>-3340970</v>
      </c>
      <c r="J36" s="27">
        <f t="shared" si="2"/>
        <v>-3340970</v>
      </c>
      <c r="K36" s="27">
        <f t="shared" si="2"/>
        <v>0</v>
      </c>
      <c r="L36" s="27">
        <f t="shared" si="2"/>
        <v>0</v>
      </c>
      <c r="M36" s="27">
        <f t="shared" si="2"/>
        <v>-5459747</v>
      </c>
      <c r="N36" s="27">
        <f t="shared" si="2"/>
        <v>-5459747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-8800717</v>
      </c>
      <c r="X36" s="27">
        <f t="shared" si="2"/>
        <v>-4752125</v>
      </c>
      <c r="Y36" s="27">
        <f t="shared" si="2"/>
        <v>-4048592</v>
      </c>
      <c r="Z36" s="28">
        <f>+IF(X36&lt;&gt;0,+(Y36/X36)*100,0)</f>
        <v>85.19540205697452</v>
      </c>
      <c r="AA36" s="29">
        <f>SUM(AA31:AA35)</f>
        <v>-9504250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67217297</v>
      </c>
      <c r="D38" s="31">
        <f>+D17+D27+D36</f>
        <v>0</v>
      </c>
      <c r="E38" s="32">
        <f t="shared" si="3"/>
        <v>-19590970</v>
      </c>
      <c r="F38" s="33">
        <f t="shared" si="3"/>
        <v>-18540858</v>
      </c>
      <c r="G38" s="33">
        <f t="shared" si="3"/>
        <v>36468390</v>
      </c>
      <c r="H38" s="33">
        <f t="shared" si="3"/>
        <v>-4600550</v>
      </c>
      <c r="I38" s="33">
        <f t="shared" si="3"/>
        <v>-3209389</v>
      </c>
      <c r="J38" s="33">
        <f t="shared" si="3"/>
        <v>28658451</v>
      </c>
      <c r="K38" s="33">
        <f t="shared" si="3"/>
        <v>701621</v>
      </c>
      <c r="L38" s="33">
        <f t="shared" si="3"/>
        <v>687961</v>
      </c>
      <c r="M38" s="33">
        <f t="shared" si="3"/>
        <v>10257632</v>
      </c>
      <c r="N38" s="33">
        <f t="shared" si="3"/>
        <v>11647214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40305665</v>
      </c>
      <c r="X38" s="33">
        <f t="shared" si="3"/>
        <v>-44783160</v>
      </c>
      <c r="Y38" s="33">
        <f t="shared" si="3"/>
        <v>85088825</v>
      </c>
      <c r="Z38" s="34">
        <f>+IF(X38&lt;&gt;0,+(Y38/X38)*100,0)</f>
        <v>-190.00183327840196</v>
      </c>
      <c r="AA38" s="35">
        <f>+AA17+AA27+AA36</f>
        <v>-18540858</v>
      </c>
    </row>
    <row r="39" spans="1:27" ht="13.5">
      <c r="A39" s="22" t="s">
        <v>59</v>
      </c>
      <c r="B39" s="16"/>
      <c r="C39" s="31">
        <v>-47537980</v>
      </c>
      <c r="D39" s="31"/>
      <c r="E39" s="32"/>
      <c r="F39" s="33"/>
      <c r="G39" s="33"/>
      <c r="H39" s="33">
        <v>36468390</v>
      </c>
      <c r="I39" s="33">
        <v>31867840</v>
      </c>
      <c r="J39" s="33"/>
      <c r="K39" s="33">
        <v>28658451</v>
      </c>
      <c r="L39" s="33">
        <v>29360072</v>
      </c>
      <c r="M39" s="33">
        <v>30048033</v>
      </c>
      <c r="N39" s="33">
        <v>28658451</v>
      </c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4"/>
      <c r="AA39" s="35"/>
    </row>
    <row r="40" spans="1:27" ht="13.5">
      <c r="A40" s="41" t="s">
        <v>60</v>
      </c>
      <c r="B40" s="42"/>
      <c r="C40" s="43">
        <v>19679315</v>
      </c>
      <c r="D40" s="43"/>
      <c r="E40" s="44">
        <v>-19590969</v>
      </c>
      <c r="F40" s="45">
        <v>-18540857</v>
      </c>
      <c r="G40" s="45">
        <v>36468390</v>
      </c>
      <c r="H40" s="45">
        <v>31867840</v>
      </c>
      <c r="I40" s="45">
        <v>28658451</v>
      </c>
      <c r="J40" s="45">
        <v>28658451</v>
      </c>
      <c r="K40" s="45">
        <v>29360072</v>
      </c>
      <c r="L40" s="45">
        <v>30048033</v>
      </c>
      <c r="M40" s="45">
        <v>40305665</v>
      </c>
      <c r="N40" s="45">
        <v>40305665</v>
      </c>
      <c r="O40" s="45"/>
      <c r="P40" s="45"/>
      <c r="Q40" s="45"/>
      <c r="R40" s="45"/>
      <c r="S40" s="45"/>
      <c r="T40" s="45"/>
      <c r="U40" s="45"/>
      <c r="V40" s="45"/>
      <c r="W40" s="45">
        <v>40305665</v>
      </c>
      <c r="X40" s="45">
        <v>-44783159</v>
      </c>
      <c r="Y40" s="45">
        <v>85088824</v>
      </c>
      <c r="Z40" s="46">
        <v>-190</v>
      </c>
      <c r="AA40" s="47">
        <v>-18540857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109949436</v>
      </c>
      <c r="F6" s="19">
        <v>109252925</v>
      </c>
      <c r="G6" s="19">
        <v>8302768</v>
      </c>
      <c r="H6" s="19">
        <v>15282753</v>
      </c>
      <c r="I6" s="19">
        <v>13536970</v>
      </c>
      <c r="J6" s="19">
        <v>37122491</v>
      </c>
      <c r="K6" s="19">
        <v>5069917</v>
      </c>
      <c r="L6" s="19">
        <v>8323677</v>
      </c>
      <c r="M6" s="19">
        <v>10501372</v>
      </c>
      <c r="N6" s="19">
        <v>23894966</v>
      </c>
      <c r="O6" s="19"/>
      <c r="P6" s="19"/>
      <c r="Q6" s="19"/>
      <c r="R6" s="19"/>
      <c r="S6" s="19"/>
      <c r="T6" s="19"/>
      <c r="U6" s="19"/>
      <c r="V6" s="19"/>
      <c r="W6" s="19">
        <v>61017457</v>
      </c>
      <c r="X6" s="19">
        <v>53812053</v>
      </c>
      <c r="Y6" s="19">
        <v>7205404</v>
      </c>
      <c r="Z6" s="20">
        <v>13.39</v>
      </c>
      <c r="AA6" s="21">
        <v>109252925</v>
      </c>
    </row>
    <row r="7" spans="1:27" ht="13.5">
      <c r="A7" s="22" t="s">
        <v>34</v>
      </c>
      <c r="B7" s="16"/>
      <c r="C7" s="17"/>
      <c r="D7" s="17"/>
      <c r="E7" s="18">
        <v>225485384</v>
      </c>
      <c r="F7" s="19">
        <v>226508089</v>
      </c>
      <c r="G7" s="19">
        <v>23930669</v>
      </c>
      <c r="H7" s="19">
        <v>29231928</v>
      </c>
      <c r="I7" s="19">
        <v>28289490</v>
      </c>
      <c r="J7" s="19">
        <v>81452087</v>
      </c>
      <c r="K7" s="19">
        <v>11872678</v>
      </c>
      <c r="L7" s="19">
        <v>22937494</v>
      </c>
      <c r="M7" s="19">
        <v>28693421</v>
      </c>
      <c r="N7" s="19">
        <v>63503593</v>
      </c>
      <c r="O7" s="19"/>
      <c r="P7" s="19"/>
      <c r="Q7" s="19"/>
      <c r="R7" s="19"/>
      <c r="S7" s="19"/>
      <c r="T7" s="19"/>
      <c r="U7" s="19"/>
      <c r="V7" s="19"/>
      <c r="W7" s="19">
        <v>144955680</v>
      </c>
      <c r="X7" s="19">
        <v>116885159</v>
      </c>
      <c r="Y7" s="19">
        <v>28070521</v>
      </c>
      <c r="Z7" s="20">
        <v>24.02</v>
      </c>
      <c r="AA7" s="21">
        <v>226508089</v>
      </c>
    </row>
    <row r="8" spans="1:27" ht="13.5">
      <c r="A8" s="22" t="s">
        <v>35</v>
      </c>
      <c r="B8" s="16"/>
      <c r="C8" s="17"/>
      <c r="D8" s="17"/>
      <c r="E8" s="18">
        <v>29014827</v>
      </c>
      <c r="F8" s="19">
        <v>-15782816</v>
      </c>
      <c r="G8" s="19">
        <v>17618067</v>
      </c>
      <c r="H8" s="19">
        <v>1706830</v>
      </c>
      <c r="I8" s="19">
        <v>729174</v>
      </c>
      <c r="J8" s="19">
        <v>20054071</v>
      </c>
      <c r="K8" s="19">
        <v>1174020</v>
      </c>
      <c r="L8" s="19">
        <v>1567349</v>
      </c>
      <c r="M8" s="19">
        <v>3890752</v>
      </c>
      <c r="N8" s="19">
        <v>6632121</v>
      </c>
      <c r="O8" s="19"/>
      <c r="P8" s="19"/>
      <c r="Q8" s="19"/>
      <c r="R8" s="19"/>
      <c r="S8" s="19"/>
      <c r="T8" s="19"/>
      <c r="U8" s="19"/>
      <c r="V8" s="19"/>
      <c r="W8" s="19">
        <v>26686192</v>
      </c>
      <c r="X8" s="19">
        <v>4403892</v>
      </c>
      <c r="Y8" s="19">
        <v>22282300</v>
      </c>
      <c r="Z8" s="20">
        <v>505.97</v>
      </c>
      <c r="AA8" s="21">
        <v>-15782816</v>
      </c>
    </row>
    <row r="9" spans="1:27" ht="13.5">
      <c r="A9" s="22" t="s">
        <v>36</v>
      </c>
      <c r="B9" s="16"/>
      <c r="C9" s="17"/>
      <c r="D9" s="17"/>
      <c r="E9" s="18">
        <v>104229657</v>
      </c>
      <c r="F9" s="19">
        <v>94390897</v>
      </c>
      <c r="G9" s="19">
        <v>26764000</v>
      </c>
      <c r="H9" s="19">
        <v>4720974</v>
      </c>
      <c r="I9" s="19">
        <v>2639704</v>
      </c>
      <c r="J9" s="19">
        <v>34124678</v>
      </c>
      <c r="K9" s="19">
        <v>2761000</v>
      </c>
      <c r="L9" s="19">
        <v>12201980</v>
      </c>
      <c r="M9" s="19">
        <v>27760297</v>
      </c>
      <c r="N9" s="19">
        <v>42723277</v>
      </c>
      <c r="O9" s="19"/>
      <c r="P9" s="19"/>
      <c r="Q9" s="19"/>
      <c r="R9" s="19"/>
      <c r="S9" s="19"/>
      <c r="T9" s="19"/>
      <c r="U9" s="19"/>
      <c r="V9" s="19"/>
      <c r="W9" s="19">
        <v>76847955</v>
      </c>
      <c r="X9" s="19">
        <v>57503500</v>
      </c>
      <c r="Y9" s="19">
        <v>19344455</v>
      </c>
      <c r="Z9" s="20">
        <v>33.64</v>
      </c>
      <c r="AA9" s="21">
        <v>94390897</v>
      </c>
    </row>
    <row r="10" spans="1:27" ht="13.5">
      <c r="A10" s="22" t="s">
        <v>37</v>
      </c>
      <c r="B10" s="16"/>
      <c r="C10" s="17"/>
      <c r="D10" s="17"/>
      <c r="E10" s="18">
        <v>56960287</v>
      </c>
      <c r="F10" s="19">
        <v>82258103</v>
      </c>
      <c r="G10" s="19">
        <v>9000000</v>
      </c>
      <c r="H10" s="19">
        <v>4000000</v>
      </c>
      <c r="I10" s="19"/>
      <c r="J10" s="19">
        <v>13000000</v>
      </c>
      <c r="K10" s="19"/>
      <c r="L10" s="19">
        <v>8082030</v>
      </c>
      <c r="M10" s="19">
        <v>9607000</v>
      </c>
      <c r="N10" s="19">
        <v>17689030</v>
      </c>
      <c r="O10" s="19"/>
      <c r="P10" s="19"/>
      <c r="Q10" s="19"/>
      <c r="R10" s="19"/>
      <c r="S10" s="19"/>
      <c r="T10" s="19"/>
      <c r="U10" s="19"/>
      <c r="V10" s="19"/>
      <c r="W10" s="19">
        <v>30689030</v>
      </c>
      <c r="X10" s="19">
        <v>42299140</v>
      </c>
      <c r="Y10" s="19">
        <v>-11610110</v>
      </c>
      <c r="Z10" s="20">
        <v>-27.45</v>
      </c>
      <c r="AA10" s="21">
        <v>82258103</v>
      </c>
    </row>
    <row r="11" spans="1:27" ht="13.5">
      <c r="A11" s="22" t="s">
        <v>38</v>
      </c>
      <c r="B11" s="16"/>
      <c r="C11" s="17"/>
      <c r="D11" s="17"/>
      <c r="E11" s="18">
        <v>8806565</v>
      </c>
      <c r="F11" s="19">
        <v>8787698</v>
      </c>
      <c r="G11" s="19">
        <v>1209701</v>
      </c>
      <c r="H11" s="19">
        <v>953899</v>
      </c>
      <c r="I11" s="19">
        <v>914912</v>
      </c>
      <c r="J11" s="19">
        <v>3078512</v>
      </c>
      <c r="K11" s="19">
        <v>546960</v>
      </c>
      <c r="L11" s="19">
        <v>1169867</v>
      </c>
      <c r="M11" s="19">
        <v>895462</v>
      </c>
      <c r="N11" s="19">
        <v>2612289</v>
      </c>
      <c r="O11" s="19"/>
      <c r="P11" s="19"/>
      <c r="Q11" s="19"/>
      <c r="R11" s="19"/>
      <c r="S11" s="19"/>
      <c r="T11" s="19"/>
      <c r="U11" s="19"/>
      <c r="V11" s="19"/>
      <c r="W11" s="19">
        <v>5690801</v>
      </c>
      <c r="X11" s="19">
        <v>4654246</v>
      </c>
      <c r="Y11" s="19">
        <v>1036555</v>
      </c>
      <c r="Z11" s="20">
        <v>22.27</v>
      </c>
      <c r="AA11" s="21">
        <v>8787698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-429794751</v>
      </c>
      <c r="F14" s="19">
        <v>-431703463</v>
      </c>
      <c r="G14" s="19">
        <v>-39580274</v>
      </c>
      <c r="H14" s="19">
        <v>-33545585</v>
      </c>
      <c r="I14" s="19">
        <v>-46912637</v>
      </c>
      <c r="J14" s="19">
        <v>-120038496</v>
      </c>
      <c r="K14" s="19">
        <v>-25206038</v>
      </c>
      <c r="L14" s="19">
        <v>-38163820</v>
      </c>
      <c r="M14" s="19">
        <v>-47473747</v>
      </c>
      <c r="N14" s="19">
        <v>-110843605</v>
      </c>
      <c r="O14" s="19"/>
      <c r="P14" s="19"/>
      <c r="Q14" s="19"/>
      <c r="R14" s="19"/>
      <c r="S14" s="19"/>
      <c r="T14" s="19"/>
      <c r="U14" s="19"/>
      <c r="V14" s="19"/>
      <c r="W14" s="19">
        <v>-230882101</v>
      </c>
      <c r="X14" s="19">
        <v>-217818089</v>
      </c>
      <c r="Y14" s="19">
        <v>-13064012</v>
      </c>
      <c r="Z14" s="20">
        <v>6</v>
      </c>
      <c r="AA14" s="21">
        <v>-431703463</v>
      </c>
    </row>
    <row r="15" spans="1:27" ht="13.5">
      <c r="A15" s="22" t="s">
        <v>42</v>
      </c>
      <c r="B15" s="16"/>
      <c r="C15" s="17"/>
      <c r="D15" s="17"/>
      <c r="E15" s="18">
        <v>-15317550</v>
      </c>
      <c r="F15" s="19">
        <v>-15317550</v>
      </c>
      <c r="G15" s="19">
        <v>-88743</v>
      </c>
      <c r="H15" s="19">
        <v>-97366</v>
      </c>
      <c r="I15" s="19">
        <v>-93870</v>
      </c>
      <c r="J15" s="19">
        <v>-279979</v>
      </c>
      <c r="K15" s="19">
        <v>-84344</v>
      </c>
      <c r="L15" s="19">
        <v>-818401</v>
      </c>
      <c r="M15" s="19">
        <v>-6628129</v>
      </c>
      <c r="N15" s="19">
        <v>-7530874</v>
      </c>
      <c r="O15" s="19"/>
      <c r="P15" s="19"/>
      <c r="Q15" s="19"/>
      <c r="R15" s="19"/>
      <c r="S15" s="19"/>
      <c r="T15" s="19"/>
      <c r="U15" s="19"/>
      <c r="V15" s="19"/>
      <c r="W15" s="19">
        <v>-7810853</v>
      </c>
      <c r="X15" s="19">
        <v>-7010928</v>
      </c>
      <c r="Y15" s="19">
        <v>-799925</v>
      </c>
      <c r="Z15" s="20">
        <v>11.41</v>
      </c>
      <c r="AA15" s="21">
        <v>-15317550</v>
      </c>
    </row>
    <row r="16" spans="1:27" ht="13.5">
      <c r="A16" s="22" t="s">
        <v>43</v>
      </c>
      <c r="B16" s="16"/>
      <c r="C16" s="17"/>
      <c r="D16" s="17"/>
      <c r="E16" s="18">
        <v>-3631670</v>
      </c>
      <c r="F16" s="19">
        <v>-3631670</v>
      </c>
      <c r="G16" s="19">
        <v>-875000</v>
      </c>
      <c r="H16" s="19"/>
      <c r="I16" s="19"/>
      <c r="J16" s="19">
        <v>-875000</v>
      </c>
      <c r="K16" s="19">
        <v>-875000</v>
      </c>
      <c r="L16" s="19"/>
      <c r="M16" s="19">
        <v>-1750000</v>
      </c>
      <c r="N16" s="19">
        <v>-2625000</v>
      </c>
      <c r="O16" s="19"/>
      <c r="P16" s="19"/>
      <c r="Q16" s="19"/>
      <c r="R16" s="19"/>
      <c r="S16" s="19"/>
      <c r="T16" s="19"/>
      <c r="U16" s="19"/>
      <c r="V16" s="19"/>
      <c r="W16" s="19">
        <v>-3500000</v>
      </c>
      <c r="X16" s="19">
        <v>-2128030</v>
      </c>
      <c r="Y16" s="19">
        <v>-1371970</v>
      </c>
      <c r="Z16" s="20">
        <v>64.47</v>
      </c>
      <c r="AA16" s="21">
        <v>-3631670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85702185</v>
      </c>
      <c r="F17" s="27">
        <f t="shared" si="0"/>
        <v>54762213</v>
      </c>
      <c r="G17" s="27">
        <f t="shared" si="0"/>
        <v>46281188</v>
      </c>
      <c r="H17" s="27">
        <f t="shared" si="0"/>
        <v>22253433</v>
      </c>
      <c r="I17" s="27">
        <f t="shared" si="0"/>
        <v>-896257</v>
      </c>
      <c r="J17" s="27">
        <f t="shared" si="0"/>
        <v>67638364</v>
      </c>
      <c r="K17" s="27">
        <f t="shared" si="0"/>
        <v>-4740807</v>
      </c>
      <c r="L17" s="27">
        <f t="shared" si="0"/>
        <v>15300176</v>
      </c>
      <c r="M17" s="27">
        <f t="shared" si="0"/>
        <v>25496428</v>
      </c>
      <c r="N17" s="27">
        <f t="shared" si="0"/>
        <v>36055797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103694161</v>
      </c>
      <c r="X17" s="27">
        <f t="shared" si="0"/>
        <v>52600943</v>
      </c>
      <c r="Y17" s="27">
        <f t="shared" si="0"/>
        <v>51093218</v>
      </c>
      <c r="Z17" s="28">
        <f>+IF(X17&lt;&gt;0,+(Y17/X17)*100,0)</f>
        <v>97.13365404874966</v>
      </c>
      <c r="AA17" s="29">
        <f>SUM(AA6:AA16)</f>
        <v>54762213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222780</v>
      </c>
      <c r="F21" s="19">
        <v>222780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92850</v>
      </c>
      <c r="Y21" s="36">
        <v>-92850</v>
      </c>
      <c r="Z21" s="37">
        <v>-100</v>
      </c>
      <c r="AA21" s="38">
        <v>222780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>
        <v>18576</v>
      </c>
      <c r="G23" s="36">
        <v>-39578</v>
      </c>
      <c r="H23" s="36">
        <v>36171</v>
      </c>
      <c r="I23" s="36"/>
      <c r="J23" s="19">
        <v>-3407</v>
      </c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>
        <v>-3407</v>
      </c>
      <c r="X23" s="19">
        <v>-39578</v>
      </c>
      <c r="Y23" s="36">
        <v>36171</v>
      </c>
      <c r="Z23" s="37">
        <v>-91.39</v>
      </c>
      <c r="AA23" s="38">
        <v>18576</v>
      </c>
    </row>
    <row r="24" spans="1:27" ht="13.5">
      <c r="A24" s="22" t="s">
        <v>49</v>
      </c>
      <c r="B24" s="16"/>
      <c r="C24" s="17"/>
      <c r="D24" s="17"/>
      <c r="E24" s="18"/>
      <c r="F24" s="19">
        <v>-758938</v>
      </c>
      <c r="G24" s="19"/>
      <c r="H24" s="19">
        <v>-389931</v>
      </c>
      <c r="I24" s="19"/>
      <c r="J24" s="19">
        <v>-389931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-389931</v>
      </c>
      <c r="X24" s="19">
        <v>-344970</v>
      </c>
      <c r="Y24" s="19">
        <v>-44961</v>
      </c>
      <c r="Z24" s="20">
        <v>13.03</v>
      </c>
      <c r="AA24" s="21">
        <v>-758938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-115473309</v>
      </c>
      <c r="F26" s="19">
        <v>-146691457</v>
      </c>
      <c r="G26" s="19">
        <v>-38277900</v>
      </c>
      <c r="H26" s="19">
        <v>-10662902</v>
      </c>
      <c r="I26" s="19">
        <v>-12373772</v>
      </c>
      <c r="J26" s="19">
        <v>-61314574</v>
      </c>
      <c r="K26" s="19">
        <v>-2507567</v>
      </c>
      <c r="L26" s="19">
        <v>-9634171</v>
      </c>
      <c r="M26" s="19">
        <v>-12569483</v>
      </c>
      <c r="N26" s="19">
        <v>-24711221</v>
      </c>
      <c r="O26" s="19"/>
      <c r="P26" s="19"/>
      <c r="Q26" s="19"/>
      <c r="R26" s="19"/>
      <c r="S26" s="19"/>
      <c r="T26" s="19"/>
      <c r="U26" s="19"/>
      <c r="V26" s="19"/>
      <c r="W26" s="19">
        <v>-86025795</v>
      </c>
      <c r="X26" s="19">
        <v>-87556790</v>
      </c>
      <c r="Y26" s="19">
        <v>1530995</v>
      </c>
      <c r="Z26" s="20">
        <v>-1.75</v>
      </c>
      <c r="AA26" s="21">
        <v>-146691457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-115250529</v>
      </c>
      <c r="F27" s="27">
        <f t="shared" si="1"/>
        <v>-147209039</v>
      </c>
      <c r="G27" s="27">
        <f t="shared" si="1"/>
        <v>-38317478</v>
      </c>
      <c r="H27" s="27">
        <f t="shared" si="1"/>
        <v>-11016662</v>
      </c>
      <c r="I27" s="27">
        <f t="shared" si="1"/>
        <v>-12373772</v>
      </c>
      <c r="J27" s="27">
        <f t="shared" si="1"/>
        <v>-61707912</v>
      </c>
      <c r="K27" s="27">
        <f t="shared" si="1"/>
        <v>-2507567</v>
      </c>
      <c r="L27" s="27">
        <f t="shared" si="1"/>
        <v>-9634171</v>
      </c>
      <c r="M27" s="27">
        <f t="shared" si="1"/>
        <v>-12569483</v>
      </c>
      <c r="N27" s="27">
        <f t="shared" si="1"/>
        <v>-24711221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-86419133</v>
      </c>
      <c r="X27" s="27">
        <f t="shared" si="1"/>
        <v>-87848488</v>
      </c>
      <c r="Y27" s="27">
        <f t="shared" si="1"/>
        <v>1429355</v>
      </c>
      <c r="Z27" s="28">
        <f>+IF(X27&lt;&gt;0,+(Y27/X27)*100,0)</f>
        <v>-1.6270684135166902</v>
      </c>
      <c r="AA27" s="29">
        <f>SUM(AA21:AA26)</f>
        <v>-147209039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24998191</v>
      </c>
      <c r="F32" s="19">
        <v>28521595</v>
      </c>
      <c r="G32" s="19"/>
      <c r="H32" s="19"/>
      <c r="I32" s="19"/>
      <c r="J32" s="19"/>
      <c r="K32" s="19"/>
      <c r="L32" s="19"/>
      <c r="M32" s="19">
        <v>344665</v>
      </c>
      <c r="N32" s="19">
        <v>344665</v>
      </c>
      <c r="O32" s="19"/>
      <c r="P32" s="19"/>
      <c r="Q32" s="19"/>
      <c r="R32" s="19"/>
      <c r="S32" s="19"/>
      <c r="T32" s="19"/>
      <c r="U32" s="19"/>
      <c r="V32" s="19"/>
      <c r="W32" s="19">
        <v>344665</v>
      </c>
      <c r="X32" s="19">
        <v>12964360</v>
      </c>
      <c r="Y32" s="19">
        <v>-12619695</v>
      </c>
      <c r="Z32" s="20">
        <v>-97.34</v>
      </c>
      <c r="AA32" s="21">
        <v>28521595</v>
      </c>
    </row>
    <row r="33" spans="1:27" ht="13.5">
      <c r="A33" s="22" t="s">
        <v>55</v>
      </c>
      <c r="B33" s="16"/>
      <c r="C33" s="17"/>
      <c r="D33" s="17"/>
      <c r="E33" s="18">
        <v>74546</v>
      </c>
      <c r="F33" s="19">
        <v>324087</v>
      </c>
      <c r="G33" s="19">
        <v>346733</v>
      </c>
      <c r="H33" s="36">
        <v>-273215</v>
      </c>
      <c r="I33" s="36">
        <v>95915</v>
      </c>
      <c r="J33" s="36">
        <v>169433</v>
      </c>
      <c r="K33" s="19">
        <v>19739</v>
      </c>
      <c r="L33" s="19">
        <v>-3903</v>
      </c>
      <c r="M33" s="19">
        <v>10285</v>
      </c>
      <c r="N33" s="19">
        <v>26121</v>
      </c>
      <c r="O33" s="36"/>
      <c r="P33" s="36"/>
      <c r="Q33" s="36"/>
      <c r="R33" s="19"/>
      <c r="S33" s="19"/>
      <c r="T33" s="19"/>
      <c r="U33" s="19"/>
      <c r="V33" s="36"/>
      <c r="W33" s="36">
        <v>195554</v>
      </c>
      <c r="X33" s="36">
        <v>481783</v>
      </c>
      <c r="Y33" s="19">
        <v>-286229</v>
      </c>
      <c r="Z33" s="20">
        <v>-59.41</v>
      </c>
      <c r="AA33" s="21">
        <v>324087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-17128299</v>
      </c>
      <c r="F35" s="19">
        <v>-14615169</v>
      </c>
      <c r="G35" s="19">
        <v>-53863</v>
      </c>
      <c r="H35" s="19">
        <v>-45241</v>
      </c>
      <c r="I35" s="19">
        <v>-48737</v>
      </c>
      <c r="J35" s="19">
        <v>-147841</v>
      </c>
      <c r="K35" s="19">
        <v>-58263</v>
      </c>
      <c r="L35" s="19">
        <v>-1575271</v>
      </c>
      <c r="M35" s="19">
        <v>-6622065</v>
      </c>
      <c r="N35" s="19">
        <v>-8255599</v>
      </c>
      <c r="O35" s="19"/>
      <c r="P35" s="19"/>
      <c r="Q35" s="19"/>
      <c r="R35" s="19"/>
      <c r="S35" s="19"/>
      <c r="T35" s="19"/>
      <c r="U35" s="19"/>
      <c r="V35" s="19"/>
      <c r="W35" s="19">
        <v>-8403440</v>
      </c>
      <c r="X35" s="19">
        <v>-10124513</v>
      </c>
      <c r="Y35" s="19">
        <v>1721073</v>
      </c>
      <c r="Z35" s="20">
        <v>-17</v>
      </c>
      <c r="AA35" s="21">
        <v>-14615169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7944438</v>
      </c>
      <c r="F36" s="27">
        <f t="shared" si="2"/>
        <v>14230513</v>
      </c>
      <c r="G36" s="27">
        <f t="shared" si="2"/>
        <v>292870</v>
      </c>
      <c r="H36" s="27">
        <f t="shared" si="2"/>
        <v>-318456</v>
      </c>
      <c r="I36" s="27">
        <f t="shared" si="2"/>
        <v>47178</v>
      </c>
      <c r="J36" s="27">
        <f t="shared" si="2"/>
        <v>21592</v>
      </c>
      <c r="K36" s="27">
        <f t="shared" si="2"/>
        <v>-38524</v>
      </c>
      <c r="L36" s="27">
        <f t="shared" si="2"/>
        <v>-1579174</v>
      </c>
      <c r="M36" s="27">
        <f t="shared" si="2"/>
        <v>-6267115</v>
      </c>
      <c r="N36" s="27">
        <f t="shared" si="2"/>
        <v>-7884813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-7863221</v>
      </c>
      <c r="X36" s="27">
        <f t="shared" si="2"/>
        <v>3321630</v>
      </c>
      <c r="Y36" s="27">
        <f t="shared" si="2"/>
        <v>-11184851</v>
      </c>
      <c r="Z36" s="28">
        <f>+IF(X36&lt;&gt;0,+(Y36/X36)*100,0)</f>
        <v>-336.7277812399334</v>
      </c>
      <c r="AA36" s="29">
        <f>SUM(AA31:AA35)</f>
        <v>14230513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-21603906</v>
      </c>
      <c r="F38" s="33">
        <f t="shared" si="3"/>
        <v>-78216313</v>
      </c>
      <c r="G38" s="33">
        <f t="shared" si="3"/>
        <v>8256580</v>
      </c>
      <c r="H38" s="33">
        <f t="shared" si="3"/>
        <v>10918315</v>
      </c>
      <c r="I38" s="33">
        <f t="shared" si="3"/>
        <v>-13222851</v>
      </c>
      <c r="J38" s="33">
        <f t="shared" si="3"/>
        <v>5952044</v>
      </c>
      <c r="K38" s="33">
        <f t="shared" si="3"/>
        <v>-7286898</v>
      </c>
      <c r="L38" s="33">
        <f t="shared" si="3"/>
        <v>4086831</v>
      </c>
      <c r="M38" s="33">
        <f t="shared" si="3"/>
        <v>6659830</v>
      </c>
      <c r="N38" s="33">
        <f t="shared" si="3"/>
        <v>3459763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9411807</v>
      </c>
      <c r="X38" s="33">
        <f t="shared" si="3"/>
        <v>-31925915</v>
      </c>
      <c r="Y38" s="33">
        <f t="shared" si="3"/>
        <v>41337722</v>
      </c>
      <c r="Z38" s="34">
        <f>+IF(X38&lt;&gt;0,+(Y38/X38)*100,0)</f>
        <v>-129.48014802394857</v>
      </c>
      <c r="AA38" s="35">
        <f>+AA17+AA27+AA36</f>
        <v>-78216313</v>
      </c>
    </row>
    <row r="39" spans="1:27" ht="13.5">
      <c r="A39" s="22" t="s">
        <v>59</v>
      </c>
      <c r="B39" s="16"/>
      <c r="C39" s="31"/>
      <c r="D39" s="31"/>
      <c r="E39" s="32">
        <v>70848767</v>
      </c>
      <c r="F39" s="33">
        <v>120963009</v>
      </c>
      <c r="G39" s="33">
        <v>120963009</v>
      </c>
      <c r="H39" s="33">
        <v>129219589</v>
      </c>
      <c r="I39" s="33">
        <v>140137904</v>
      </c>
      <c r="J39" s="33">
        <v>120963009</v>
      </c>
      <c r="K39" s="33">
        <v>126915053</v>
      </c>
      <c r="L39" s="33">
        <v>119628155</v>
      </c>
      <c r="M39" s="33">
        <v>123714986</v>
      </c>
      <c r="N39" s="33">
        <v>126915053</v>
      </c>
      <c r="O39" s="33"/>
      <c r="P39" s="33"/>
      <c r="Q39" s="33"/>
      <c r="R39" s="33"/>
      <c r="S39" s="33"/>
      <c r="T39" s="33"/>
      <c r="U39" s="33"/>
      <c r="V39" s="33"/>
      <c r="W39" s="33">
        <v>120963009</v>
      </c>
      <c r="X39" s="33">
        <v>120963009</v>
      </c>
      <c r="Y39" s="33"/>
      <c r="Z39" s="34"/>
      <c r="AA39" s="35">
        <v>120963009</v>
      </c>
    </row>
    <row r="40" spans="1:27" ht="13.5">
      <c r="A40" s="41" t="s">
        <v>60</v>
      </c>
      <c r="B40" s="42"/>
      <c r="C40" s="43"/>
      <c r="D40" s="43"/>
      <c r="E40" s="44">
        <v>49244861</v>
      </c>
      <c r="F40" s="45">
        <v>42746695</v>
      </c>
      <c r="G40" s="45">
        <v>129219589</v>
      </c>
      <c r="H40" s="45">
        <v>140137904</v>
      </c>
      <c r="I40" s="45">
        <v>126915053</v>
      </c>
      <c r="J40" s="45">
        <v>126915053</v>
      </c>
      <c r="K40" s="45">
        <v>119628155</v>
      </c>
      <c r="L40" s="45">
        <v>123714986</v>
      </c>
      <c r="M40" s="45">
        <v>130374816</v>
      </c>
      <c r="N40" s="45">
        <v>130374816</v>
      </c>
      <c r="O40" s="45"/>
      <c r="P40" s="45"/>
      <c r="Q40" s="45"/>
      <c r="R40" s="45"/>
      <c r="S40" s="45"/>
      <c r="T40" s="45"/>
      <c r="U40" s="45"/>
      <c r="V40" s="45"/>
      <c r="W40" s="45">
        <v>130374816</v>
      </c>
      <c r="X40" s="45">
        <v>89037093</v>
      </c>
      <c r="Y40" s="45">
        <v>41337723</v>
      </c>
      <c r="Z40" s="46">
        <v>46.43</v>
      </c>
      <c r="AA40" s="47">
        <v>42746695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151373762</v>
      </c>
      <c r="D6" s="17"/>
      <c r="E6" s="18">
        <v>182519700</v>
      </c>
      <c r="F6" s="19">
        <v>182519700</v>
      </c>
      <c r="G6" s="19">
        <v>3872362</v>
      </c>
      <c r="H6" s="19">
        <v>28654314</v>
      </c>
      <c r="I6" s="19">
        <v>36541029</v>
      </c>
      <c r="J6" s="19">
        <v>69067705</v>
      </c>
      <c r="K6" s="19">
        <v>12995234</v>
      </c>
      <c r="L6" s="19">
        <v>19626547</v>
      </c>
      <c r="M6" s="19">
        <v>10046791</v>
      </c>
      <c r="N6" s="19">
        <v>42668572</v>
      </c>
      <c r="O6" s="19"/>
      <c r="P6" s="19"/>
      <c r="Q6" s="19"/>
      <c r="R6" s="19"/>
      <c r="S6" s="19"/>
      <c r="T6" s="19"/>
      <c r="U6" s="19"/>
      <c r="V6" s="19"/>
      <c r="W6" s="19">
        <v>111736277</v>
      </c>
      <c r="X6" s="19">
        <v>168432150</v>
      </c>
      <c r="Y6" s="19">
        <v>-56695873</v>
      </c>
      <c r="Z6" s="20">
        <v>-33.66</v>
      </c>
      <c r="AA6" s="21">
        <v>182519700</v>
      </c>
    </row>
    <row r="7" spans="1:27" ht="13.5">
      <c r="A7" s="22" t="s">
        <v>34</v>
      </c>
      <c r="B7" s="16"/>
      <c r="C7" s="17">
        <v>255896960</v>
      </c>
      <c r="D7" s="17"/>
      <c r="E7" s="18">
        <v>314348350</v>
      </c>
      <c r="F7" s="19">
        <v>314348350</v>
      </c>
      <c r="G7" s="19">
        <v>19433279</v>
      </c>
      <c r="H7" s="19">
        <v>24742367</v>
      </c>
      <c r="I7" s="19">
        <v>30318214</v>
      </c>
      <c r="J7" s="19">
        <v>74493860</v>
      </c>
      <c r="K7" s="19">
        <v>21744222</v>
      </c>
      <c r="L7" s="19">
        <v>22676110</v>
      </c>
      <c r="M7" s="19">
        <v>19277355</v>
      </c>
      <c r="N7" s="19">
        <v>63697687</v>
      </c>
      <c r="O7" s="19"/>
      <c r="P7" s="19"/>
      <c r="Q7" s="19"/>
      <c r="R7" s="19"/>
      <c r="S7" s="19"/>
      <c r="T7" s="19"/>
      <c r="U7" s="19"/>
      <c r="V7" s="19"/>
      <c r="W7" s="19">
        <v>138191547</v>
      </c>
      <c r="X7" s="19">
        <v>179100080</v>
      </c>
      <c r="Y7" s="19">
        <v>-40908533</v>
      </c>
      <c r="Z7" s="20">
        <v>-22.84</v>
      </c>
      <c r="AA7" s="21">
        <v>314348350</v>
      </c>
    </row>
    <row r="8" spans="1:27" ht="13.5">
      <c r="A8" s="22" t="s">
        <v>35</v>
      </c>
      <c r="B8" s="16"/>
      <c r="C8" s="17">
        <v>156336536</v>
      </c>
      <c r="D8" s="17"/>
      <c r="E8" s="18">
        <v>40999912</v>
      </c>
      <c r="F8" s="19">
        <v>40999912</v>
      </c>
      <c r="G8" s="19">
        <v>13652010</v>
      </c>
      <c r="H8" s="19">
        <v>15153752</v>
      </c>
      <c r="I8" s="19">
        <v>18424068</v>
      </c>
      <c r="J8" s="19">
        <v>47229830</v>
      </c>
      <c r="K8" s="19">
        <v>12957470</v>
      </c>
      <c r="L8" s="19">
        <v>12380459</v>
      </c>
      <c r="M8" s="19">
        <v>11232469</v>
      </c>
      <c r="N8" s="19">
        <v>36570398</v>
      </c>
      <c r="O8" s="19"/>
      <c r="P8" s="19"/>
      <c r="Q8" s="19"/>
      <c r="R8" s="19"/>
      <c r="S8" s="19"/>
      <c r="T8" s="19"/>
      <c r="U8" s="19"/>
      <c r="V8" s="19"/>
      <c r="W8" s="19">
        <v>83800228</v>
      </c>
      <c r="X8" s="19">
        <v>9080964</v>
      </c>
      <c r="Y8" s="19">
        <v>74719264</v>
      </c>
      <c r="Z8" s="20">
        <v>822.81</v>
      </c>
      <c r="AA8" s="21">
        <v>40999912</v>
      </c>
    </row>
    <row r="9" spans="1:27" ht="13.5">
      <c r="A9" s="22" t="s">
        <v>36</v>
      </c>
      <c r="B9" s="16"/>
      <c r="C9" s="17">
        <v>134035870</v>
      </c>
      <c r="D9" s="17"/>
      <c r="E9" s="18">
        <v>98404001</v>
      </c>
      <c r="F9" s="19">
        <v>98404001</v>
      </c>
      <c r="G9" s="19">
        <v>35151320</v>
      </c>
      <c r="H9" s="19">
        <v>2602136</v>
      </c>
      <c r="I9" s="19">
        <v>3515339</v>
      </c>
      <c r="J9" s="19">
        <v>41268795</v>
      </c>
      <c r="K9" s="19">
        <v>5099706</v>
      </c>
      <c r="L9" s="19">
        <v>2468000</v>
      </c>
      <c r="M9" s="19">
        <v>21969987</v>
      </c>
      <c r="N9" s="19">
        <v>29537693</v>
      </c>
      <c r="O9" s="19"/>
      <c r="P9" s="19"/>
      <c r="Q9" s="19"/>
      <c r="R9" s="19"/>
      <c r="S9" s="19"/>
      <c r="T9" s="19"/>
      <c r="U9" s="19"/>
      <c r="V9" s="19"/>
      <c r="W9" s="19">
        <v>70806488</v>
      </c>
      <c r="X9" s="19">
        <v>55466700</v>
      </c>
      <c r="Y9" s="19">
        <v>15339788</v>
      </c>
      <c r="Z9" s="20">
        <v>27.66</v>
      </c>
      <c r="AA9" s="21">
        <v>98404001</v>
      </c>
    </row>
    <row r="10" spans="1:27" ht="13.5">
      <c r="A10" s="22" t="s">
        <v>37</v>
      </c>
      <c r="B10" s="16"/>
      <c r="C10" s="17">
        <v>54005029</v>
      </c>
      <c r="D10" s="17"/>
      <c r="E10" s="18">
        <v>90620000</v>
      </c>
      <c r="F10" s="19">
        <v>90620000</v>
      </c>
      <c r="G10" s="19">
        <v>2257016</v>
      </c>
      <c r="H10" s="19">
        <v>2937871</v>
      </c>
      <c r="I10" s="19">
        <v>3001000</v>
      </c>
      <c r="J10" s="19">
        <v>8195887</v>
      </c>
      <c r="K10" s="19"/>
      <c r="L10" s="19">
        <v>581000</v>
      </c>
      <c r="M10" s="19">
        <v>13777000</v>
      </c>
      <c r="N10" s="19">
        <v>14358000</v>
      </c>
      <c r="O10" s="19"/>
      <c r="P10" s="19"/>
      <c r="Q10" s="19"/>
      <c r="R10" s="19"/>
      <c r="S10" s="19"/>
      <c r="T10" s="19"/>
      <c r="U10" s="19"/>
      <c r="V10" s="19"/>
      <c r="W10" s="19">
        <v>22553887</v>
      </c>
      <c r="X10" s="19">
        <v>60759472</v>
      </c>
      <c r="Y10" s="19">
        <v>-38205585</v>
      </c>
      <c r="Z10" s="20">
        <v>-62.88</v>
      </c>
      <c r="AA10" s="21">
        <v>90620000</v>
      </c>
    </row>
    <row r="11" spans="1:27" ht="13.5">
      <c r="A11" s="22" t="s">
        <v>38</v>
      </c>
      <c r="B11" s="16"/>
      <c r="C11" s="17">
        <v>9598647</v>
      </c>
      <c r="D11" s="17"/>
      <c r="E11" s="18">
        <v>11110470</v>
      </c>
      <c r="F11" s="19">
        <v>11110470</v>
      </c>
      <c r="G11" s="19">
        <v>275019</v>
      </c>
      <c r="H11" s="19">
        <v>592383</v>
      </c>
      <c r="I11" s="19">
        <v>229584</v>
      </c>
      <c r="J11" s="19">
        <v>1096986</v>
      </c>
      <c r="K11" s="19">
        <v>604943</v>
      </c>
      <c r="L11" s="19">
        <v>636039</v>
      </c>
      <c r="M11" s="19">
        <v>198215</v>
      </c>
      <c r="N11" s="19">
        <v>1439197</v>
      </c>
      <c r="O11" s="19"/>
      <c r="P11" s="19"/>
      <c r="Q11" s="19"/>
      <c r="R11" s="19"/>
      <c r="S11" s="19"/>
      <c r="T11" s="19"/>
      <c r="U11" s="19"/>
      <c r="V11" s="19"/>
      <c r="W11" s="19">
        <v>2536183</v>
      </c>
      <c r="X11" s="19">
        <v>5340955</v>
      </c>
      <c r="Y11" s="19">
        <v>-2804772</v>
      </c>
      <c r="Z11" s="20">
        <v>-52.51</v>
      </c>
      <c r="AA11" s="21">
        <v>11110470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-630998121</v>
      </c>
      <c r="D14" s="17"/>
      <c r="E14" s="18">
        <v>-590526390</v>
      </c>
      <c r="F14" s="19">
        <v>-590526390</v>
      </c>
      <c r="G14" s="19">
        <v>-71791899</v>
      </c>
      <c r="H14" s="19">
        <v>-52167998</v>
      </c>
      <c r="I14" s="19">
        <v>-58155964</v>
      </c>
      <c r="J14" s="19">
        <v>-182115861</v>
      </c>
      <c r="K14" s="19">
        <v>-49492660</v>
      </c>
      <c r="L14" s="19">
        <v>-58390884</v>
      </c>
      <c r="M14" s="19">
        <v>-54234889</v>
      </c>
      <c r="N14" s="19">
        <v>-162118433</v>
      </c>
      <c r="O14" s="19"/>
      <c r="P14" s="19"/>
      <c r="Q14" s="19"/>
      <c r="R14" s="19"/>
      <c r="S14" s="19"/>
      <c r="T14" s="19"/>
      <c r="U14" s="19"/>
      <c r="V14" s="19"/>
      <c r="W14" s="19">
        <v>-344234294</v>
      </c>
      <c r="X14" s="19">
        <v>-279910326</v>
      </c>
      <c r="Y14" s="19">
        <v>-64323968</v>
      </c>
      <c r="Z14" s="20">
        <v>22.98</v>
      </c>
      <c r="AA14" s="21">
        <v>-590526390</v>
      </c>
    </row>
    <row r="15" spans="1:27" ht="13.5">
      <c r="A15" s="22" t="s">
        <v>42</v>
      </c>
      <c r="B15" s="16"/>
      <c r="C15" s="17">
        <v>-12554992</v>
      </c>
      <c r="D15" s="17"/>
      <c r="E15" s="18">
        <v>-18341900</v>
      </c>
      <c r="F15" s="19">
        <v>-18341900</v>
      </c>
      <c r="G15" s="19"/>
      <c r="H15" s="19">
        <v>-634961</v>
      </c>
      <c r="I15" s="19">
        <v>-1079236</v>
      </c>
      <c r="J15" s="19">
        <v>-1714197</v>
      </c>
      <c r="K15" s="19"/>
      <c r="L15" s="19"/>
      <c r="M15" s="19">
        <v>-3292006</v>
      </c>
      <c r="N15" s="19">
        <v>-3292006</v>
      </c>
      <c r="O15" s="19"/>
      <c r="P15" s="19"/>
      <c r="Q15" s="19"/>
      <c r="R15" s="19"/>
      <c r="S15" s="19"/>
      <c r="T15" s="19"/>
      <c r="U15" s="19"/>
      <c r="V15" s="19"/>
      <c r="W15" s="19">
        <v>-5006203</v>
      </c>
      <c r="X15" s="19">
        <v>-3609900</v>
      </c>
      <c r="Y15" s="19">
        <v>-1396303</v>
      </c>
      <c r="Z15" s="20">
        <v>38.68</v>
      </c>
      <c r="AA15" s="21">
        <v>-18341900</v>
      </c>
    </row>
    <row r="16" spans="1:27" ht="13.5">
      <c r="A16" s="22" t="s">
        <v>43</v>
      </c>
      <c r="B16" s="16"/>
      <c r="C16" s="17">
        <v>-5626877</v>
      </c>
      <c r="D16" s="17"/>
      <c r="E16" s="18">
        <v>-6225000</v>
      </c>
      <c r="F16" s="19">
        <v>-6225000</v>
      </c>
      <c r="G16" s="19">
        <v>-1077377</v>
      </c>
      <c r="H16" s="19">
        <v>-34167</v>
      </c>
      <c r="I16" s="19">
        <v>-1090367</v>
      </c>
      <c r="J16" s="19">
        <v>-2201911</v>
      </c>
      <c r="K16" s="19">
        <v>-101533</v>
      </c>
      <c r="L16" s="19">
        <v>-20000</v>
      </c>
      <c r="M16" s="19">
        <v>-1705167</v>
      </c>
      <c r="N16" s="19">
        <v>-1826700</v>
      </c>
      <c r="O16" s="19"/>
      <c r="P16" s="19"/>
      <c r="Q16" s="19"/>
      <c r="R16" s="19"/>
      <c r="S16" s="19"/>
      <c r="T16" s="19"/>
      <c r="U16" s="19"/>
      <c r="V16" s="19"/>
      <c r="W16" s="19">
        <v>-4028611</v>
      </c>
      <c r="X16" s="19">
        <v>-3027500</v>
      </c>
      <c r="Y16" s="19">
        <v>-1001111</v>
      </c>
      <c r="Z16" s="20">
        <v>33.07</v>
      </c>
      <c r="AA16" s="21">
        <v>-6225000</v>
      </c>
    </row>
    <row r="17" spans="1:27" ht="13.5">
      <c r="A17" s="23" t="s">
        <v>44</v>
      </c>
      <c r="B17" s="24"/>
      <c r="C17" s="25">
        <f aca="true" t="shared" si="0" ref="C17:Y17">SUM(C6:C16)</f>
        <v>112066814</v>
      </c>
      <c r="D17" s="25">
        <f>SUM(D6:D16)</f>
        <v>0</v>
      </c>
      <c r="E17" s="26">
        <f t="shared" si="0"/>
        <v>122909143</v>
      </c>
      <c r="F17" s="27">
        <f t="shared" si="0"/>
        <v>122909143</v>
      </c>
      <c r="G17" s="27">
        <f t="shared" si="0"/>
        <v>1771730</v>
      </c>
      <c r="H17" s="27">
        <f t="shared" si="0"/>
        <v>21845697</v>
      </c>
      <c r="I17" s="27">
        <f t="shared" si="0"/>
        <v>31703667</v>
      </c>
      <c r="J17" s="27">
        <f t="shared" si="0"/>
        <v>55321094</v>
      </c>
      <c r="K17" s="27">
        <f t="shared" si="0"/>
        <v>3807382</v>
      </c>
      <c r="L17" s="27">
        <f t="shared" si="0"/>
        <v>-42729</v>
      </c>
      <c r="M17" s="27">
        <f t="shared" si="0"/>
        <v>17269755</v>
      </c>
      <c r="N17" s="27">
        <f t="shared" si="0"/>
        <v>21034408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76355502</v>
      </c>
      <c r="X17" s="27">
        <f t="shared" si="0"/>
        <v>191632595</v>
      </c>
      <c r="Y17" s="27">
        <f t="shared" si="0"/>
        <v>-115277093</v>
      </c>
      <c r="Z17" s="28">
        <f>+IF(X17&lt;&gt;0,+(Y17/X17)*100,0)</f>
        <v>-60.15526377441166</v>
      </c>
      <c r="AA17" s="29">
        <f>SUM(AA6:AA16)</f>
        <v>122909143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5234853</v>
      </c>
      <c r="D21" s="17"/>
      <c r="E21" s="18">
        <v>250000</v>
      </c>
      <c r="F21" s="19">
        <v>250000</v>
      </c>
      <c r="G21" s="36"/>
      <c r="H21" s="36"/>
      <c r="I21" s="36">
        <v>438596</v>
      </c>
      <c r="J21" s="19">
        <v>438596</v>
      </c>
      <c r="K21" s="36"/>
      <c r="L21" s="36"/>
      <c r="M21" s="19">
        <v>313695</v>
      </c>
      <c r="N21" s="36">
        <v>313695</v>
      </c>
      <c r="O21" s="36"/>
      <c r="P21" s="36"/>
      <c r="Q21" s="19"/>
      <c r="R21" s="36"/>
      <c r="S21" s="36"/>
      <c r="T21" s="19"/>
      <c r="U21" s="36"/>
      <c r="V21" s="36"/>
      <c r="W21" s="36">
        <v>752291</v>
      </c>
      <c r="X21" s="19"/>
      <c r="Y21" s="36">
        <v>752291</v>
      </c>
      <c r="Z21" s="37"/>
      <c r="AA21" s="38">
        <v>250000</v>
      </c>
    </row>
    <row r="22" spans="1:27" ht="13.5">
      <c r="A22" s="22" t="s">
        <v>47</v>
      </c>
      <c r="B22" s="16"/>
      <c r="C22" s="17">
        <v>1004612</v>
      </c>
      <c r="D22" s="17"/>
      <c r="E22" s="39"/>
      <c r="F22" s="36"/>
      <c r="G22" s="19">
        <v>162426</v>
      </c>
      <c r="H22" s="19">
        <v>168568</v>
      </c>
      <c r="I22" s="19">
        <v>150790</v>
      </c>
      <c r="J22" s="19">
        <v>481784</v>
      </c>
      <c r="K22" s="19">
        <v>78174</v>
      </c>
      <c r="L22" s="19">
        <v>77493</v>
      </c>
      <c r="M22" s="36"/>
      <c r="N22" s="19">
        <v>155667</v>
      </c>
      <c r="O22" s="19"/>
      <c r="P22" s="19"/>
      <c r="Q22" s="19"/>
      <c r="R22" s="19"/>
      <c r="S22" s="19"/>
      <c r="T22" s="36"/>
      <c r="U22" s="19"/>
      <c r="V22" s="19"/>
      <c r="W22" s="19">
        <v>637451</v>
      </c>
      <c r="X22" s="19"/>
      <c r="Y22" s="19">
        <v>637451</v>
      </c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-3008211</v>
      </c>
      <c r="D24" s="17"/>
      <c r="E24" s="18">
        <v>27032741</v>
      </c>
      <c r="F24" s="19">
        <v>27032741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>
        <v>27032741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-91994292</v>
      </c>
      <c r="D26" s="17"/>
      <c r="E26" s="18">
        <v>-175573267</v>
      </c>
      <c r="F26" s="19">
        <v>-175573267</v>
      </c>
      <c r="G26" s="19">
        <v>-8812620</v>
      </c>
      <c r="H26" s="19">
        <v>-11774046</v>
      </c>
      <c r="I26" s="19">
        <v>-5025183</v>
      </c>
      <c r="J26" s="19">
        <v>-25611849</v>
      </c>
      <c r="K26" s="19">
        <v>-13093059</v>
      </c>
      <c r="L26" s="19">
        <v>-8215505</v>
      </c>
      <c r="M26" s="19">
        <v>-9027605</v>
      </c>
      <c r="N26" s="19">
        <v>-30336169</v>
      </c>
      <c r="O26" s="19"/>
      <c r="P26" s="19"/>
      <c r="Q26" s="19"/>
      <c r="R26" s="19"/>
      <c r="S26" s="19"/>
      <c r="T26" s="19"/>
      <c r="U26" s="19"/>
      <c r="V26" s="19"/>
      <c r="W26" s="19">
        <v>-55948018</v>
      </c>
      <c r="X26" s="19">
        <v>-68857598</v>
      </c>
      <c r="Y26" s="19">
        <v>12909580</v>
      </c>
      <c r="Z26" s="20">
        <v>-18.75</v>
      </c>
      <c r="AA26" s="21">
        <v>-175573267</v>
      </c>
    </row>
    <row r="27" spans="1:27" ht="13.5">
      <c r="A27" s="23" t="s">
        <v>51</v>
      </c>
      <c r="B27" s="24"/>
      <c r="C27" s="25">
        <f aca="true" t="shared" si="1" ref="C27:Y27">SUM(C21:C26)</f>
        <v>-88763038</v>
      </c>
      <c r="D27" s="25">
        <f>SUM(D21:D26)</f>
        <v>0</v>
      </c>
      <c r="E27" s="26">
        <f t="shared" si="1"/>
        <v>-148290526</v>
      </c>
      <c r="F27" s="27">
        <f t="shared" si="1"/>
        <v>-148290526</v>
      </c>
      <c r="G27" s="27">
        <f t="shared" si="1"/>
        <v>-8650194</v>
      </c>
      <c r="H27" s="27">
        <f t="shared" si="1"/>
        <v>-11605478</v>
      </c>
      <c r="I27" s="27">
        <f t="shared" si="1"/>
        <v>-4435797</v>
      </c>
      <c r="J27" s="27">
        <f t="shared" si="1"/>
        <v>-24691469</v>
      </c>
      <c r="K27" s="27">
        <f t="shared" si="1"/>
        <v>-13014885</v>
      </c>
      <c r="L27" s="27">
        <f t="shared" si="1"/>
        <v>-8138012</v>
      </c>
      <c r="M27" s="27">
        <f t="shared" si="1"/>
        <v>-8713910</v>
      </c>
      <c r="N27" s="27">
        <f t="shared" si="1"/>
        <v>-29866807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-54558276</v>
      </c>
      <c r="X27" s="27">
        <f t="shared" si="1"/>
        <v>-68857598</v>
      </c>
      <c r="Y27" s="27">
        <f t="shared" si="1"/>
        <v>14299322</v>
      </c>
      <c r="Z27" s="28">
        <f>+IF(X27&lt;&gt;0,+(Y27/X27)*100,0)</f>
        <v>-20.766512941680016</v>
      </c>
      <c r="AA27" s="29">
        <f>SUM(AA21:AA26)</f>
        <v>-148290526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>
        <v>3798595</v>
      </c>
      <c r="M31" s="19"/>
      <c r="N31" s="19">
        <v>3798595</v>
      </c>
      <c r="O31" s="19"/>
      <c r="P31" s="19"/>
      <c r="Q31" s="19"/>
      <c r="R31" s="19"/>
      <c r="S31" s="19"/>
      <c r="T31" s="19"/>
      <c r="U31" s="19"/>
      <c r="V31" s="19"/>
      <c r="W31" s="19">
        <v>3798595</v>
      </c>
      <c r="X31" s="19"/>
      <c r="Y31" s="19">
        <v>3798595</v>
      </c>
      <c r="Z31" s="20"/>
      <c r="AA31" s="21"/>
    </row>
    <row r="32" spans="1:27" ht="13.5">
      <c r="A32" s="22" t="s">
        <v>54</v>
      </c>
      <c r="B32" s="16"/>
      <c r="C32" s="17">
        <v>1211799</v>
      </c>
      <c r="D32" s="17"/>
      <c r="E32" s="18">
        <v>25172950</v>
      </c>
      <c r="F32" s="19">
        <v>25172950</v>
      </c>
      <c r="G32" s="19"/>
      <c r="H32" s="19">
        <v>141875</v>
      </c>
      <c r="I32" s="19"/>
      <c r="J32" s="19">
        <v>141875</v>
      </c>
      <c r="K32" s="19"/>
      <c r="L32" s="19"/>
      <c r="M32" s="19">
        <v>43197</v>
      </c>
      <c r="N32" s="19">
        <v>43197</v>
      </c>
      <c r="O32" s="19"/>
      <c r="P32" s="19"/>
      <c r="Q32" s="19"/>
      <c r="R32" s="19"/>
      <c r="S32" s="19"/>
      <c r="T32" s="19"/>
      <c r="U32" s="19"/>
      <c r="V32" s="19"/>
      <c r="W32" s="19">
        <v>185072</v>
      </c>
      <c r="X32" s="19">
        <v>25172950</v>
      </c>
      <c r="Y32" s="19">
        <v>-24987878</v>
      </c>
      <c r="Z32" s="20">
        <v>-99.26</v>
      </c>
      <c r="AA32" s="21">
        <v>25172950</v>
      </c>
    </row>
    <row r="33" spans="1:27" ht="13.5">
      <c r="A33" s="22" t="s">
        <v>55</v>
      </c>
      <c r="B33" s="16"/>
      <c r="C33" s="17">
        <v>669645</v>
      </c>
      <c r="D33" s="17"/>
      <c r="E33" s="18">
        <v>1561936</v>
      </c>
      <c r="F33" s="19">
        <v>1561936</v>
      </c>
      <c r="G33" s="19">
        <v>52318</v>
      </c>
      <c r="H33" s="36">
        <v>48121</v>
      </c>
      <c r="I33" s="36">
        <v>53587</v>
      </c>
      <c r="J33" s="36">
        <v>154026</v>
      </c>
      <c r="K33" s="19">
        <v>57885</v>
      </c>
      <c r="L33" s="19">
        <v>54610</v>
      </c>
      <c r="M33" s="19">
        <v>-3057</v>
      </c>
      <c r="N33" s="19">
        <v>109438</v>
      </c>
      <c r="O33" s="36"/>
      <c r="P33" s="36"/>
      <c r="Q33" s="36"/>
      <c r="R33" s="19"/>
      <c r="S33" s="19"/>
      <c r="T33" s="19"/>
      <c r="U33" s="19"/>
      <c r="V33" s="36"/>
      <c r="W33" s="36">
        <v>263464</v>
      </c>
      <c r="X33" s="36"/>
      <c r="Y33" s="19">
        <v>263464</v>
      </c>
      <c r="Z33" s="20"/>
      <c r="AA33" s="21">
        <v>1561936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-10516815</v>
      </c>
      <c r="D35" s="17"/>
      <c r="E35" s="18">
        <v>-14158344</v>
      </c>
      <c r="F35" s="19">
        <v>-14158344</v>
      </c>
      <c r="G35" s="19">
        <v>-982519</v>
      </c>
      <c r="H35" s="19">
        <v>-371536</v>
      </c>
      <c r="I35" s="19">
        <v>-1111811</v>
      </c>
      <c r="J35" s="19">
        <v>-2465866</v>
      </c>
      <c r="K35" s="19">
        <v>-8309</v>
      </c>
      <c r="L35" s="19">
        <v>-586</v>
      </c>
      <c r="M35" s="19">
        <v>-2837851</v>
      </c>
      <c r="N35" s="19">
        <v>-2846746</v>
      </c>
      <c r="O35" s="19"/>
      <c r="P35" s="19"/>
      <c r="Q35" s="19"/>
      <c r="R35" s="19"/>
      <c r="S35" s="19"/>
      <c r="T35" s="19"/>
      <c r="U35" s="19"/>
      <c r="V35" s="19"/>
      <c r="W35" s="19">
        <v>-5312612</v>
      </c>
      <c r="X35" s="19"/>
      <c r="Y35" s="19">
        <v>-5312612</v>
      </c>
      <c r="Z35" s="20"/>
      <c r="AA35" s="21">
        <v>-14158344</v>
      </c>
    </row>
    <row r="36" spans="1:27" ht="13.5">
      <c r="A36" s="23" t="s">
        <v>57</v>
      </c>
      <c r="B36" s="24"/>
      <c r="C36" s="25">
        <f aca="true" t="shared" si="2" ref="C36:Y36">SUM(C31:C35)</f>
        <v>-8635371</v>
      </c>
      <c r="D36" s="25">
        <f>SUM(D31:D35)</f>
        <v>0</v>
      </c>
      <c r="E36" s="26">
        <f t="shared" si="2"/>
        <v>12576542</v>
      </c>
      <c r="F36" s="27">
        <f t="shared" si="2"/>
        <v>12576542</v>
      </c>
      <c r="G36" s="27">
        <f t="shared" si="2"/>
        <v>-930201</v>
      </c>
      <c r="H36" s="27">
        <f t="shared" si="2"/>
        <v>-181540</v>
      </c>
      <c r="I36" s="27">
        <f t="shared" si="2"/>
        <v>-1058224</v>
      </c>
      <c r="J36" s="27">
        <f t="shared" si="2"/>
        <v>-2169965</v>
      </c>
      <c r="K36" s="27">
        <f t="shared" si="2"/>
        <v>49576</v>
      </c>
      <c r="L36" s="27">
        <f t="shared" si="2"/>
        <v>3852619</v>
      </c>
      <c r="M36" s="27">
        <f t="shared" si="2"/>
        <v>-2797711</v>
      </c>
      <c r="N36" s="27">
        <f t="shared" si="2"/>
        <v>1104484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-1065481</v>
      </c>
      <c r="X36" s="27">
        <f t="shared" si="2"/>
        <v>25172950</v>
      </c>
      <c r="Y36" s="27">
        <f t="shared" si="2"/>
        <v>-26238431</v>
      </c>
      <c r="Z36" s="28">
        <f>+IF(X36&lt;&gt;0,+(Y36/X36)*100,0)</f>
        <v>-104.23264257864095</v>
      </c>
      <c r="AA36" s="29">
        <f>SUM(AA31:AA35)</f>
        <v>12576542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14668405</v>
      </c>
      <c r="D38" s="31">
        <f>+D17+D27+D36</f>
        <v>0</v>
      </c>
      <c r="E38" s="32">
        <f t="shared" si="3"/>
        <v>-12804841</v>
      </c>
      <c r="F38" s="33">
        <f t="shared" si="3"/>
        <v>-12804841</v>
      </c>
      <c r="G38" s="33">
        <f t="shared" si="3"/>
        <v>-7808665</v>
      </c>
      <c r="H38" s="33">
        <f t="shared" si="3"/>
        <v>10058679</v>
      </c>
      <c r="I38" s="33">
        <f t="shared" si="3"/>
        <v>26209646</v>
      </c>
      <c r="J38" s="33">
        <f t="shared" si="3"/>
        <v>28459660</v>
      </c>
      <c r="K38" s="33">
        <f t="shared" si="3"/>
        <v>-9157927</v>
      </c>
      <c r="L38" s="33">
        <f t="shared" si="3"/>
        <v>-4328122</v>
      </c>
      <c r="M38" s="33">
        <f t="shared" si="3"/>
        <v>5758134</v>
      </c>
      <c r="N38" s="33">
        <f t="shared" si="3"/>
        <v>-7727915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20731745</v>
      </c>
      <c r="X38" s="33">
        <f t="shared" si="3"/>
        <v>147947947</v>
      </c>
      <c r="Y38" s="33">
        <f t="shared" si="3"/>
        <v>-127216202</v>
      </c>
      <c r="Z38" s="34">
        <f>+IF(X38&lt;&gt;0,+(Y38/X38)*100,0)</f>
        <v>-85.98713573227211</v>
      </c>
      <c r="AA38" s="35">
        <f>+AA17+AA27+AA36</f>
        <v>-12804841</v>
      </c>
    </row>
    <row r="39" spans="1:27" ht="13.5">
      <c r="A39" s="22" t="s">
        <v>59</v>
      </c>
      <c r="B39" s="16"/>
      <c r="C39" s="31">
        <v>60898094</v>
      </c>
      <c r="D39" s="31"/>
      <c r="E39" s="32">
        <v>45516488</v>
      </c>
      <c r="F39" s="33">
        <v>45516488</v>
      </c>
      <c r="G39" s="33">
        <v>75566500</v>
      </c>
      <c r="H39" s="33">
        <v>67757835</v>
      </c>
      <c r="I39" s="33">
        <v>77816514</v>
      </c>
      <c r="J39" s="33">
        <v>75566500</v>
      </c>
      <c r="K39" s="33">
        <v>104026160</v>
      </c>
      <c r="L39" s="33">
        <v>94868233</v>
      </c>
      <c r="M39" s="33">
        <v>90540111</v>
      </c>
      <c r="N39" s="33">
        <v>104026160</v>
      </c>
      <c r="O39" s="33"/>
      <c r="P39" s="33"/>
      <c r="Q39" s="33"/>
      <c r="R39" s="33"/>
      <c r="S39" s="33"/>
      <c r="T39" s="33"/>
      <c r="U39" s="33"/>
      <c r="V39" s="33"/>
      <c r="W39" s="33">
        <v>75566500</v>
      </c>
      <c r="X39" s="33">
        <v>45516488</v>
      </c>
      <c r="Y39" s="33">
        <v>30050012</v>
      </c>
      <c r="Z39" s="34">
        <v>66.02</v>
      </c>
      <c r="AA39" s="35">
        <v>45516488</v>
      </c>
    </row>
    <row r="40" spans="1:27" ht="13.5">
      <c r="A40" s="41" t="s">
        <v>60</v>
      </c>
      <c r="B40" s="42"/>
      <c r="C40" s="43">
        <v>75566499</v>
      </c>
      <c r="D40" s="43"/>
      <c r="E40" s="44">
        <v>32711645</v>
      </c>
      <c r="F40" s="45">
        <v>32711645</v>
      </c>
      <c r="G40" s="45">
        <v>67757835</v>
      </c>
      <c r="H40" s="45">
        <v>77816514</v>
      </c>
      <c r="I40" s="45">
        <v>104026160</v>
      </c>
      <c r="J40" s="45">
        <v>104026160</v>
      </c>
      <c r="K40" s="45">
        <v>94868233</v>
      </c>
      <c r="L40" s="45">
        <v>90540111</v>
      </c>
      <c r="M40" s="45">
        <v>96298245</v>
      </c>
      <c r="N40" s="45">
        <v>96298245</v>
      </c>
      <c r="O40" s="45"/>
      <c r="P40" s="45"/>
      <c r="Q40" s="45"/>
      <c r="R40" s="45"/>
      <c r="S40" s="45"/>
      <c r="T40" s="45"/>
      <c r="U40" s="45"/>
      <c r="V40" s="45"/>
      <c r="W40" s="45">
        <v>96298245</v>
      </c>
      <c r="X40" s="45">
        <v>193464433</v>
      </c>
      <c r="Y40" s="45">
        <v>-97166188</v>
      </c>
      <c r="Z40" s="46">
        <v>-50.22</v>
      </c>
      <c r="AA40" s="47">
        <v>32711645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190760950</v>
      </c>
      <c r="D8" s="17"/>
      <c r="E8" s="18">
        <v>159427000</v>
      </c>
      <c r="F8" s="19">
        <v>159427000</v>
      </c>
      <c r="G8" s="19">
        <v>1918563</v>
      </c>
      <c r="H8" s="19">
        <v>537273</v>
      </c>
      <c r="I8" s="19">
        <v>1879110</v>
      </c>
      <c r="J8" s="19">
        <v>4334946</v>
      </c>
      <c r="K8" s="19">
        <v>1879465</v>
      </c>
      <c r="L8" s="19">
        <v>3409383</v>
      </c>
      <c r="M8" s="19">
        <v>3512868</v>
      </c>
      <c r="N8" s="19">
        <v>8801716</v>
      </c>
      <c r="O8" s="19"/>
      <c r="P8" s="19"/>
      <c r="Q8" s="19"/>
      <c r="R8" s="19"/>
      <c r="S8" s="19"/>
      <c r="T8" s="19"/>
      <c r="U8" s="19"/>
      <c r="V8" s="19"/>
      <c r="W8" s="19">
        <v>13136662</v>
      </c>
      <c r="X8" s="19">
        <v>17021000</v>
      </c>
      <c r="Y8" s="19">
        <v>-3884338</v>
      </c>
      <c r="Z8" s="20">
        <v>-22.82</v>
      </c>
      <c r="AA8" s="21">
        <v>159427000</v>
      </c>
    </row>
    <row r="9" spans="1:27" ht="13.5">
      <c r="A9" s="22" t="s">
        <v>36</v>
      </c>
      <c r="B9" s="16"/>
      <c r="C9" s="17">
        <v>159773113</v>
      </c>
      <c r="D9" s="17"/>
      <c r="E9" s="18">
        <v>146708000</v>
      </c>
      <c r="F9" s="19">
        <v>146708000</v>
      </c>
      <c r="G9" s="19">
        <v>59205000</v>
      </c>
      <c r="H9" s="19">
        <v>1500000</v>
      </c>
      <c r="I9" s="19">
        <v>1300000</v>
      </c>
      <c r="J9" s="19">
        <v>62005000</v>
      </c>
      <c r="K9" s="19"/>
      <c r="L9" s="19">
        <v>450000</v>
      </c>
      <c r="M9" s="19">
        <v>33407000</v>
      </c>
      <c r="N9" s="19">
        <v>33857000</v>
      </c>
      <c r="O9" s="19"/>
      <c r="P9" s="19"/>
      <c r="Q9" s="19"/>
      <c r="R9" s="19"/>
      <c r="S9" s="19"/>
      <c r="T9" s="19"/>
      <c r="U9" s="19"/>
      <c r="V9" s="19"/>
      <c r="W9" s="19">
        <v>95862000</v>
      </c>
      <c r="X9" s="19">
        <v>183850000</v>
      </c>
      <c r="Y9" s="19">
        <v>-87988000</v>
      </c>
      <c r="Z9" s="20">
        <v>-47.86</v>
      </c>
      <c r="AA9" s="21">
        <v>146708000</v>
      </c>
    </row>
    <row r="10" spans="1:27" ht="13.5">
      <c r="A10" s="22" t="s">
        <v>37</v>
      </c>
      <c r="B10" s="16"/>
      <c r="C10" s="17">
        <v>544074</v>
      </c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11701501</v>
      </c>
      <c r="D11" s="17"/>
      <c r="E11" s="18">
        <v>8773000</v>
      </c>
      <c r="F11" s="19">
        <v>8773000</v>
      </c>
      <c r="G11" s="19">
        <v>714569</v>
      </c>
      <c r="H11" s="19">
        <v>2040853</v>
      </c>
      <c r="I11" s="19">
        <v>1449036</v>
      </c>
      <c r="J11" s="19">
        <v>4204458</v>
      </c>
      <c r="K11" s="19">
        <v>106219</v>
      </c>
      <c r="L11" s="19">
        <v>509000</v>
      </c>
      <c r="M11" s="19">
        <v>1840168</v>
      </c>
      <c r="N11" s="19">
        <v>2455387</v>
      </c>
      <c r="O11" s="19"/>
      <c r="P11" s="19"/>
      <c r="Q11" s="19"/>
      <c r="R11" s="19"/>
      <c r="S11" s="19"/>
      <c r="T11" s="19"/>
      <c r="U11" s="19"/>
      <c r="V11" s="19"/>
      <c r="W11" s="19">
        <v>6659845</v>
      </c>
      <c r="X11" s="19">
        <v>3460000</v>
      </c>
      <c r="Y11" s="19">
        <v>3199845</v>
      </c>
      <c r="Z11" s="20">
        <v>92.48</v>
      </c>
      <c r="AA11" s="21">
        <v>8773000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-315679918</v>
      </c>
      <c r="D14" s="17"/>
      <c r="E14" s="18">
        <v>-309476000</v>
      </c>
      <c r="F14" s="19">
        <v>-309476000</v>
      </c>
      <c r="G14" s="19">
        <v>-8925163</v>
      </c>
      <c r="H14" s="19">
        <v>-10452345</v>
      </c>
      <c r="I14" s="19">
        <v>-12920568</v>
      </c>
      <c r="J14" s="19">
        <v>-32298076</v>
      </c>
      <c r="K14" s="19">
        <v>-13420303</v>
      </c>
      <c r="L14" s="19">
        <v>-16403737</v>
      </c>
      <c r="M14" s="19">
        <v>-12716689</v>
      </c>
      <c r="N14" s="19">
        <v>-42540729</v>
      </c>
      <c r="O14" s="19"/>
      <c r="P14" s="19"/>
      <c r="Q14" s="19"/>
      <c r="R14" s="19"/>
      <c r="S14" s="19"/>
      <c r="T14" s="19"/>
      <c r="U14" s="19"/>
      <c r="V14" s="19"/>
      <c r="W14" s="19">
        <v>-74838805</v>
      </c>
      <c r="X14" s="19">
        <v>-82970000</v>
      </c>
      <c r="Y14" s="19">
        <v>8131195</v>
      </c>
      <c r="Z14" s="20">
        <v>-9.8</v>
      </c>
      <c r="AA14" s="21">
        <v>-309476000</v>
      </c>
    </row>
    <row r="15" spans="1:27" ht="13.5">
      <c r="A15" s="22" t="s">
        <v>42</v>
      </c>
      <c r="B15" s="16"/>
      <c r="C15" s="17">
        <v>-179850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46919870</v>
      </c>
      <c r="D17" s="25">
        <f>SUM(D6:D16)</f>
        <v>0</v>
      </c>
      <c r="E17" s="26">
        <f t="shared" si="0"/>
        <v>5432000</v>
      </c>
      <c r="F17" s="27">
        <f t="shared" si="0"/>
        <v>5432000</v>
      </c>
      <c r="G17" s="27">
        <f t="shared" si="0"/>
        <v>52912969</v>
      </c>
      <c r="H17" s="27">
        <f t="shared" si="0"/>
        <v>-6374219</v>
      </c>
      <c r="I17" s="27">
        <f t="shared" si="0"/>
        <v>-8292422</v>
      </c>
      <c r="J17" s="27">
        <f t="shared" si="0"/>
        <v>38246328</v>
      </c>
      <c r="K17" s="27">
        <f t="shared" si="0"/>
        <v>-11434619</v>
      </c>
      <c r="L17" s="27">
        <f t="shared" si="0"/>
        <v>-12035354</v>
      </c>
      <c r="M17" s="27">
        <f t="shared" si="0"/>
        <v>26043347</v>
      </c>
      <c r="N17" s="27">
        <f t="shared" si="0"/>
        <v>2573374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40819702</v>
      </c>
      <c r="X17" s="27">
        <f t="shared" si="0"/>
        <v>121361000</v>
      </c>
      <c r="Y17" s="27">
        <f t="shared" si="0"/>
        <v>-80541298</v>
      </c>
      <c r="Z17" s="28">
        <f>+IF(X17&lt;&gt;0,+(Y17/X17)*100,0)</f>
        <v>-66.36505796755135</v>
      </c>
      <c r="AA17" s="29">
        <f>SUM(AA6:AA16)</f>
        <v>5432000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1349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-191581587</v>
      </c>
      <c r="H24" s="19">
        <v>15987990</v>
      </c>
      <c r="I24" s="19">
        <v>171830484</v>
      </c>
      <c r="J24" s="19">
        <v>-3763113</v>
      </c>
      <c r="K24" s="19">
        <v>-150758479</v>
      </c>
      <c r="L24" s="19">
        <v>9272566</v>
      </c>
      <c r="M24" s="19">
        <v>-32074502</v>
      </c>
      <c r="N24" s="19">
        <v>-173560415</v>
      </c>
      <c r="O24" s="19"/>
      <c r="P24" s="19"/>
      <c r="Q24" s="19"/>
      <c r="R24" s="19"/>
      <c r="S24" s="19"/>
      <c r="T24" s="19"/>
      <c r="U24" s="19"/>
      <c r="V24" s="19"/>
      <c r="W24" s="19">
        <v>-177323528</v>
      </c>
      <c r="X24" s="19"/>
      <c r="Y24" s="19">
        <v>-177323528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-1988280</v>
      </c>
      <c r="D26" s="17"/>
      <c r="E26" s="18">
        <v>-5415495</v>
      </c>
      <c r="F26" s="19">
        <v>-5415495</v>
      </c>
      <c r="G26" s="19"/>
      <c r="H26" s="19">
        <v>-28700</v>
      </c>
      <c r="I26" s="19">
        <v>-70591</v>
      </c>
      <c r="J26" s="19">
        <v>-99291</v>
      </c>
      <c r="K26" s="19">
        <v>-32737</v>
      </c>
      <c r="L26" s="19">
        <v>-515829</v>
      </c>
      <c r="M26" s="19">
        <v>-4343</v>
      </c>
      <c r="N26" s="19">
        <v>-552909</v>
      </c>
      <c r="O26" s="19"/>
      <c r="P26" s="19"/>
      <c r="Q26" s="19"/>
      <c r="R26" s="19"/>
      <c r="S26" s="19"/>
      <c r="T26" s="19"/>
      <c r="U26" s="19"/>
      <c r="V26" s="19"/>
      <c r="W26" s="19">
        <v>-652200</v>
      </c>
      <c r="X26" s="19">
        <v>-2100000</v>
      </c>
      <c r="Y26" s="19">
        <v>1447800</v>
      </c>
      <c r="Z26" s="20">
        <v>-68.94</v>
      </c>
      <c r="AA26" s="21">
        <v>-5415495</v>
      </c>
    </row>
    <row r="27" spans="1:27" ht="13.5">
      <c r="A27" s="23" t="s">
        <v>51</v>
      </c>
      <c r="B27" s="24"/>
      <c r="C27" s="25">
        <f aca="true" t="shared" si="1" ref="C27:Y27">SUM(C21:C26)</f>
        <v>-1986931</v>
      </c>
      <c r="D27" s="25">
        <f>SUM(D21:D26)</f>
        <v>0</v>
      </c>
      <c r="E27" s="26">
        <f t="shared" si="1"/>
        <v>-5415495</v>
      </c>
      <c r="F27" s="27">
        <f t="shared" si="1"/>
        <v>-5415495</v>
      </c>
      <c r="G27" s="27">
        <f t="shared" si="1"/>
        <v>-191581587</v>
      </c>
      <c r="H27" s="27">
        <f t="shared" si="1"/>
        <v>15959290</v>
      </c>
      <c r="I27" s="27">
        <f t="shared" si="1"/>
        <v>171759893</v>
      </c>
      <c r="J27" s="27">
        <f t="shared" si="1"/>
        <v>-3862404</v>
      </c>
      <c r="K27" s="27">
        <f t="shared" si="1"/>
        <v>-150791216</v>
      </c>
      <c r="L27" s="27">
        <f t="shared" si="1"/>
        <v>8756737</v>
      </c>
      <c r="M27" s="27">
        <f t="shared" si="1"/>
        <v>-32078845</v>
      </c>
      <c r="N27" s="27">
        <f t="shared" si="1"/>
        <v>-174113324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-177975728</v>
      </c>
      <c r="X27" s="27">
        <f t="shared" si="1"/>
        <v>-2100000</v>
      </c>
      <c r="Y27" s="27">
        <f t="shared" si="1"/>
        <v>-175875728</v>
      </c>
      <c r="Z27" s="28">
        <f>+IF(X27&lt;&gt;0,+(Y27/X27)*100,0)</f>
        <v>8375.034666666666</v>
      </c>
      <c r="AA27" s="29">
        <f>SUM(AA21:AA26)</f>
        <v>-5415495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-681793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-681793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44251146</v>
      </c>
      <c r="D38" s="31">
        <f>+D17+D27+D36</f>
        <v>0</v>
      </c>
      <c r="E38" s="32">
        <f t="shared" si="3"/>
        <v>16505</v>
      </c>
      <c r="F38" s="33">
        <f t="shared" si="3"/>
        <v>16505</v>
      </c>
      <c r="G38" s="33">
        <f t="shared" si="3"/>
        <v>-138668618</v>
      </c>
      <c r="H38" s="33">
        <f t="shared" si="3"/>
        <v>9585071</v>
      </c>
      <c r="I38" s="33">
        <f t="shared" si="3"/>
        <v>163467471</v>
      </c>
      <c r="J38" s="33">
        <f t="shared" si="3"/>
        <v>34383924</v>
      </c>
      <c r="K38" s="33">
        <f t="shared" si="3"/>
        <v>-162225835</v>
      </c>
      <c r="L38" s="33">
        <f t="shared" si="3"/>
        <v>-3278617</v>
      </c>
      <c r="M38" s="33">
        <f t="shared" si="3"/>
        <v>-6035498</v>
      </c>
      <c r="N38" s="33">
        <f t="shared" si="3"/>
        <v>-171539950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-137156026</v>
      </c>
      <c r="X38" s="33">
        <f t="shared" si="3"/>
        <v>119261000</v>
      </c>
      <c r="Y38" s="33">
        <f t="shared" si="3"/>
        <v>-256417026</v>
      </c>
      <c r="Z38" s="34">
        <f>+IF(X38&lt;&gt;0,+(Y38/X38)*100,0)</f>
        <v>-215.00492700882936</v>
      </c>
      <c r="AA38" s="35">
        <f>+AA17+AA27+AA36</f>
        <v>16505</v>
      </c>
    </row>
    <row r="39" spans="1:27" ht="13.5">
      <c r="A39" s="22" t="s">
        <v>59</v>
      </c>
      <c r="B39" s="16"/>
      <c r="C39" s="31"/>
      <c r="D39" s="31"/>
      <c r="E39" s="32">
        <v>148539000</v>
      </c>
      <c r="F39" s="33">
        <v>148539000</v>
      </c>
      <c r="G39" s="33">
        <v>148557000</v>
      </c>
      <c r="H39" s="33">
        <v>9888382</v>
      </c>
      <c r="I39" s="33">
        <v>19473453</v>
      </c>
      <c r="J39" s="33">
        <v>148557000</v>
      </c>
      <c r="K39" s="33">
        <v>182940924</v>
      </c>
      <c r="L39" s="33">
        <v>20715089</v>
      </c>
      <c r="M39" s="33">
        <v>17436472</v>
      </c>
      <c r="N39" s="33">
        <v>182940924</v>
      </c>
      <c r="O39" s="33"/>
      <c r="P39" s="33"/>
      <c r="Q39" s="33"/>
      <c r="R39" s="33"/>
      <c r="S39" s="33"/>
      <c r="T39" s="33"/>
      <c r="U39" s="33"/>
      <c r="V39" s="33"/>
      <c r="W39" s="33">
        <v>148557000</v>
      </c>
      <c r="X39" s="33">
        <v>148539000</v>
      </c>
      <c r="Y39" s="33">
        <v>18000</v>
      </c>
      <c r="Z39" s="34">
        <v>0.01</v>
      </c>
      <c r="AA39" s="35">
        <v>148539000</v>
      </c>
    </row>
    <row r="40" spans="1:27" ht="13.5">
      <c r="A40" s="41" t="s">
        <v>60</v>
      </c>
      <c r="B40" s="42"/>
      <c r="C40" s="43">
        <v>44251146</v>
      </c>
      <c r="D40" s="43"/>
      <c r="E40" s="44">
        <v>148555505</v>
      </c>
      <c r="F40" s="45">
        <v>148555505</v>
      </c>
      <c r="G40" s="45">
        <v>9888382</v>
      </c>
      <c r="H40" s="45">
        <v>19473453</v>
      </c>
      <c r="I40" s="45">
        <v>182940924</v>
      </c>
      <c r="J40" s="45">
        <v>182940924</v>
      </c>
      <c r="K40" s="45">
        <v>20715089</v>
      </c>
      <c r="L40" s="45">
        <v>17436472</v>
      </c>
      <c r="M40" s="45">
        <v>11400974</v>
      </c>
      <c r="N40" s="45">
        <v>11400974</v>
      </c>
      <c r="O40" s="45"/>
      <c r="P40" s="45"/>
      <c r="Q40" s="45"/>
      <c r="R40" s="45"/>
      <c r="S40" s="45"/>
      <c r="T40" s="45"/>
      <c r="U40" s="45"/>
      <c r="V40" s="45"/>
      <c r="W40" s="45">
        <v>11400974</v>
      </c>
      <c r="X40" s="45">
        <v>267800000</v>
      </c>
      <c r="Y40" s="45">
        <v>-256399026</v>
      </c>
      <c r="Z40" s="46">
        <v>-95.74</v>
      </c>
      <c r="AA40" s="47">
        <v>148555505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3129332</v>
      </c>
      <c r="D6" s="17"/>
      <c r="E6" s="18">
        <v>3603900</v>
      </c>
      <c r="F6" s="19">
        <v>3603900</v>
      </c>
      <c r="G6" s="19">
        <v>174262</v>
      </c>
      <c r="H6" s="19">
        <v>729219</v>
      </c>
      <c r="I6" s="19">
        <v>653075</v>
      </c>
      <c r="J6" s="19">
        <v>1556556</v>
      </c>
      <c r="K6" s="19">
        <v>245783</v>
      </c>
      <c r="L6" s="19">
        <v>162104</v>
      </c>
      <c r="M6" s="19">
        <v>121082</v>
      </c>
      <c r="N6" s="19">
        <v>528969</v>
      </c>
      <c r="O6" s="19"/>
      <c r="P6" s="19"/>
      <c r="Q6" s="19"/>
      <c r="R6" s="19"/>
      <c r="S6" s="19"/>
      <c r="T6" s="19"/>
      <c r="U6" s="19"/>
      <c r="V6" s="19"/>
      <c r="W6" s="19">
        <v>2085525</v>
      </c>
      <c r="X6" s="19">
        <v>2202400</v>
      </c>
      <c r="Y6" s="19">
        <v>-116875</v>
      </c>
      <c r="Z6" s="20">
        <v>-5.31</v>
      </c>
      <c r="AA6" s="21">
        <v>3603900</v>
      </c>
    </row>
    <row r="7" spans="1:27" ht="13.5">
      <c r="A7" s="22" t="s">
        <v>34</v>
      </c>
      <c r="B7" s="16"/>
      <c r="C7" s="17">
        <v>15257889</v>
      </c>
      <c r="D7" s="17"/>
      <c r="E7" s="18">
        <v>17001700</v>
      </c>
      <c r="F7" s="19">
        <v>17001700</v>
      </c>
      <c r="G7" s="19">
        <v>1045224</v>
      </c>
      <c r="H7" s="19">
        <v>1693062</v>
      </c>
      <c r="I7" s="19">
        <v>1258593</v>
      </c>
      <c r="J7" s="19">
        <v>3996879</v>
      </c>
      <c r="K7" s="19">
        <v>2606786</v>
      </c>
      <c r="L7" s="19">
        <v>957934</v>
      </c>
      <c r="M7" s="19">
        <v>1083139</v>
      </c>
      <c r="N7" s="19">
        <v>4647859</v>
      </c>
      <c r="O7" s="19"/>
      <c r="P7" s="19"/>
      <c r="Q7" s="19"/>
      <c r="R7" s="19"/>
      <c r="S7" s="19"/>
      <c r="T7" s="19"/>
      <c r="U7" s="19"/>
      <c r="V7" s="19"/>
      <c r="W7" s="19">
        <v>8644738</v>
      </c>
      <c r="X7" s="19">
        <v>8336700</v>
      </c>
      <c r="Y7" s="19">
        <v>308038</v>
      </c>
      <c r="Z7" s="20">
        <v>3.69</v>
      </c>
      <c r="AA7" s="21">
        <v>17001700</v>
      </c>
    </row>
    <row r="8" spans="1:27" ht="13.5">
      <c r="A8" s="22" t="s">
        <v>35</v>
      </c>
      <c r="B8" s="16"/>
      <c r="C8" s="17">
        <v>21806671</v>
      </c>
      <c r="D8" s="17"/>
      <c r="E8" s="18">
        <v>13055200</v>
      </c>
      <c r="F8" s="19">
        <v>13055200</v>
      </c>
      <c r="G8" s="19">
        <v>1704647</v>
      </c>
      <c r="H8" s="19">
        <v>862073</v>
      </c>
      <c r="I8" s="19">
        <v>937545</v>
      </c>
      <c r="J8" s="19">
        <v>3504265</v>
      </c>
      <c r="K8" s="19">
        <v>1998646</v>
      </c>
      <c r="L8" s="19">
        <v>1235348</v>
      </c>
      <c r="M8" s="19">
        <v>5566931</v>
      </c>
      <c r="N8" s="19">
        <v>8800925</v>
      </c>
      <c r="O8" s="19"/>
      <c r="P8" s="19"/>
      <c r="Q8" s="19"/>
      <c r="R8" s="19"/>
      <c r="S8" s="19"/>
      <c r="T8" s="19"/>
      <c r="U8" s="19"/>
      <c r="V8" s="19"/>
      <c r="W8" s="19">
        <v>12305190</v>
      </c>
      <c r="X8" s="19">
        <v>6575700</v>
      </c>
      <c r="Y8" s="19">
        <v>5729490</v>
      </c>
      <c r="Z8" s="20">
        <v>87.13</v>
      </c>
      <c r="AA8" s="21">
        <v>13055200</v>
      </c>
    </row>
    <row r="9" spans="1:27" ht="13.5">
      <c r="A9" s="22" t="s">
        <v>36</v>
      </c>
      <c r="B9" s="16"/>
      <c r="C9" s="17">
        <v>18093048</v>
      </c>
      <c r="D9" s="17"/>
      <c r="E9" s="18">
        <v>16792700</v>
      </c>
      <c r="F9" s="19">
        <v>16792700</v>
      </c>
      <c r="G9" s="19">
        <v>5219000</v>
      </c>
      <c r="H9" s="19">
        <v>2302000</v>
      </c>
      <c r="I9" s="19"/>
      <c r="J9" s="19">
        <v>7521000</v>
      </c>
      <c r="K9" s="19">
        <v>327000</v>
      </c>
      <c r="L9" s="19"/>
      <c r="M9" s="19">
        <v>252000</v>
      </c>
      <c r="N9" s="19">
        <v>579000</v>
      </c>
      <c r="O9" s="19"/>
      <c r="P9" s="19"/>
      <c r="Q9" s="19"/>
      <c r="R9" s="19"/>
      <c r="S9" s="19"/>
      <c r="T9" s="19"/>
      <c r="U9" s="19"/>
      <c r="V9" s="19"/>
      <c r="W9" s="19">
        <v>8100000</v>
      </c>
      <c r="X9" s="19">
        <v>8395200</v>
      </c>
      <c r="Y9" s="19">
        <v>-295200</v>
      </c>
      <c r="Z9" s="20">
        <v>-3.52</v>
      </c>
      <c r="AA9" s="21">
        <v>16792700</v>
      </c>
    </row>
    <row r="10" spans="1:27" ht="13.5">
      <c r="A10" s="22" t="s">
        <v>37</v>
      </c>
      <c r="B10" s="16"/>
      <c r="C10" s="17">
        <v>29593536</v>
      </c>
      <c r="D10" s="17"/>
      <c r="E10" s="18">
        <v>8159200</v>
      </c>
      <c r="F10" s="19">
        <v>8159200</v>
      </c>
      <c r="G10" s="19">
        <v>3141000</v>
      </c>
      <c r="H10" s="19"/>
      <c r="I10" s="19"/>
      <c r="J10" s="19">
        <v>3141000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3141000</v>
      </c>
      <c r="X10" s="19">
        <v>4658100</v>
      </c>
      <c r="Y10" s="19">
        <v>-1517100</v>
      </c>
      <c r="Z10" s="20">
        <v>-32.57</v>
      </c>
      <c r="AA10" s="21">
        <v>8159200</v>
      </c>
    </row>
    <row r="11" spans="1:27" ht="13.5">
      <c r="A11" s="22" t="s">
        <v>38</v>
      </c>
      <c r="B11" s="16"/>
      <c r="C11" s="17">
        <v>1429389</v>
      </c>
      <c r="D11" s="17"/>
      <c r="E11" s="18">
        <v>1119900</v>
      </c>
      <c r="F11" s="19">
        <v>1119900</v>
      </c>
      <c r="G11" s="19">
        <v>9071</v>
      </c>
      <c r="H11" s="19">
        <v>-29200</v>
      </c>
      <c r="I11" s="19">
        <v>63645</v>
      </c>
      <c r="J11" s="19">
        <v>43516</v>
      </c>
      <c r="K11" s="19">
        <v>33696</v>
      </c>
      <c r="L11" s="19">
        <v>91489</v>
      </c>
      <c r="M11" s="19">
        <v>46355</v>
      </c>
      <c r="N11" s="19">
        <v>171540</v>
      </c>
      <c r="O11" s="19"/>
      <c r="P11" s="19"/>
      <c r="Q11" s="19"/>
      <c r="R11" s="19"/>
      <c r="S11" s="19"/>
      <c r="T11" s="19"/>
      <c r="U11" s="19"/>
      <c r="V11" s="19"/>
      <c r="W11" s="19">
        <v>215056</v>
      </c>
      <c r="X11" s="19">
        <v>559800</v>
      </c>
      <c r="Y11" s="19">
        <v>-344744</v>
      </c>
      <c r="Z11" s="20">
        <v>-61.58</v>
      </c>
      <c r="AA11" s="21">
        <v>1119900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-45287653</v>
      </c>
      <c r="D14" s="17"/>
      <c r="E14" s="18">
        <v>-55857700</v>
      </c>
      <c r="F14" s="19">
        <v>-55857700</v>
      </c>
      <c r="G14" s="19">
        <v>-3526483</v>
      </c>
      <c r="H14" s="19">
        <v>-5534220</v>
      </c>
      <c r="I14" s="19">
        <v>-4001332</v>
      </c>
      <c r="J14" s="19">
        <v>-13062035</v>
      </c>
      <c r="K14" s="19">
        <v>-3870206</v>
      </c>
      <c r="L14" s="19">
        <v>-5564527</v>
      </c>
      <c r="M14" s="19">
        <v>-5643151</v>
      </c>
      <c r="N14" s="19">
        <v>-15077884</v>
      </c>
      <c r="O14" s="19"/>
      <c r="P14" s="19"/>
      <c r="Q14" s="19"/>
      <c r="R14" s="19"/>
      <c r="S14" s="19"/>
      <c r="T14" s="19"/>
      <c r="U14" s="19"/>
      <c r="V14" s="19"/>
      <c r="W14" s="19">
        <v>-28139919</v>
      </c>
      <c r="X14" s="19">
        <v>-28572347</v>
      </c>
      <c r="Y14" s="19">
        <v>432428</v>
      </c>
      <c r="Z14" s="20">
        <v>-1.51</v>
      </c>
      <c r="AA14" s="21">
        <v>-55857700</v>
      </c>
    </row>
    <row r="15" spans="1:27" ht="13.5">
      <c r="A15" s="22" t="s">
        <v>42</v>
      </c>
      <c r="B15" s="16"/>
      <c r="C15" s="17">
        <v>-164314</v>
      </c>
      <c r="D15" s="17"/>
      <c r="E15" s="18">
        <v>-3600</v>
      </c>
      <c r="F15" s="19">
        <v>-3600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>
        <v>-3600</v>
      </c>
    </row>
    <row r="16" spans="1:27" ht="13.5">
      <c r="A16" s="22" t="s">
        <v>43</v>
      </c>
      <c r="B16" s="16"/>
      <c r="C16" s="17">
        <v>-27243163</v>
      </c>
      <c r="D16" s="17"/>
      <c r="E16" s="18">
        <v>-628200</v>
      </c>
      <c r="F16" s="19">
        <v>-628200</v>
      </c>
      <c r="G16" s="19">
        <v>-107936</v>
      </c>
      <c r="H16" s="19">
        <v>200711</v>
      </c>
      <c r="I16" s="19">
        <v>-114409</v>
      </c>
      <c r="J16" s="19">
        <v>-21634</v>
      </c>
      <c r="K16" s="19">
        <v>14125</v>
      </c>
      <c r="L16" s="19">
        <v>-75401</v>
      </c>
      <c r="M16" s="19">
        <v>126969</v>
      </c>
      <c r="N16" s="19">
        <v>65693</v>
      </c>
      <c r="O16" s="19"/>
      <c r="P16" s="19"/>
      <c r="Q16" s="19"/>
      <c r="R16" s="19"/>
      <c r="S16" s="19"/>
      <c r="T16" s="19"/>
      <c r="U16" s="19"/>
      <c r="V16" s="19"/>
      <c r="W16" s="19">
        <v>44059</v>
      </c>
      <c r="X16" s="19">
        <v>-628200</v>
      </c>
      <c r="Y16" s="19">
        <v>672259</v>
      </c>
      <c r="Z16" s="20">
        <v>-107.01</v>
      </c>
      <c r="AA16" s="21">
        <v>-628200</v>
      </c>
    </row>
    <row r="17" spans="1:27" ht="13.5">
      <c r="A17" s="23" t="s">
        <v>44</v>
      </c>
      <c r="B17" s="24"/>
      <c r="C17" s="25">
        <f aca="true" t="shared" si="0" ref="C17:Y17">SUM(C6:C16)</f>
        <v>16614735</v>
      </c>
      <c r="D17" s="25">
        <f>SUM(D6:D16)</f>
        <v>0</v>
      </c>
      <c r="E17" s="26">
        <f t="shared" si="0"/>
        <v>3243100</v>
      </c>
      <c r="F17" s="27">
        <f t="shared" si="0"/>
        <v>3243100</v>
      </c>
      <c r="G17" s="27">
        <f t="shared" si="0"/>
        <v>7658785</v>
      </c>
      <c r="H17" s="27">
        <f t="shared" si="0"/>
        <v>223645</v>
      </c>
      <c r="I17" s="27">
        <f t="shared" si="0"/>
        <v>-1202883</v>
      </c>
      <c r="J17" s="27">
        <f t="shared" si="0"/>
        <v>6679547</v>
      </c>
      <c r="K17" s="27">
        <f t="shared" si="0"/>
        <v>1355830</v>
      </c>
      <c r="L17" s="27">
        <f t="shared" si="0"/>
        <v>-3193053</v>
      </c>
      <c r="M17" s="27">
        <f t="shared" si="0"/>
        <v>1553325</v>
      </c>
      <c r="N17" s="27">
        <f t="shared" si="0"/>
        <v>-283898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6395649</v>
      </c>
      <c r="X17" s="27">
        <f t="shared" si="0"/>
        <v>1527353</v>
      </c>
      <c r="Y17" s="27">
        <f t="shared" si="0"/>
        <v>4868296</v>
      </c>
      <c r="Z17" s="28">
        <f>+IF(X17&lt;&gt;0,+(Y17/X17)*100,0)</f>
        <v>318.7407233298393</v>
      </c>
      <c r="AA17" s="29">
        <f>SUM(AA6:AA16)</f>
        <v>3243100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-15634879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172808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-6151694</v>
      </c>
      <c r="D26" s="17"/>
      <c r="E26" s="18">
        <v>-14703200</v>
      </c>
      <c r="F26" s="19">
        <v>-14703200</v>
      </c>
      <c r="G26" s="19">
        <v>-24423</v>
      </c>
      <c r="H26" s="19">
        <v>-2258</v>
      </c>
      <c r="I26" s="19">
        <v>-1835648</v>
      </c>
      <c r="J26" s="19">
        <v>-1862329</v>
      </c>
      <c r="K26" s="19">
        <v>-140881</v>
      </c>
      <c r="L26" s="19">
        <v>-1864381</v>
      </c>
      <c r="M26" s="19">
        <v>-1021270</v>
      </c>
      <c r="N26" s="19">
        <v>-3026532</v>
      </c>
      <c r="O26" s="19"/>
      <c r="P26" s="19"/>
      <c r="Q26" s="19"/>
      <c r="R26" s="19"/>
      <c r="S26" s="19"/>
      <c r="T26" s="19"/>
      <c r="U26" s="19"/>
      <c r="V26" s="19"/>
      <c r="W26" s="19">
        <v>-4888861</v>
      </c>
      <c r="X26" s="19">
        <v>-10456442</v>
      </c>
      <c r="Y26" s="19">
        <v>5567581</v>
      </c>
      <c r="Z26" s="20">
        <v>-53.25</v>
      </c>
      <c r="AA26" s="21">
        <v>-14703200</v>
      </c>
    </row>
    <row r="27" spans="1:27" ht="13.5">
      <c r="A27" s="23" t="s">
        <v>51</v>
      </c>
      <c r="B27" s="24"/>
      <c r="C27" s="25">
        <f aca="true" t="shared" si="1" ref="C27:Y27">SUM(C21:C26)</f>
        <v>-21613765</v>
      </c>
      <c r="D27" s="25">
        <f>SUM(D21:D26)</f>
        <v>0</v>
      </c>
      <c r="E27" s="26">
        <f t="shared" si="1"/>
        <v>-14703200</v>
      </c>
      <c r="F27" s="27">
        <f t="shared" si="1"/>
        <v>-14703200</v>
      </c>
      <c r="G27" s="27">
        <f t="shared" si="1"/>
        <v>-24423</v>
      </c>
      <c r="H27" s="27">
        <f t="shared" si="1"/>
        <v>-2258</v>
      </c>
      <c r="I27" s="27">
        <f t="shared" si="1"/>
        <v>-1835648</v>
      </c>
      <c r="J27" s="27">
        <f t="shared" si="1"/>
        <v>-1862329</v>
      </c>
      <c r="K27" s="27">
        <f t="shared" si="1"/>
        <v>-140881</v>
      </c>
      <c r="L27" s="27">
        <f t="shared" si="1"/>
        <v>-1864381</v>
      </c>
      <c r="M27" s="27">
        <f t="shared" si="1"/>
        <v>-1021270</v>
      </c>
      <c r="N27" s="27">
        <f t="shared" si="1"/>
        <v>-3026532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-4888861</v>
      </c>
      <c r="X27" s="27">
        <f t="shared" si="1"/>
        <v>-10456442</v>
      </c>
      <c r="Y27" s="27">
        <f t="shared" si="1"/>
        <v>5567581</v>
      </c>
      <c r="Z27" s="28">
        <f>+IF(X27&lt;&gt;0,+(Y27/X27)*100,0)</f>
        <v>-53.24546341862748</v>
      </c>
      <c r="AA27" s="29">
        <f>SUM(AA21:AA26)</f>
        <v>-14703200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204814</v>
      </c>
      <c r="D33" s="17"/>
      <c r="E33" s="18">
        <v>24000</v>
      </c>
      <c r="F33" s="19">
        <v>24000</v>
      </c>
      <c r="G33" s="19">
        <v>1080</v>
      </c>
      <c r="H33" s="36">
        <v>2200</v>
      </c>
      <c r="I33" s="36">
        <v>4900</v>
      </c>
      <c r="J33" s="36">
        <v>8180</v>
      </c>
      <c r="K33" s="19">
        <v>32650</v>
      </c>
      <c r="L33" s="19">
        <v>8530</v>
      </c>
      <c r="M33" s="19">
        <v>7260</v>
      </c>
      <c r="N33" s="19">
        <v>48440</v>
      </c>
      <c r="O33" s="36"/>
      <c r="P33" s="36"/>
      <c r="Q33" s="36"/>
      <c r="R33" s="19"/>
      <c r="S33" s="19"/>
      <c r="T33" s="19"/>
      <c r="U33" s="19"/>
      <c r="V33" s="36"/>
      <c r="W33" s="36">
        <v>56620</v>
      </c>
      <c r="X33" s="36">
        <v>12000</v>
      </c>
      <c r="Y33" s="19">
        <v>44620</v>
      </c>
      <c r="Z33" s="20">
        <v>371.83</v>
      </c>
      <c r="AA33" s="21">
        <v>24000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204814</v>
      </c>
      <c r="D36" s="25">
        <f>SUM(D31:D35)</f>
        <v>0</v>
      </c>
      <c r="E36" s="26">
        <f t="shared" si="2"/>
        <v>24000</v>
      </c>
      <c r="F36" s="27">
        <f t="shared" si="2"/>
        <v>24000</v>
      </c>
      <c r="G36" s="27">
        <f t="shared" si="2"/>
        <v>1080</v>
      </c>
      <c r="H36" s="27">
        <f t="shared" si="2"/>
        <v>2200</v>
      </c>
      <c r="I36" s="27">
        <f t="shared" si="2"/>
        <v>4900</v>
      </c>
      <c r="J36" s="27">
        <f t="shared" si="2"/>
        <v>8180</v>
      </c>
      <c r="K36" s="27">
        <f t="shared" si="2"/>
        <v>32650</v>
      </c>
      <c r="L36" s="27">
        <f t="shared" si="2"/>
        <v>8530</v>
      </c>
      <c r="M36" s="27">
        <f t="shared" si="2"/>
        <v>7260</v>
      </c>
      <c r="N36" s="27">
        <f t="shared" si="2"/>
        <v>48440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56620</v>
      </c>
      <c r="X36" s="27">
        <f t="shared" si="2"/>
        <v>12000</v>
      </c>
      <c r="Y36" s="27">
        <f t="shared" si="2"/>
        <v>44620</v>
      </c>
      <c r="Z36" s="28">
        <f>+IF(X36&lt;&gt;0,+(Y36/X36)*100,0)</f>
        <v>371.8333333333333</v>
      </c>
      <c r="AA36" s="29">
        <f>SUM(AA31:AA35)</f>
        <v>24000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-4794216</v>
      </c>
      <c r="D38" s="31">
        <f>+D17+D27+D36</f>
        <v>0</v>
      </c>
      <c r="E38" s="32">
        <f t="shared" si="3"/>
        <v>-11436100</v>
      </c>
      <c r="F38" s="33">
        <f t="shared" si="3"/>
        <v>-11436100</v>
      </c>
      <c r="G38" s="33">
        <f t="shared" si="3"/>
        <v>7635442</v>
      </c>
      <c r="H38" s="33">
        <f t="shared" si="3"/>
        <v>223587</v>
      </c>
      <c r="I38" s="33">
        <f t="shared" si="3"/>
        <v>-3033631</v>
      </c>
      <c r="J38" s="33">
        <f t="shared" si="3"/>
        <v>4825398</v>
      </c>
      <c r="K38" s="33">
        <f t="shared" si="3"/>
        <v>1247599</v>
      </c>
      <c r="L38" s="33">
        <f t="shared" si="3"/>
        <v>-5048904</v>
      </c>
      <c r="M38" s="33">
        <f t="shared" si="3"/>
        <v>539315</v>
      </c>
      <c r="N38" s="33">
        <f t="shared" si="3"/>
        <v>-3261990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1563408</v>
      </c>
      <c r="X38" s="33">
        <f t="shared" si="3"/>
        <v>-8917089</v>
      </c>
      <c r="Y38" s="33">
        <f t="shared" si="3"/>
        <v>10480497</v>
      </c>
      <c r="Z38" s="34">
        <f>+IF(X38&lt;&gt;0,+(Y38/X38)*100,0)</f>
        <v>-117.5327172354117</v>
      </c>
      <c r="AA38" s="35">
        <f>+AA17+AA27+AA36</f>
        <v>-11436100</v>
      </c>
    </row>
    <row r="39" spans="1:27" ht="13.5">
      <c r="A39" s="22" t="s">
        <v>59</v>
      </c>
      <c r="B39" s="16"/>
      <c r="C39" s="31"/>
      <c r="D39" s="31"/>
      <c r="E39" s="32">
        <v>15193301</v>
      </c>
      <c r="F39" s="33">
        <v>15193301</v>
      </c>
      <c r="G39" s="33">
        <v>9964156</v>
      </c>
      <c r="H39" s="33">
        <v>17599598</v>
      </c>
      <c r="I39" s="33">
        <v>17823185</v>
      </c>
      <c r="J39" s="33">
        <v>9964156</v>
      </c>
      <c r="K39" s="33">
        <v>14789554</v>
      </c>
      <c r="L39" s="33">
        <v>16037153</v>
      </c>
      <c r="M39" s="33">
        <v>10988249</v>
      </c>
      <c r="N39" s="33">
        <v>14789554</v>
      </c>
      <c r="O39" s="33"/>
      <c r="P39" s="33"/>
      <c r="Q39" s="33"/>
      <c r="R39" s="33"/>
      <c r="S39" s="33"/>
      <c r="T39" s="33"/>
      <c r="U39" s="33"/>
      <c r="V39" s="33"/>
      <c r="W39" s="33">
        <v>9964156</v>
      </c>
      <c r="X39" s="33">
        <v>15193301</v>
      </c>
      <c r="Y39" s="33">
        <v>-5229145</v>
      </c>
      <c r="Z39" s="34">
        <v>-34.42</v>
      </c>
      <c r="AA39" s="35">
        <v>15193301</v>
      </c>
    </row>
    <row r="40" spans="1:27" ht="13.5">
      <c r="A40" s="41" t="s">
        <v>60</v>
      </c>
      <c r="B40" s="42"/>
      <c r="C40" s="43"/>
      <c r="D40" s="43"/>
      <c r="E40" s="44">
        <v>3757201</v>
      </c>
      <c r="F40" s="45">
        <v>3757201</v>
      </c>
      <c r="G40" s="45">
        <v>17599598</v>
      </c>
      <c r="H40" s="45">
        <v>17823185</v>
      </c>
      <c r="I40" s="45">
        <v>14789554</v>
      </c>
      <c r="J40" s="45">
        <v>14789554</v>
      </c>
      <c r="K40" s="45">
        <v>16037153</v>
      </c>
      <c r="L40" s="45">
        <v>10988249</v>
      </c>
      <c r="M40" s="45">
        <v>11527564</v>
      </c>
      <c r="N40" s="45">
        <v>11527564</v>
      </c>
      <c r="O40" s="45"/>
      <c r="P40" s="45"/>
      <c r="Q40" s="45"/>
      <c r="R40" s="45"/>
      <c r="S40" s="45"/>
      <c r="T40" s="45"/>
      <c r="U40" s="45"/>
      <c r="V40" s="45"/>
      <c r="W40" s="45">
        <v>11527564</v>
      </c>
      <c r="X40" s="45">
        <v>6276212</v>
      </c>
      <c r="Y40" s="45">
        <v>5251352</v>
      </c>
      <c r="Z40" s="46">
        <v>83.67</v>
      </c>
      <c r="AA40" s="47">
        <v>3757201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16071996</v>
      </c>
      <c r="F6" s="19">
        <v>16071996</v>
      </c>
      <c r="G6" s="19">
        <v>155256</v>
      </c>
      <c r="H6" s="19">
        <v>483639</v>
      </c>
      <c r="I6" s="19">
        <v>479264</v>
      </c>
      <c r="J6" s="19">
        <v>1118159</v>
      </c>
      <c r="K6" s="19">
        <v>238691</v>
      </c>
      <c r="L6" s="19">
        <v>202125</v>
      </c>
      <c r="M6" s="19">
        <v>155858</v>
      </c>
      <c r="N6" s="19">
        <v>596674</v>
      </c>
      <c r="O6" s="19"/>
      <c r="P6" s="19"/>
      <c r="Q6" s="19"/>
      <c r="R6" s="19"/>
      <c r="S6" s="19"/>
      <c r="T6" s="19"/>
      <c r="U6" s="19"/>
      <c r="V6" s="19"/>
      <c r="W6" s="19">
        <v>1714833</v>
      </c>
      <c r="X6" s="19">
        <v>8035998</v>
      </c>
      <c r="Y6" s="19">
        <v>-6321165</v>
      </c>
      <c r="Z6" s="20">
        <v>-78.66</v>
      </c>
      <c r="AA6" s="21">
        <v>16071996</v>
      </c>
    </row>
    <row r="7" spans="1:27" ht="13.5">
      <c r="A7" s="22" t="s">
        <v>34</v>
      </c>
      <c r="B7" s="16"/>
      <c r="C7" s="17"/>
      <c r="D7" s="17"/>
      <c r="E7" s="18">
        <v>7221792</v>
      </c>
      <c r="F7" s="19">
        <v>7221792</v>
      </c>
      <c r="G7" s="19">
        <v>1272460</v>
      </c>
      <c r="H7" s="19">
        <v>1776176</v>
      </c>
      <c r="I7" s="19">
        <v>11416786</v>
      </c>
      <c r="J7" s="19">
        <v>14465422</v>
      </c>
      <c r="K7" s="19">
        <v>2495628</v>
      </c>
      <c r="L7" s="19">
        <v>1573448</v>
      </c>
      <c r="M7" s="19">
        <v>1071208</v>
      </c>
      <c r="N7" s="19">
        <v>5140284</v>
      </c>
      <c r="O7" s="19"/>
      <c r="P7" s="19"/>
      <c r="Q7" s="19"/>
      <c r="R7" s="19"/>
      <c r="S7" s="19"/>
      <c r="T7" s="19"/>
      <c r="U7" s="19"/>
      <c r="V7" s="19"/>
      <c r="W7" s="19">
        <v>19605706</v>
      </c>
      <c r="X7" s="19">
        <v>3610896</v>
      </c>
      <c r="Y7" s="19">
        <v>15994810</v>
      </c>
      <c r="Z7" s="20">
        <v>442.96</v>
      </c>
      <c r="AA7" s="21">
        <v>7221792</v>
      </c>
    </row>
    <row r="8" spans="1:27" ht="13.5">
      <c r="A8" s="22" t="s">
        <v>35</v>
      </c>
      <c r="B8" s="16"/>
      <c r="C8" s="17">
        <v>29444854</v>
      </c>
      <c r="D8" s="17"/>
      <c r="E8" s="18">
        <v>18824256</v>
      </c>
      <c r="F8" s="19">
        <v>18824256</v>
      </c>
      <c r="G8" s="19">
        <v>83405</v>
      </c>
      <c r="H8" s="19">
        <v>480435</v>
      </c>
      <c r="I8" s="19">
        <v>513067</v>
      </c>
      <c r="J8" s="19">
        <v>1076907</v>
      </c>
      <c r="K8" s="19">
        <v>515942</v>
      </c>
      <c r="L8" s="19">
        <v>517623</v>
      </c>
      <c r="M8" s="19">
        <v>124558</v>
      </c>
      <c r="N8" s="19">
        <v>1158123</v>
      </c>
      <c r="O8" s="19"/>
      <c r="P8" s="19"/>
      <c r="Q8" s="19"/>
      <c r="R8" s="19"/>
      <c r="S8" s="19"/>
      <c r="T8" s="19"/>
      <c r="U8" s="19"/>
      <c r="V8" s="19"/>
      <c r="W8" s="19">
        <v>2235030</v>
      </c>
      <c r="X8" s="19">
        <v>9412128</v>
      </c>
      <c r="Y8" s="19">
        <v>-7177098</v>
      </c>
      <c r="Z8" s="20">
        <v>-76.25</v>
      </c>
      <c r="AA8" s="21">
        <v>18824256</v>
      </c>
    </row>
    <row r="9" spans="1:27" ht="13.5">
      <c r="A9" s="22" t="s">
        <v>36</v>
      </c>
      <c r="B9" s="16"/>
      <c r="C9" s="17">
        <v>24073295</v>
      </c>
      <c r="D9" s="17"/>
      <c r="E9" s="18">
        <v>30581004</v>
      </c>
      <c r="F9" s="19">
        <v>30581004</v>
      </c>
      <c r="G9" s="19">
        <v>7197000</v>
      </c>
      <c r="H9" s="19">
        <v>2007000</v>
      </c>
      <c r="I9" s="19">
        <v>75000</v>
      </c>
      <c r="J9" s="19">
        <v>9279000</v>
      </c>
      <c r="K9" s="19">
        <v>132000</v>
      </c>
      <c r="L9" s="19">
        <v>740000</v>
      </c>
      <c r="M9" s="19"/>
      <c r="N9" s="19">
        <v>872000</v>
      </c>
      <c r="O9" s="19"/>
      <c r="P9" s="19"/>
      <c r="Q9" s="19"/>
      <c r="R9" s="19"/>
      <c r="S9" s="19"/>
      <c r="T9" s="19"/>
      <c r="U9" s="19"/>
      <c r="V9" s="19"/>
      <c r="W9" s="19">
        <v>10151000</v>
      </c>
      <c r="X9" s="19">
        <v>15290502</v>
      </c>
      <c r="Y9" s="19">
        <v>-5139502</v>
      </c>
      <c r="Z9" s="20">
        <v>-33.61</v>
      </c>
      <c r="AA9" s="21">
        <v>30581004</v>
      </c>
    </row>
    <row r="10" spans="1:27" ht="13.5">
      <c r="A10" s="22" t="s">
        <v>37</v>
      </c>
      <c r="B10" s="16"/>
      <c r="C10" s="17">
        <v>15039484</v>
      </c>
      <c r="D10" s="17"/>
      <c r="E10" s="18">
        <v>8211996</v>
      </c>
      <c r="F10" s="19">
        <v>8211996</v>
      </c>
      <c r="G10" s="19">
        <v>1000000</v>
      </c>
      <c r="H10" s="19"/>
      <c r="I10" s="19"/>
      <c r="J10" s="19">
        <v>1000000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1000000</v>
      </c>
      <c r="X10" s="19">
        <v>4105998</v>
      </c>
      <c r="Y10" s="19">
        <v>-3105998</v>
      </c>
      <c r="Z10" s="20">
        <v>-75.65</v>
      </c>
      <c r="AA10" s="21">
        <v>8211996</v>
      </c>
    </row>
    <row r="11" spans="1:27" ht="13.5">
      <c r="A11" s="22" t="s">
        <v>38</v>
      </c>
      <c r="B11" s="16"/>
      <c r="C11" s="17">
        <v>2578130</v>
      </c>
      <c r="D11" s="17"/>
      <c r="E11" s="18">
        <v>1635000</v>
      </c>
      <c r="F11" s="19">
        <v>1635000</v>
      </c>
      <c r="G11" s="19">
        <v>182755</v>
      </c>
      <c r="H11" s="19">
        <v>213737</v>
      </c>
      <c r="I11" s="19">
        <v>191196</v>
      </c>
      <c r="J11" s="19">
        <v>587688</v>
      </c>
      <c r="K11" s="19">
        <v>186327</v>
      </c>
      <c r="L11" s="19">
        <v>176022</v>
      </c>
      <c r="M11" s="19">
        <v>4</v>
      </c>
      <c r="N11" s="19">
        <v>362353</v>
      </c>
      <c r="O11" s="19"/>
      <c r="P11" s="19"/>
      <c r="Q11" s="19"/>
      <c r="R11" s="19"/>
      <c r="S11" s="19"/>
      <c r="T11" s="19"/>
      <c r="U11" s="19"/>
      <c r="V11" s="19"/>
      <c r="W11" s="19">
        <v>950041</v>
      </c>
      <c r="X11" s="19">
        <v>817500</v>
      </c>
      <c r="Y11" s="19">
        <v>132541</v>
      </c>
      <c r="Z11" s="20">
        <v>16.21</v>
      </c>
      <c r="AA11" s="21">
        <v>1635000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-28590406</v>
      </c>
      <c r="D14" s="17"/>
      <c r="E14" s="18">
        <v>-71515956</v>
      </c>
      <c r="F14" s="19">
        <v>-71515956</v>
      </c>
      <c r="G14" s="19">
        <v>-1184744</v>
      </c>
      <c r="H14" s="19">
        <v>-5095389</v>
      </c>
      <c r="I14" s="19">
        <v>-12813503</v>
      </c>
      <c r="J14" s="19">
        <v>-19093636</v>
      </c>
      <c r="K14" s="19">
        <v>-5648253</v>
      </c>
      <c r="L14" s="19">
        <v>-3232382</v>
      </c>
      <c r="M14" s="19">
        <v>2706006</v>
      </c>
      <c r="N14" s="19">
        <v>-6174629</v>
      </c>
      <c r="O14" s="19"/>
      <c r="P14" s="19"/>
      <c r="Q14" s="19"/>
      <c r="R14" s="19"/>
      <c r="S14" s="19"/>
      <c r="T14" s="19"/>
      <c r="U14" s="19"/>
      <c r="V14" s="19"/>
      <c r="W14" s="19">
        <v>-25268265</v>
      </c>
      <c r="X14" s="19">
        <v>-35757978</v>
      </c>
      <c r="Y14" s="19">
        <v>10489713</v>
      </c>
      <c r="Z14" s="20">
        <v>-29.34</v>
      </c>
      <c r="AA14" s="21">
        <v>-71515956</v>
      </c>
    </row>
    <row r="15" spans="1:27" ht="13.5">
      <c r="A15" s="22" t="s">
        <v>42</v>
      </c>
      <c r="B15" s="16"/>
      <c r="C15" s="17">
        <v>-862809</v>
      </c>
      <c r="D15" s="17"/>
      <c r="E15" s="18">
        <v>-450000</v>
      </c>
      <c r="F15" s="19">
        <v>-450000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-225000</v>
      </c>
      <c r="Y15" s="19">
        <v>225000</v>
      </c>
      <c r="Z15" s="20">
        <v>-100</v>
      </c>
      <c r="AA15" s="21">
        <v>-450000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41682548</v>
      </c>
      <c r="D17" s="25">
        <f>SUM(D6:D16)</f>
        <v>0</v>
      </c>
      <c r="E17" s="26">
        <f t="shared" si="0"/>
        <v>10580088</v>
      </c>
      <c r="F17" s="27">
        <f t="shared" si="0"/>
        <v>10580088</v>
      </c>
      <c r="G17" s="27">
        <f t="shared" si="0"/>
        <v>8706132</v>
      </c>
      <c r="H17" s="27">
        <f t="shared" si="0"/>
        <v>-134402</v>
      </c>
      <c r="I17" s="27">
        <f t="shared" si="0"/>
        <v>-138190</v>
      </c>
      <c r="J17" s="27">
        <f t="shared" si="0"/>
        <v>8433540</v>
      </c>
      <c r="K17" s="27">
        <f t="shared" si="0"/>
        <v>-2079665</v>
      </c>
      <c r="L17" s="27">
        <f t="shared" si="0"/>
        <v>-23164</v>
      </c>
      <c r="M17" s="27">
        <f t="shared" si="0"/>
        <v>4057634</v>
      </c>
      <c r="N17" s="27">
        <f t="shared" si="0"/>
        <v>1954805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10388345</v>
      </c>
      <c r="X17" s="27">
        <f t="shared" si="0"/>
        <v>5290044</v>
      </c>
      <c r="Y17" s="27">
        <f t="shared" si="0"/>
        <v>5098301</v>
      </c>
      <c r="Z17" s="28">
        <f>+IF(X17&lt;&gt;0,+(Y17/X17)*100,0)</f>
        <v>96.37539876794976</v>
      </c>
      <c r="AA17" s="29">
        <f>SUM(AA6:AA16)</f>
        <v>10580088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6692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-26089817</v>
      </c>
      <c r="D26" s="17"/>
      <c r="E26" s="18">
        <v>-8701404</v>
      </c>
      <c r="F26" s="19">
        <v>-8701404</v>
      </c>
      <c r="G26" s="19">
        <v>-638593</v>
      </c>
      <c r="H26" s="19">
        <v>-1161468</v>
      </c>
      <c r="I26" s="19">
        <v>-2162988</v>
      </c>
      <c r="J26" s="19">
        <v>-3963049</v>
      </c>
      <c r="K26" s="19">
        <v>-1136460</v>
      </c>
      <c r="L26" s="19">
        <v>-925391</v>
      </c>
      <c r="M26" s="19">
        <v>-258762</v>
      </c>
      <c r="N26" s="19">
        <v>-2320613</v>
      </c>
      <c r="O26" s="19"/>
      <c r="P26" s="19"/>
      <c r="Q26" s="19"/>
      <c r="R26" s="19"/>
      <c r="S26" s="19"/>
      <c r="T26" s="19"/>
      <c r="U26" s="19"/>
      <c r="V26" s="19"/>
      <c r="W26" s="19">
        <v>-6283662</v>
      </c>
      <c r="X26" s="19">
        <v>-4350702</v>
      </c>
      <c r="Y26" s="19">
        <v>-1932960</v>
      </c>
      <c r="Z26" s="20">
        <v>44.43</v>
      </c>
      <c r="AA26" s="21">
        <v>-8701404</v>
      </c>
    </row>
    <row r="27" spans="1:27" ht="13.5">
      <c r="A27" s="23" t="s">
        <v>51</v>
      </c>
      <c r="B27" s="24"/>
      <c r="C27" s="25">
        <f aca="true" t="shared" si="1" ref="C27:Y27">SUM(C21:C26)</f>
        <v>-26083125</v>
      </c>
      <c r="D27" s="25">
        <f>SUM(D21:D26)</f>
        <v>0</v>
      </c>
      <c r="E27" s="26">
        <f t="shared" si="1"/>
        <v>-8701404</v>
      </c>
      <c r="F27" s="27">
        <f t="shared" si="1"/>
        <v>-8701404</v>
      </c>
      <c r="G27" s="27">
        <f t="shared" si="1"/>
        <v>-638593</v>
      </c>
      <c r="H27" s="27">
        <f t="shared" si="1"/>
        <v>-1161468</v>
      </c>
      <c r="I27" s="27">
        <f t="shared" si="1"/>
        <v>-2162988</v>
      </c>
      <c r="J27" s="27">
        <f t="shared" si="1"/>
        <v>-3963049</v>
      </c>
      <c r="K27" s="27">
        <f t="shared" si="1"/>
        <v>-1136460</v>
      </c>
      <c r="L27" s="27">
        <f t="shared" si="1"/>
        <v>-925391</v>
      </c>
      <c r="M27" s="27">
        <f t="shared" si="1"/>
        <v>-258762</v>
      </c>
      <c r="N27" s="27">
        <f t="shared" si="1"/>
        <v>-2320613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-6283662</v>
      </c>
      <c r="X27" s="27">
        <f t="shared" si="1"/>
        <v>-4350702</v>
      </c>
      <c r="Y27" s="27">
        <f t="shared" si="1"/>
        <v>-1932960</v>
      </c>
      <c r="Z27" s="28">
        <f>+IF(X27&lt;&gt;0,+(Y27/X27)*100,0)</f>
        <v>44.4286921972592</v>
      </c>
      <c r="AA27" s="29">
        <f>SUM(AA21:AA26)</f>
        <v>-8701404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74015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20202</v>
      </c>
      <c r="D33" s="17"/>
      <c r="E33" s="18"/>
      <c r="F33" s="19"/>
      <c r="G33" s="19">
        <v>2645</v>
      </c>
      <c r="H33" s="36">
        <v>3118</v>
      </c>
      <c r="I33" s="36">
        <v>-1542</v>
      </c>
      <c r="J33" s="36">
        <v>4221</v>
      </c>
      <c r="K33" s="19">
        <v>4447</v>
      </c>
      <c r="L33" s="19">
        <v>-2857</v>
      </c>
      <c r="M33" s="19">
        <v>2760</v>
      </c>
      <c r="N33" s="19">
        <v>4350</v>
      </c>
      <c r="O33" s="36"/>
      <c r="P33" s="36"/>
      <c r="Q33" s="36"/>
      <c r="R33" s="19"/>
      <c r="S33" s="19"/>
      <c r="T33" s="19"/>
      <c r="U33" s="19"/>
      <c r="V33" s="36"/>
      <c r="W33" s="36">
        <v>8571</v>
      </c>
      <c r="X33" s="36"/>
      <c r="Y33" s="19">
        <v>8571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-75176</v>
      </c>
      <c r="D35" s="17"/>
      <c r="E35" s="18">
        <v>-86988</v>
      </c>
      <c r="F35" s="19">
        <v>-86988</v>
      </c>
      <c r="G35" s="19">
        <v>-5146</v>
      </c>
      <c r="H35" s="19">
        <v>-2497</v>
      </c>
      <c r="I35" s="19">
        <v>-2497</v>
      </c>
      <c r="J35" s="19">
        <v>-10140</v>
      </c>
      <c r="K35" s="19">
        <v>-16972</v>
      </c>
      <c r="L35" s="19">
        <v>-7322</v>
      </c>
      <c r="M35" s="19">
        <v>-7322</v>
      </c>
      <c r="N35" s="19">
        <v>-31616</v>
      </c>
      <c r="O35" s="19"/>
      <c r="P35" s="19"/>
      <c r="Q35" s="19"/>
      <c r="R35" s="19"/>
      <c r="S35" s="19"/>
      <c r="T35" s="19"/>
      <c r="U35" s="19"/>
      <c r="V35" s="19"/>
      <c r="W35" s="19">
        <v>-41756</v>
      </c>
      <c r="X35" s="19">
        <v>-43494</v>
      </c>
      <c r="Y35" s="19">
        <v>1738</v>
      </c>
      <c r="Z35" s="20">
        <v>-4</v>
      </c>
      <c r="AA35" s="21">
        <v>-86988</v>
      </c>
    </row>
    <row r="36" spans="1:27" ht="13.5">
      <c r="A36" s="23" t="s">
        <v>57</v>
      </c>
      <c r="B36" s="24"/>
      <c r="C36" s="25">
        <f aca="true" t="shared" si="2" ref="C36:Y36">SUM(C31:C35)</f>
        <v>19041</v>
      </c>
      <c r="D36" s="25">
        <f>SUM(D31:D35)</f>
        <v>0</v>
      </c>
      <c r="E36" s="26">
        <f t="shared" si="2"/>
        <v>-86988</v>
      </c>
      <c r="F36" s="27">
        <f t="shared" si="2"/>
        <v>-86988</v>
      </c>
      <c r="G36" s="27">
        <f t="shared" si="2"/>
        <v>-2501</v>
      </c>
      <c r="H36" s="27">
        <f t="shared" si="2"/>
        <v>621</v>
      </c>
      <c r="I36" s="27">
        <f t="shared" si="2"/>
        <v>-4039</v>
      </c>
      <c r="J36" s="27">
        <f t="shared" si="2"/>
        <v>-5919</v>
      </c>
      <c r="K36" s="27">
        <f t="shared" si="2"/>
        <v>-12525</v>
      </c>
      <c r="L36" s="27">
        <f t="shared" si="2"/>
        <v>-10179</v>
      </c>
      <c r="M36" s="27">
        <f t="shared" si="2"/>
        <v>-4562</v>
      </c>
      <c r="N36" s="27">
        <f t="shared" si="2"/>
        <v>-27266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-33185</v>
      </c>
      <c r="X36" s="27">
        <f t="shared" si="2"/>
        <v>-43494</v>
      </c>
      <c r="Y36" s="27">
        <f t="shared" si="2"/>
        <v>10309</v>
      </c>
      <c r="Z36" s="28">
        <f>+IF(X36&lt;&gt;0,+(Y36/X36)*100,0)</f>
        <v>-23.702119832620593</v>
      </c>
      <c r="AA36" s="29">
        <f>SUM(AA31:AA35)</f>
        <v>-86988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15618464</v>
      </c>
      <c r="D38" s="31">
        <f>+D17+D27+D36</f>
        <v>0</v>
      </c>
      <c r="E38" s="32">
        <f t="shared" si="3"/>
        <v>1791696</v>
      </c>
      <c r="F38" s="33">
        <f t="shared" si="3"/>
        <v>1791696</v>
      </c>
      <c r="G38" s="33">
        <f t="shared" si="3"/>
        <v>8065038</v>
      </c>
      <c r="H38" s="33">
        <f t="shared" si="3"/>
        <v>-1295249</v>
      </c>
      <c r="I38" s="33">
        <f t="shared" si="3"/>
        <v>-2305217</v>
      </c>
      <c r="J38" s="33">
        <f t="shared" si="3"/>
        <v>4464572</v>
      </c>
      <c r="K38" s="33">
        <f t="shared" si="3"/>
        <v>-3228650</v>
      </c>
      <c r="L38" s="33">
        <f t="shared" si="3"/>
        <v>-958734</v>
      </c>
      <c r="M38" s="33">
        <f t="shared" si="3"/>
        <v>3794310</v>
      </c>
      <c r="N38" s="33">
        <f t="shared" si="3"/>
        <v>-393074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4071498</v>
      </c>
      <c r="X38" s="33">
        <f t="shared" si="3"/>
        <v>895848</v>
      </c>
      <c r="Y38" s="33">
        <f t="shared" si="3"/>
        <v>3175650</v>
      </c>
      <c r="Z38" s="34">
        <f>+IF(X38&lt;&gt;0,+(Y38/X38)*100,0)</f>
        <v>354.4853591234227</v>
      </c>
      <c r="AA38" s="35">
        <f>+AA17+AA27+AA36</f>
        <v>1791696</v>
      </c>
    </row>
    <row r="39" spans="1:27" ht="13.5">
      <c r="A39" s="22" t="s">
        <v>59</v>
      </c>
      <c r="B39" s="16"/>
      <c r="C39" s="31">
        <v>11129765</v>
      </c>
      <c r="D39" s="31"/>
      <c r="E39" s="32">
        <v>9204575</v>
      </c>
      <c r="F39" s="33">
        <v>9204575</v>
      </c>
      <c r="G39" s="33">
        <v>26748232</v>
      </c>
      <c r="H39" s="33">
        <v>34813270</v>
      </c>
      <c r="I39" s="33">
        <v>33518021</v>
      </c>
      <c r="J39" s="33">
        <v>26748232</v>
      </c>
      <c r="K39" s="33">
        <v>31212804</v>
      </c>
      <c r="L39" s="33">
        <v>27984154</v>
      </c>
      <c r="M39" s="33">
        <v>27025420</v>
      </c>
      <c r="N39" s="33">
        <v>31212804</v>
      </c>
      <c r="O39" s="33"/>
      <c r="P39" s="33"/>
      <c r="Q39" s="33"/>
      <c r="R39" s="33"/>
      <c r="S39" s="33"/>
      <c r="T39" s="33"/>
      <c r="U39" s="33"/>
      <c r="V39" s="33"/>
      <c r="W39" s="33">
        <v>26748232</v>
      </c>
      <c r="X39" s="33">
        <v>9204575</v>
      </c>
      <c r="Y39" s="33">
        <v>17543657</v>
      </c>
      <c r="Z39" s="34">
        <v>190.6</v>
      </c>
      <c r="AA39" s="35">
        <v>9204575</v>
      </c>
    </row>
    <row r="40" spans="1:27" ht="13.5">
      <c r="A40" s="41" t="s">
        <v>60</v>
      </c>
      <c r="B40" s="42"/>
      <c r="C40" s="43">
        <v>26748229</v>
      </c>
      <c r="D40" s="43"/>
      <c r="E40" s="44">
        <v>10996274</v>
      </c>
      <c r="F40" s="45">
        <v>10996274</v>
      </c>
      <c r="G40" s="45">
        <v>34813270</v>
      </c>
      <c r="H40" s="45">
        <v>33518021</v>
      </c>
      <c r="I40" s="45">
        <v>31212804</v>
      </c>
      <c r="J40" s="45">
        <v>31212804</v>
      </c>
      <c r="K40" s="45">
        <v>27984154</v>
      </c>
      <c r="L40" s="45">
        <v>27025420</v>
      </c>
      <c r="M40" s="45">
        <v>30819730</v>
      </c>
      <c r="N40" s="45">
        <v>30819730</v>
      </c>
      <c r="O40" s="45"/>
      <c r="P40" s="45"/>
      <c r="Q40" s="45"/>
      <c r="R40" s="45"/>
      <c r="S40" s="45"/>
      <c r="T40" s="45"/>
      <c r="U40" s="45"/>
      <c r="V40" s="45"/>
      <c r="W40" s="45">
        <v>30819730</v>
      </c>
      <c r="X40" s="45">
        <v>10100426</v>
      </c>
      <c r="Y40" s="45">
        <v>20719304</v>
      </c>
      <c r="Z40" s="46">
        <v>205.13</v>
      </c>
      <c r="AA40" s="47">
        <v>10996274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34598497</v>
      </c>
      <c r="D6" s="17"/>
      <c r="E6" s="18">
        <v>38816739</v>
      </c>
      <c r="F6" s="19">
        <v>38816739</v>
      </c>
      <c r="G6" s="19">
        <v>3709884</v>
      </c>
      <c r="H6" s="19">
        <v>4343650</v>
      </c>
      <c r="I6" s="19">
        <v>4673933</v>
      </c>
      <c r="J6" s="19">
        <v>12727467</v>
      </c>
      <c r="K6" s="19">
        <v>3814869</v>
      </c>
      <c r="L6" s="19">
        <v>3901342</v>
      </c>
      <c r="M6" s="19">
        <v>7119398</v>
      </c>
      <c r="N6" s="19">
        <v>14835609</v>
      </c>
      <c r="O6" s="19"/>
      <c r="P6" s="19"/>
      <c r="Q6" s="19"/>
      <c r="R6" s="19"/>
      <c r="S6" s="19"/>
      <c r="T6" s="19"/>
      <c r="U6" s="19"/>
      <c r="V6" s="19"/>
      <c r="W6" s="19">
        <v>27563076</v>
      </c>
      <c r="X6" s="19">
        <v>24442107</v>
      </c>
      <c r="Y6" s="19">
        <v>3120969</v>
      </c>
      <c r="Z6" s="20">
        <v>12.77</v>
      </c>
      <c r="AA6" s="21">
        <v>38816739</v>
      </c>
    </row>
    <row r="7" spans="1:27" ht="13.5">
      <c r="A7" s="22" t="s">
        <v>34</v>
      </c>
      <c r="B7" s="16"/>
      <c r="C7" s="17">
        <v>127790620</v>
      </c>
      <c r="D7" s="17"/>
      <c r="E7" s="18">
        <v>136420159</v>
      </c>
      <c r="F7" s="19">
        <v>136420159</v>
      </c>
      <c r="G7" s="19">
        <v>13563926</v>
      </c>
      <c r="H7" s="19">
        <v>15881076</v>
      </c>
      <c r="I7" s="19">
        <v>17088642</v>
      </c>
      <c r="J7" s="19">
        <v>46533644</v>
      </c>
      <c r="K7" s="19">
        <v>13947769</v>
      </c>
      <c r="L7" s="19">
        <v>14263928</v>
      </c>
      <c r="M7" s="19">
        <v>26029650</v>
      </c>
      <c r="N7" s="19">
        <v>54241347</v>
      </c>
      <c r="O7" s="19"/>
      <c r="P7" s="19"/>
      <c r="Q7" s="19"/>
      <c r="R7" s="19"/>
      <c r="S7" s="19"/>
      <c r="T7" s="19"/>
      <c r="U7" s="19"/>
      <c r="V7" s="19"/>
      <c r="W7" s="19">
        <v>100774991</v>
      </c>
      <c r="X7" s="19">
        <v>64712066</v>
      </c>
      <c r="Y7" s="19">
        <v>36062925</v>
      </c>
      <c r="Z7" s="20">
        <v>55.73</v>
      </c>
      <c r="AA7" s="21">
        <v>136420159</v>
      </c>
    </row>
    <row r="8" spans="1:27" ht="13.5">
      <c r="A8" s="22" t="s">
        <v>35</v>
      </c>
      <c r="B8" s="16"/>
      <c r="C8" s="17">
        <v>9701361</v>
      </c>
      <c r="D8" s="17"/>
      <c r="E8" s="18">
        <v>11818546</v>
      </c>
      <c r="F8" s="19">
        <v>11818546</v>
      </c>
      <c r="G8" s="19">
        <v>-303293</v>
      </c>
      <c r="H8" s="19">
        <v>1488148</v>
      </c>
      <c r="I8" s="19">
        <v>1014526</v>
      </c>
      <c r="J8" s="19">
        <v>2199381</v>
      </c>
      <c r="K8" s="19">
        <v>1315478</v>
      </c>
      <c r="L8" s="19">
        <v>1401925</v>
      </c>
      <c r="M8" s="19">
        <v>653728</v>
      </c>
      <c r="N8" s="19">
        <v>3371131</v>
      </c>
      <c r="O8" s="19"/>
      <c r="P8" s="19"/>
      <c r="Q8" s="19"/>
      <c r="R8" s="19"/>
      <c r="S8" s="19"/>
      <c r="T8" s="19"/>
      <c r="U8" s="19"/>
      <c r="V8" s="19"/>
      <c r="W8" s="19">
        <v>5570512</v>
      </c>
      <c r="X8" s="19">
        <v>6254698</v>
      </c>
      <c r="Y8" s="19">
        <v>-684186</v>
      </c>
      <c r="Z8" s="20">
        <v>-10.94</v>
      </c>
      <c r="AA8" s="21">
        <v>11818546</v>
      </c>
    </row>
    <row r="9" spans="1:27" ht="13.5">
      <c r="A9" s="22" t="s">
        <v>36</v>
      </c>
      <c r="B9" s="16"/>
      <c r="C9" s="17">
        <v>52432000</v>
      </c>
      <c r="D9" s="17"/>
      <c r="E9" s="18">
        <v>52951224</v>
      </c>
      <c r="F9" s="19">
        <v>52951224</v>
      </c>
      <c r="G9" s="19">
        <v>19212000</v>
      </c>
      <c r="H9" s="19">
        <v>1597000</v>
      </c>
      <c r="I9" s="19">
        <v>1475000</v>
      </c>
      <c r="J9" s="19">
        <v>22284000</v>
      </c>
      <c r="K9" s="19">
        <v>1378000</v>
      </c>
      <c r="L9" s="19">
        <v>1245000</v>
      </c>
      <c r="M9" s="19">
        <v>16241000</v>
      </c>
      <c r="N9" s="19">
        <v>18864000</v>
      </c>
      <c r="O9" s="19"/>
      <c r="P9" s="19"/>
      <c r="Q9" s="19"/>
      <c r="R9" s="19"/>
      <c r="S9" s="19"/>
      <c r="T9" s="19"/>
      <c r="U9" s="19"/>
      <c r="V9" s="19"/>
      <c r="W9" s="19">
        <v>41148000</v>
      </c>
      <c r="X9" s="19">
        <v>26475612</v>
      </c>
      <c r="Y9" s="19">
        <v>14672388</v>
      </c>
      <c r="Z9" s="20">
        <v>55.42</v>
      </c>
      <c r="AA9" s="21">
        <v>52951224</v>
      </c>
    </row>
    <row r="10" spans="1:27" ht="13.5">
      <c r="A10" s="22" t="s">
        <v>37</v>
      </c>
      <c r="B10" s="16"/>
      <c r="C10" s="17">
        <v>24501000</v>
      </c>
      <c r="D10" s="17"/>
      <c r="E10" s="18">
        <v>23702775</v>
      </c>
      <c r="F10" s="19">
        <v>23702775</v>
      </c>
      <c r="G10" s="19">
        <v>7000000</v>
      </c>
      <c r="H10" s="19">
        <v>1061000</v>
      </c>
      <c r="I10" s="19">
        <v>1000000</v>
      </c>
      <c r="J10" s="19">
        <v>9061000</v>
      </c>
      <c r="K10" s="19">
        <v>1000000</v>
      </c>
      <c r="L10" s="19"/>
      <c r="M10" s="19">
        <v>13337000</v>
      </c>
      <c r="N10" s="19">
        <v>14337000</v>
      </c>
      <c r="O10" s="19"/>
      <c r="P10" s="19"/>
      <c r="Q10" s="19"/>
      <c r="R10" s="19"/>
      <c r="S10" s="19"/>
      <c r="T10" s="19"/>
      <c r="U10" s="19"/>
      <c r="V10" s="19"/>
      <c r="W10" s="19">
        <v>23398000</v>
      </c>
      <c r="X10" s="19">
        <v>15801850</v>
      </c>
      <c r="Y10" s="19">
        <v>7596150</v>
      </c>
      <c r="Z10" s="20">
        <v>48.07</v>
      </c>
      <c r="AA10" s="21">
        <v>23702775</v>
      </c>
    </row>
    <row r="11" spans="1:27" ht="13.5">
      <c r="A11" s="22" t="s">
        <v>38</v>
      </c>
      <c r="B11" s="16"/>
      <c r="C11" s="17">
        <v>4778666</v>
      </c>
      <c r="D11" s="17"/>
      <c r="E11" s="18">
        <v>3783456</v>
      </c>
      <c r="F11" s="19">
        <v>3783456</v>
      </c>
      <c r="G11" s="19">
        <v>365604</v>
      </c>
      <c r="H11" s="19">
        <v>360926</v>
      </c>
      <c r="I11" s="19">
        <v>382000</v>
      </c>
      <c r="J11" s="19">
        <v>1108530</v>
      </c>
      <c r="K11" s="19">
        <v>371553</v>
      </c>
      <c r="L11" s="19">
        <v>344063</v>
      </c>
      <c r="M11" s="19">
        <v>379693</v>
      </c>
      <c r="N11" s="19">
        <v>1095309</v>
      </c>
      <c r="O11" s="19"/>
      <c r="P11" s="19"/>
      <c r="Q11" s="19"/>
      <c r="R11" s="19"/>
      <c r="S11" s="19"/>
      <c r="T11" s="19"/>
      <c r="U11" s="19"/>
      <c r="V11" s="19"/>
      <c r="W11" s="19">
        <v>2203839</v>
      </c>
      <c r="X11" s="19">
        <v>1891728</v>
      </c>
      <c r="Y11" s="19">
        <v>312111</v>
      </c>
      <c r="Z11" s="20">
        <v>16.5</v>
      </c>
      <c r="AA11" s="21">
        <v>3783456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-219223399</v>
      </c>
      <c r="D14" s="17"/>
      <c r="E14" s="18">
        <v>-238518237</v>
      </c>
      <c r="F14" s="19">
        <v>-238518237</v>
      </c>
      <c r="G14" s="19">
        <v>-33646360</v>
      </c>
      <c r="H14" s="19">
        <v>-26997800</v>
      </c>
      <c r="I14" s="19">
        <v>-25956659</v>
      </c>
      <c r="J14" s="19">
        <v>-86600819</v>
      </c>
      <c r="K14" s="19">
        <v>-18354717</v>
      </c>
      <c r="L14" s="19">
        <v>-32121659</v>
      </c>
      <c r="M14" s="19">
        <v>-35070771</v>
      </c>
      <c r="N14" s="19">
        <v>-85547147</v>
      </c>
      <c r="O14" s="19"/>
      <c r="P14" s="19"/>
      <c r="Q14" s="19"/>
      <c r="R14" s="19"/>
      <c r="S14" s="19"/>
      <c r="T14" s="19"/>
      <c r="U14" s="19"/>
      <c r="V14" s="19"/>
      <c r="W14" s="19">
        <v>-172147966</v>
      </c>
      <c r="X14" s="19">
        <v>-119064738</v>
      </c>
      <c r="Y14" s="19">
        <v>-53083228</v>
      </c>
      <c r="Z14" s="20">
        <v>44.58</v>
      </c>
      <c r="AA14" s="21">
        <v>-238518237</v>
      </c>
    </row>
    <row r="15" spans="1:27" ht="13.5">
      <c r="A15" s="22" t="s">
        <v>42</v>
      </c>
      <c r="B15" s="16"/>
      <c r="C15" s="17">
        <v>-3389283</v>
      </c>
      <c r="D15" s="17"/>
      <c r="E15" s="18">
        <v>-3011974</v>
      </c>
      <c r="F15" s="19">
        <v>-3011974</v>
      </c>
      <c r="G15" s="19"/>
      <c r="H15" s="19"/>
      <c r="I15" s="19"/>
      <c r="J15" s="19"/>
      <c r="K15" s="19"/>
      <c r="L15" s="19"/>
      <c r="M15" s="19">
        <v>-1638228</v>
      </c>
      <c r="N15" s="19">
        <v>-1638228</v>
      </c>
      <c r="O15" s="19"/>
      <c r="P15" s="19"/>
      <c r="Q15" s="19"/>
      <c r="R15" s="19"/>
      <c r="S15" s="19"/>
      <c r="T15" s="19"/>
      <c r="U15" s="19"/>
      <c r="V15" s="19"/>
      <c r="W15" s="19">
        <v>-1638228</v>
      </c>
      <c r="X15" s="19">
        <v>-1040796</v>
      </c>
      <c r="Y15" s="19">
        <v>-597432</v>
      </c>
      <c r="Z15" s="20">
        <v>57.4</v>
      </c>
      <c r="AA15" s="21">
        <v>-3011974</v>
      </c>
    </row>
    <row r="16" spans="1:27" ht="13.5">
      <c r="A16" s="22" t="s">
        <v>43</v>
      </c>
      <c r="B16" s="16"/>
      <c r="C16" s="17">
        <v>-956876</v>
      </c>
      <c r="D16" s="17"/>
      <c r="E16" s="18">
        <v>-1037672</v>
      </c>
      <c r="F16" s="19">
        <v>-1037672</v>
      </c>
      <c r="G16" s="19">
        <v>-1526</v>
      </c>
      <c r="H16" s="19">
        <v>-1600</v>
      </c>
      <c r="I16" s="19">
        <v>-1491</v>
      </c>
      <c r="J16" s="19">
        <v>-4617</v>
      </c>
      <c r="K16" s="19">
        <v>-253782</v>
      </c>
      <c r="L16" s="19">
        <v>-220469</v>
      </c>
      <c r="M16" s="19">
        <v>-24080</v>
      </c>
      <c r="N16" s="19">
        <v>-498331</v>
      </c>
      <c r="O16" s="19"/>
      <c r="P16" s="19"/>
      <c r="Q16" s="19"/>
      <c r="R16" s="19"/>
      <c r="S16" s="19"/>
      <c r="T16" s="19"/>
      <c r="U16" s="19"/>
      <c r="V16" s="19"/>
      <c r="W16" s="19">
        <v>-502948</v>
      </c>
      <c r="X16" s="19">
        <v>-518836</v>
      </c>
      <c r="Y16" s="19">
        <v>15888</v>
      </c>
      <c r="Z16" s="20">
        <v>-3.06</v>
      </c>
      <c r="AA16" s="21">
        <v>-1037672</v>
      </c>
    </row>
    <row r="17" spans="1:27" ht="13.5">
      <c r="A17" s="23" t="s">
        <v>44</v>
      </c>
      <c r="B17" s="24"/>
      <c r="C17" s="25">
        <f aca="true" t="shared" si="0" ref="C17:Y17">SUM(C6:C16)</f>
        <v>30232586</v>
      </c>
      <c r="D17" s="25">
        <f>SUM(D6:D16)</f>
        <v>0</v>
      </c>
      <c r="E17" s="26">
        <f t="shared" si="0"/>
        <v>24925016</v>
      </c>
      <c r="F17" s="27">
        <f t="shared" si="0"/>
        <v>24925016</v>
      </c>
      <c r="G17" s="27">
        <f t="shared" si="0"/>
        <v>9900235</v>
      </c>
      <c r="H17" s="27">
        <f t="shared" si="0"/>
        <v>-2267600</v>
      </c>
      <c r="I17" s="27">
        <f t="shared" si="0"/>
        <v>-324049</v>
      </c>
      <c r="J17" s="27">
        <f t="shared" si="0"/>
        <v>7308586</v>
      </c>
      <c r="K17" s="27">
        <f t="shared" si="0"/>
        <v>3219170</v>
      </c>
      <c r="L17" s="27">
        <f t="shared" si="0"/>
        <v>-11185870</v>
      </c>
      <c r="M17" s="27">
        <f t="shared" si="0"/>
        <v>27027390</v>
      </c>
      <c r="N17" s="27">
        <f t="shared" si="0"/>
        <v>19060690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26369276</v>
      </c>
      <c r="X17" s="27">
        <f t="shared" si="0"/>
        <v>18953691</v>
      </c>
      <c r="Y17" s="27">
        <f t="shared" si="0"/>
        <v>7415585</v>
      </c>
      <c r="Z17" s="28">
        <f>+IF(X17&lt;&gt;0,+(Y17/X17)*100,0)</f>
        <v>39.12475411781273</v>
      </c>
      <c r="AA17" s="29">
        <f>SUM(AA6:AA16)</f>
        <v>24925016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690468</v>
      </c>
      <c r="D21" s="17"/>
      <c r="E21" s="18">
        <v>4092374</v>
      </c>
      <c r="F21" s="19">
        <v>4092374</v>
      </c>
      <c r="G21" s="36">
        <v>30702</v>
      </c>
      <c r="H21" s="36">
        <v>128246</v>
      </c>
      <c r="I21" s="36">
        <v>89035</v>
      </c>
      <c r="J21" s="19">
        <v>247983</v>
      </c>
      <c r="K21" s="36">
        <v>18658</v>
      </c>
      <c r="L21" s="36">
        <v>29026</v>
      </c>
      <c r="M21" s="19">
        <v>7895</v>
      </c>
      <c r="N21" s="36">
        <v>55579</v>
      </c>
      <c r="O21" s="36"/>
      <c r="P21" s="36"/>
      <c r="Q21" s="19"/>
      <c r="R21" s="36"/>
      <c r="S21" s="36"/>
      <c r="T21" s="19"/>
      <c r="U21" s="36"/>
      <c r="V21" s="36"/>
      <c r="W21" s="36">
        <v>303562</v>
      </c>
      <c r="X21" s="19"/>
      <c r="Y21" s="36">
        <v>303562</v>
      </c>
      <c r="Z21" s="37"/>
      <c r="AA21" s="38">
        <v>4092374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157870</v>
      </c>
      <c r="D23" s="40"/>
      <c r="E23" s="18">
        <v>9669</v>
      </c>
      <c r="F23" s="19">
        <v>9669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>
        <v>9669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-26998023</v>
      </c>
      <c r="D26" s="17"/>
      <c r="E26" s="18">
        <v>-27077276</v>
      </c>
      <c r="F26" s="19">
        <v>-27077276</v>
      </c>
      <c r="G26" s="19"/>
      <c r="H26" s="19">
        <v>-452959</v>
      </c>
      <c r="I26" s="19">
        <v>-1703417</v>
      </c>
      <c r="J26" s="19">
        <v>-2156376</v>
      </c>
      <c r="K26" s="19">
        <v>-2839164</v>
      </c>
      <c r="L26" s="19">
        <v>-1536380</v>
      </c>
      <c r="M26" s="19">
        <v>-4475067</v>
      </c>
      <c r="N26" s="19">
        <v>-8850611</v>
      </c>
      <c r="O26" s="19"/>
      <c r="P26" s="19"/>
      <c r="Q26" s="19"/>
      <c r="R26" s="19"/>
      <c r="S26" s="19"/>
      <c r="T26" s="19"/>
      <c r="U26" s="19"/>
      <c r="V26" s="19"/>
      <c r="W26" s="19">
        <v>-11006987</v>
      </c>
      <c r="X26" s="19">
        <v>-21847234</v>
      </c>
      <c r="Y26" s="19">
        <v>10840247</v>
      </c>
      <c r="Z26" s="20">
        <v>-49.62</v>
      </c>
      <c r="AA26" s="21">
        <v>-27077276</v>
      </c>
    </row>
    <row r="27" spans="1:27" ht="13.5">
      <c r="A27" s="23" t="s">
        <v>51</v>
      </c>
      <c r="B27" s="24"/>
      <c r="C27" s="25">
        <f aca="true" t="shared" si="1" ref="C27:Y27">SUM(C21:C26)</f>
        <v>-26149685</v>
      </c>
      <c r="D27" s="25">
        <f>SUM(D21:D26)</f>
        <v>0</v>
      </c>
      <c r="E27" s="26">
        <f t="shared" si="1"/>
        <v>-22975233</v>
      </c>
      <c r="F27" s="27">
        <f t="shared" si="1"/>
        <v>-22975233</v>
      </c>
      <c r="G27" s="27">
        <f t="shared" si="1"/>
        <v>30702</v>
      </c>
      <c r="H27" s="27">
        <f t="shared" si="1"/>
        <v>-324713</v>
      </c>
      <c r="I27" s="27">
        <f t="shared" si="1"/>
        <v>-1614382</v>
      </c>
      <c r="J27" s="27">
        <f t="shared" si="1"/>
        <v>-1908393</v>
      </c>
      <c r="K27" s="27">
        <f t="shared" si="1"/>
        <v>-2820506</v>
      </c>
      <c r="L27" s="27">
        <f t="shared" si="1"/>
        <v>-1507354</v>
      </c>
      <c r="M27" s="27">
        <f t="shared" si="1"/>
        <v>-4467172</v>
      </c>
      <c r="N27" s="27">
        <f t="shared" si="1"/>
        <v>-8795032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-10703425</v>
      </c>
      <c r="X27" s="27">
        <f t="shared" si="1"/>
        <v>-21847234</v>
      </c>
      <c r="Y27" s="27">
        <f t="shared" si="1"/>
        <v>11143809</v>
      </c>
      <c r="Z27" s="28">
        <f>+IF(X27&lt;&gt;0,+(Y27/X27)*100,0)</f>
        <v>-51.007871293913</v>
      </c>
      <c r="AA27" s="29">
        <f>SUM(AA21:AA26)</f>
        <v>-22975233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156359</v>
      </c>
      <c r="D33" s="17"/>
      <c r="E33" s="18">
        <v>276717</v>
      </c>
      <c r="F33" s="19">
        <v>276717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>
        <v>276717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-4461682</v>
      </c>
      <c r="D35" s="17"/>
      <c r="E35" s="18">
        <v>-4054234</v>
      </c>
      <c r="F35" s="19">
        <v>-4054234</v>
      </c>
      <c r="G35" s="19"/>
      <c r="H35" s="19"/>
      <c r="I35" s="19"/>
      <c r="J35" s="19"/>
      <c r="K35" s="19"/>
      <c r="L35" s="19"/>
      <c r="M35" s="19">
        <v>-2015225</v>
      </c>
      <c r="N35" s="19">
        <v>-2015225</v>
      </c>
      <c r="O35" s="19"/>
      <c r="P35" s="19"/>
      <c r="Q35" s="19"/>
      <c r="R35" s="19"/>
      <c r="S35" s="19"/>
      <c r="T35" s="19"/>
      <c r="U35" s="19"/>
      <c r="V35" s="19"/>
      <c r="W35" s="19">
        <v>-2015225</v>
      </c>
      <c r="X35" s="19">
        <v>-2027117</v>
      </c>
      <c r="Y35" s="19">
        <v>11892</v>
      </c>
      <c r="Z35" s="20">
        <v>-0.59</v>
      </c>
      <c r="AA35" s="21">
        <v>-4054234</v>
      </c>
    </row>
    <row r="36" spans="1:27" ht="13.5">
      <c r="A36" s="23" t="s">
        <v>57</v>
      </c>
      <c r="B36" s="24"/>
      <c r="C36" s="25">
        <f aca="true" t="shared" si="2" ref="C36:Y36">SUM(C31:C35)</f>
        <v>-4305323</v>
      </c>
      <c r="D36" s="25">
        <f>SUM(D31:D35)</f>
        <v>0</v>
      </c>
      <c r="E36" s="26">
        <f t="shared" si="2"/>
        <v>-3777517</v>
      </c>
      <c r="F36" s="27">
        <f t="shared" si="2"/>
        <v>-3777517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-2015225</v>
      </c>
      <c r="N36" s="27">
        <f t="shared" si="2"/>
        <v>-2015225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-2015225</v>
      </c>
      <c r="X36" s="27">
        <f t="shared" si="2"/>
        <v>-2027117</v>
      </c>
      <c r="Y36" s="27">
        <f t="shared" si="2"/>
        <v>11892</v>
      </c>
      <c r="Z36" s="28">
        <f>+IF(X36&lt;&gt;0,+(Y36/X36)*100,0)</f>
        <v>-0.5866459607412893</v>
      </c>
      <c r="AA36" s="29">
        <f>SUM(AA31:AA35)</f>
        <v>-3777517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-222422</v>
      </c>
      <c r="D38" s="31">
        <f>+D17+D27+D36</f>
        <v>0</v>
      </c>
      <c r="E38" s="32">
        <f t="shared" si="3"/>
        <v>-1827734</v>
      </c>
      <c r="F38" s="33">
        <f t="shared" si="3"/>
        <v>-1827734</v>
      </c>
      <c r="G38" s="33">
        <f t="shared" si="3"/>
        <v>9930937</v>
      </c>
      <c r="H38" s="33">
        <f t="shared" si="3"/>
        <v>-2592313</v>
      </c>
      <c r="I38" s="33">
        <f t="shared" si="3"/>
        <v>-1938431</v>
      </c>
      <c r="J38" s="33">
        <f t="shared" si="3"/>
        <v>5400193</v>
      </c>
      <c r="K38" s="33">
        <f t="shared" si="3"/>
        <v>398664</v>
      </c>
      <c r="L38" s="33">
        <f t="shared" si="3"/>
        <v>-12693224</v>
      </c>
      <c r="M38" s="33">
        <f t="shared" si="3"/>
        <v>20544993</v>
      </c>
      <c r="N38" s="33">
        <f t="shared" si="3"/>
        <v>8250433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13650626</v>
      </c>
      <c r="X38" s="33">
        <f t="shared" si="3"/>
        <v>-4920660</v>
      </c>
      <c r="Y38" s="33">
        <f t="shared" si="3"/>
        <v>18571286</v>
      </c>
      <c r="Z38" s="34">
        <f>+IF(X38&lt;&gt;0,+(Y38/X38)*100,0)</f>
        <v>-377.41453382269856</v>
      </c>
      <c r="AA38" s="35">
        <f>+AA17+AA27+AA36</f>
        <v>-1827734</v>
      </c>
    </row>
    <row r="39" spans="1:27" ht="13.5">
      <c r="A39" s="22" t="s">
        <v>59</v>
      </c>
      <c r="B39" s="16"/>
      <c r="C39" s="31">
        <v>10732948</v>
      </c>
      <c r="D39" s="31"/>
      <c r="E39" s="32">
        <v>16625774</v>
      </c>
      <c r="F39" s="33">
        <v>16625774</v>
      </c>
      <c r="G39" s="33">
        <v>16625774</v>
      </c>
      <c r="H39" s="33">
        <v>26556711</v>
      </c>
      <c r="I39" s="33">
        <v>23964398</v>
      </c>
      <c r="J39" s="33">
        <v>16625774</v>
      </c>
      <c r="K39" s="33">
        <v>22025967</v>
      </c>
      <c r="L39" s="33">
        <v>22424631</v>
      </c>
      <c r="M39" s="33">
        <v>9731407</v>
      </c>
      <c r="N39" s="33">
        <v>22025967</v>
      </c>
      <c r="O39" s="33"/>
      <c r="P39" s="33"/>
      <c r="Q39" s="33"/>
      <c r="R39" s="33"/>
      <c r="S39" s="33"/>
      <c r="T39" s="33"/>
      <c r="U39" s="33"/>
      <c r="V39" s="33"/>
      <c r="W39" s="33">
        <v>16625774</v>
      </c>
      <c r="X39" s="33">
        <v>16625774</v>
      </c>
      <c r="Y39" s="33"/>
      <c r="Z39" s="34"/>
      <c r="AA39" s="35">
        <v>16625774</v>
      </c>
    </row>
    <row r="40" spans="1:27" ht="13.5">
      <c r="A40" s="41" t="s">
        <v>60</v>
      </c>
      <c r="B40" s="42"/>
      <c r="C40" s="43">
        <v>10510526</v>
      </c>
      <c r="D40" s="43"/>
      <c r="E40" s="44">
        <v>14798038</v>
      </c>
      <c r="F40" s="45">
        <v>14798038</v>
      </c>
      <c r="G40" s="45">
        <v>26556711</v>
      </c>
      <c r="H40" s="45">
        <v>23964398</v>
      </c>
      <c r="I40" s="45">
        <v>22025967</v>
      </c>
      <c r="J40" s="45">
        <v>22025967</v>
      </c>
      <c r="K40" s="45">
        <v>22424631</v>
      </c>
      <c r="L40" s="45">
        <v>9731407</v>
      </c>
      <c r="M40" s="45">
        <v>30276400</v>
      </c>
      <c r="N40" s="45">
        <v>30276400</v>
      </c>
      <c r="O40" s="45"/>
      <c r="P40" s="45"/>
      <c r="Q40" s="45"/>
      <c r="R40" s="45"/>
      <c r="S40" s="45"/>
      <c r="T40" s="45"/>
      <c r="U40" s="45"/>
      <c r="V40" s="45"/>
      <c r="W40" s="45">
        <v>30276400</v>
      </c>
      <c r="X40" s="45">
        <v>11705112</v>
      </c>
      <c r="Y40" s="45">
        <v>18571288</v>
      </c>
      <c r="Z40" s="46">
        <v>158.66</v>
      </c>
      <c r="AA40" s="47">
        <v>14798038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19577531</v>
      </c>
      <c r="D6" s="17"/>
      <c r="E6" s="18">
        <v>26593632</v>
      </c>
      <c r="F6" s="19">
        <v>26593632</v>
      </c>
      <c r="G6" s="19">
        <v>1453481</v>
      </c>
      <c r="H6" s="19">
        <v>2917054</v>
      </c>
      <c r="I6" s="19">
        <v>4069495</v>
      </c>
      <c r="J6" s="19">
        <v>8440030</v>
      </c>
      <c r="K6" s="19">
        <v>3740931</v>
      </c>
      <c r="L6" s="19">
        <v>1815851</v>
      </c>
      <c r="M6" s="19">
        <v>1679237</v>
      </c>
      <c r="N6" s="19">
        <v>7236019</v>
      </c>
      <c r="O6" s="19"/>
      <c r="P6" s="19"/>
      <c r="Q6" s="19"/>
      <c r="R6" s="19"/>
      <c r="S6" s="19"/>
      <c r="T6" s="19"/>
      <c r="U6" s="19"/>
      <c r="V6" s="19"/>
      <c r="W6" s="19">
        <v>15676049</v>
      </c>
      <c r="X6" s="19">
        <v>13296816</v>
      </c>
      <c r="Y6" s="19">
        <v>2379233</v>
      </c>
      <c r="Z6" s="20">
        <v>17.89</v>
      </c>
      <c r="AA6" s="21">
        <v>26593632</v>
      </c>
    </row>
    <row r="7" spans="1:27" ht="13.5">
      <c r="A7" s="22" t="s">
        <v>34</v>
      </c>
      <c r="B7" s="16"/>
      <c r="C7" s="17">
        <v>80648167</v>
      </c>
      <c r="D7" s="17"/>
      <c r="E7" s="18">
        <v>104151360</v>
      </c>
      <c r="F7" s="19">
        <v>104151360</v>
      </c>
      <c r="G7" s="19">
        <v>8691023</v>
      </c>
      <c r="H7" s="19">
        <v>9550507</v>
      </c>
      <c r="I7" s="19">
        <v>8802071</v>
      </c>
      <c r="J7" s="19">
        <v>27043601</v>
      </c>
      <c r="K7" s="19">
        <v>8893354</v>
      </c>
      <c r="L7" s="19">
        <v>7791372</v>
      </c>
      <c r="M7" s="19">
        <v>7826163</v>
      </c>
      <c r="N7" s="19">
        <v>24510889</v>
      </c>
      <c r="O7" s="19"/>
      <c r="P7" s="19"/>
      <c r="Q7" s="19"/>
      <c r="R7" s="19"/>
      <c r="S7" s="19"/>
      <c r="T7" s="19"/>
      <c r="U7" s="19"/>
      <c r="V7" s="19"/>
      <c r="W7" s="19">
        <v>51554490</v>
      </c>
      <c r="X7" s="19">
        <v>52075680</v>
      </c>
      <c r="Y7" s="19">
        <v>-521190</v>
      </c>
      <c r="Z7" s="20">
        <v>-1</v>
      </c>
      <c r="AA7" s="21">
        <v>104151360</v>
      </c>
    </row>
    <row r="8" spans="1:27" ht="13.5">
      <c r="A8" s="22" t="s">
        <v>35</v>
      </c>
      <c r="B8" s="16"/>
      <c r="C8" s="17">
        <v>26234277</v>
      </c>
      <c r="D8" s="17"/>
      <c r="E8" s="18">
        <v>28213980</v>
      </c>
      <c r="F8" s="19">
        <v>28213980</v>
      </c>
      <c r="G8" s="19">
        <v>1056104</v>
      </c>
      <c r="H8" s="19">
        <v>1235795</v>
      </c>
      <c r="I8" s="19">
        <v>2266928</v>
      </c>
      <c r="J8" s="19">
        <v>4558827</v>
      </c>
      <c r="K8" s="19">
        <v>2192336</v>
      </c>
      <c r="L8" s="19">
        <v>3637132</v>
      </c>
      <c r="M8" s="19">
        <v>1406946</v>
      </c>
      <c r="N8" s="19">
        <v>7236414</v>
      </c>
      <c r="O8" s="19"/>
      <c r="P8" s="19"/>
      <c r="Q8" s="19"/>
      <c r="R8" s="19"/>
      <c r="S8" s="19"/>
      <c r="T8" s="19"/>
      <c r="U8" s="19"/>
      <c r="V8" s="19"/>
      <c r="W8" s="19">
        <v>11795241</v>
      </c>
      <c r="X8" s="19">
        <v>14106990</v>
      </c>
      <c r="Y8" s="19">
        <v>-2311749</v>
      </c>
      <c r="Z8" s="20">
        <v>-16.39</v>
      </c>
      <c r="AA8" s="21">
        <v>28213980</v>
      </c>
    </row>
    <row r="9" spans="1:27" ht="13.5">
      <c r="A9" s="22" t="s">
        <v>36</v>
      </c>
      <c r="B9" s="16"/>
      <c r="C9" s="17">
        <v>107890749</v>
      </c>
      <c r="D9" s="17"/>
      <c r="E9" s="18">
        <v>63896996</v>
      </c>
      <c r="F9" s="19">
        <v>63896996</v>
      </c>
      <c r="G9" s="19">
        <v>21471978</v>
      </c>
      <c r="H9" s="19">
        <v>2004000</v>
      </c>
      <c r="I9" s="19">
        <v>1660000</v>
      </c>
      <c r="J9" s="19">
        <v>25135978</v>
      </c>
      <c r="K9" s="19">
        <v>2040256</v>
      </c>
      <c r="L9" s="19">
        <v>4516899</v>
      </c>
      <c r="M9" s="19">
        <v>15523000</v>
      </c>
      <c r="N9" s="19">
        <v>22080155</v>
      </c>
      <c r="O9" s="19"/>
      <c r="P9" s="19"/>
      <c r="Q9" s="19"/>
      <c r="R9" s="19"/>
      <c r="S9" s="19"/>
      <c r="T9" s="19"/>
      <c r="U9" s="19"/>
      <c r="V9" s="19"/>
      <c r="W9" s="19">
        <v>47216133</v>
      </c>
      <c r="X9" s="19">
        <v>39684998</v>
      </c>
      <c r="Y9" s="19">
        <v>7531135</v>
      </c>
      <c r="Z9" s="20">
        <v>18.98</v>
      </c>
      <c r="AA9" s="21">
        <v>63896996</v>
      </c>
    </row>
    <row r="10" spans="1:27" ht="13.5">
      <c r="A10" s="22" t="s">
        <v>37</v>
      </c>
      <c r="B10" s="16"/>
      <c r="C10" s="17">
        <v>14556431</v>
      </c>
      <c r="D10" s="17"/>
      <c r="E10" s="18">
        <v>30545004</v>
      </c>
      <c r="F10" s="19">
        <v>30545004</v>
      </c>
      <c r="G10" s="19">
        <v>3548000</v>
      </c>
      <c r="H10" s="19"/>
      <c r="I10" s="19">
        <v>2000000</v>
      </c>
      <c r="J10" s="19">
        <v>5548000</v>
      </c>
      <c r="K10" s="19">
        <v>1500000</v>
      </c>
      <c r="L10" s="19">
        <v>1000000</v>
      </c>
      <c r="M10" s="19">
        <v>21634534</v>
      </c>
      <c r="N10" s="19">
        <v>24134534</v>
      </c>
      <c r="O10" s="19"/>
      <c r="P10" s="19"/>
      <c r="Q10" s="19"/>
      <c r="R10" s="19"/>
      <c r="S10" s="19"/>
      <c r="T10" s="19"/>
      <c r="U10" s="19"/>
      <c r="V10" s="19"/>
      <c r="W10" s="19">
        <v>29682534</v>
      </c>
      <c r="X10" s="19">
        <v>15272502</v>
      </c>
      <c r="Y10" s="19">
        <v>14410032</v>
      </c>
      <c r="Z10" s="20">
        <v>94.35</v>
      </c>
      <c r="AA10" s="21">
        <v>30545004</v>
      </c>
    </row>
    <row r="11" spans="1:27" ht="13.5">
      <c r="A11" s="22" t="s">
        <v>38</v>
      </c>
      <c r="B11" s="16"/>
      <c r="C11" s="17">
        <v>3923938</v>
      </c>
      <c r="D11" s="17"/>
      <c r="E11" s="18">
        <v>3220464</v>
      </c>
      <c r="F11" s="19">
        <v>3220464</v>
      </c>
      <c r="G11" s="19">
        <v>230427</v>
      </c>
      <c r="H11" s="19">
        <v>337877</v>
      </c>
      <c r="I11" s="19">
        <v>291373</v>
      </c>
      <c r="J11" s="19">
        <v>859677</v>
      </c>
      <c r="K11" s="19">
        <v>410577</v>
      </c>
      <c r="L11" s="19">
        <v>219179</v>
      </c>
      <c r="M11" s="19">
        <v>357188</v>
      </c>
      <c r="N11" s="19">
        <v>986944</v>
      </c>
      <c r="O11" s="19"/>
      <c r="P11" s="19"/>
      <c r="Q11" s="19"/>
      <c r="R11" s="19"/>
      <c r="S11" s="19"/>
      <c r="T11" s="19"/>
      <c r="U11" s="19"/>
      <c r="V11" s="19"/>
      <c r="W11" s="19">
        <v>1846621</v>
      </c>
      <c r="X11" s="19">
        <v>1610232</v>
      </c>
      <c r="Y11" s="19">
        <v>236389</v>
      </c>
      <c r="Z11" s="20">
        <v>14.68</v>
      </c>
      <c r="AA11" s="21">
        <v>3220464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-227480138</v>
      </c>
      <c r="D14" s="17"/>
      <c r="E14" s="18">
        <v>-223218720</v>
      </c>
      <c r="F14" s="19">
        <v>-223218720</v>
      </c>
      <c r="G14" s="19">
        <v>-12744557</v>
      </c>
      <c r="H14" s="19">
        <v>-17966868</v>
      </c>
      <c r="I14" s="19">
        <v>-18276790</v>
      </c>
      <c r="J14" s="19">
        <v>-48988215</v>
      </c>
      <c r="K14" s="19">
        <v>-16829203</v>
      </c>
      <c r="L14" s="19">
        <v>-26924440</v>
      </c>
      <c r="M14" s="19">
        <v>-18740603</v>
      </c>
      <c r="N14" s="19">
        <v>-62494246</v>
      </c>
      <c r="O14" s="19"/>
      <c r="P14" s="19"/>
      <c r="Q14" s="19"/>
      <c r="R14" s="19"/>
      <c r="S14" s="19"/>
      <c r="T14" s="19"/>
      <c r="U14" s="19"/>
      <c r="V14" s="19"/>
      <c r="W14" s="19">
        <v>-111482461</v>
      </c>
      <c r="X14" s="19">
        <v>-111609360</v>
      </c>
      <c r="Y14" s="19">
        <v>126899</v>
      </c>
      <c r="Z14" s="20">
        <v>-0.11</v>
      </c>
      <c r="AA14" s="21">
        <v>-223218720</v>
      </c>
    </row>
    <row r="15" spans="1:27" ht="13.5">
      <c r="A15" s="22" t="s">
        <v>42</v>
      </c>
      <c r="B15" s="16"/>
      <c r="C15" s="17">
        <v>-5754200</v>
      </c>
      <c r="D15" s="17"/>
      <c r="E15" s="18">
        <v>-1633176</v>
      </c>
      <c r="F15" s="19">
        <v>-1633176</v>
      </c>
      <c r="G15" s="19">
        <v>-8514</v>
      </c>
      <c r="H15" s="19">
        <v>-118152</v>
      </c>
      <c r="I15" s="19">
        <v>-62326</v>
      </c>
      <c r="J15" s="19">
        <v>-188992</v>
      </c>
      <c r="K15" s="19">
        <v>-1962</v>
      </c>
      <c r="L15" s="19"/>
      <c r="M15" s="19">
        <v>-553279</v>
      </c>
      <c r="N15" s="19">
        <v>-555241</v>
      </c>
      <c r="O15" s="19"/>
      <c r="P15" s="19"/>
      <c r="Q15" s="19"/>
      <c r="R15" s="19"/>
      <c r="S15" s="19"/>
      <c r="T15" s="19"/>
      <c r="U15" s="19"/>
      <c r="V15" s="19"/>
      <c r="W15" s="19">
        <v>-744233</v>
      </c>
      <c r="X15" s="19">
        <v>-816588</v>
      </c>
      <c r="Y15" s="19">
        <v>72355</v>
      </c>
      <c r="Z15" s="20">
        <v>-8.86</v>
      </c>
      <c r="AA15" s="21">
        <v>-1633176</v>
      </c>
    </row>
    <row r="16" spans="1:27" ht="13.5">
      <c r="A16" s="22" t="s">
        <v>43</v>
      </c>
      <c r="B16" s="16"/>
      <c r="C16" s="17">
        <v>-34879</v>
      </c>
      <c r="D16" s="17"/>
      <c r="E16" s="18">
        <v>-150000</v>
      </c>
      <c r="F16" s="19">
        <v>-150000</v>
      </c>
      <c r="G16" s="19">
        <v>-79400</v>
      </c>
      <c r="H16" s="19"/>
      <c r="I16" s="19"/>
      <c r="J16" s="19">
        <v>-79400</v>
      </c>
      <c r="K16" s="19">
        <v>-13700</v>
      </c>
      <c r="L16" s="19">
        <v>-4250</v>
      </c>
      <c r="M16" s="19">
        <v>-2000</v>
      </c>
      <c r="N16" s="19">
        <v>-19950</v>
      </c>
      <c r="O16" s="19"/>
      <c r="P16" s="19"/>
      <c r="Q16" s="19"/>
      <c r="R16" s="19"/>
      <c r="S16" s="19"/>
      <c r="T16" s="19"/>
      <c r="U16" s="19"/>
      <c r="V16" s="19"/>
      <c r="W16" s="19">
        <v>-99350</v>
      </c>
      <c r="X16" s="19">
        <v>-75000</v>
      </c>
      <c r="Y16" s="19">
        <v>-24350</v>
      </c>
      <c r="Z16" s="20">
        <v>32.47</v>
      </c>
      <c r="AA16" s="21">
        <v>-150000</v>
      </c>
    </row>
    <row r="17" spans="1:27" ht="13.5">
      <c r="A17" s="23" t="s">
        <v>44</v>
      </c>
      <c r="B17" s="24"/>
      <c r="C17" s="25">
        <f aca="true" t="shared" si="0" ref="C17:Y17">SUM(C6:C16)</f>
        <v>19561876</v>
      </c>
      <c r="D17" s="25">
        <f>SUM(D6:D16)</f>
        <v>0</v>
      </c>
      <c r="E17" s="26">
        <f t="shared" si="0"/>
        <v>31619540</v>
      </c>
      <c r="F17" s="27">
        <f t="shared" si="0"/>
        <v>31619540</v>
      </c>
      <c r="G17" s="27">
        <f t="shared" si="0"/>
        <v>23618542</v>
      </c>
      <c r="H17" s="27">
        <f t="shared" si="0"/>
        <v>-2039787</v>
      </c>
      <c r="I17" s="27">
        <f t="shared" si="0"/>
        <v>750751</v>
      </c>
      <c r="J17" s="27">
        <f t="shared" si="0"/>
        <v>22329506</v>
      </c>
      <c r="K17" s="27">
        <f t="shared" si="0"/>
        <v>1932589</v>
      </c>
      <c r="L17" s="27">
        <f t="shared" si="0"/>
        <v>-7948257</v>
      </c>
      <c r="M17" s="27">
        <f t="shared" si="0"/>
        <v>29131186</v>
      </c>
      <c r="N17" s="27">
        <f t="shared" si="0"/>
        <v>23115518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45445024</v>
      </c>
      <c r="X17" s="27">
        <f t="shared" si="0"/>
        <v>23546270</v>
      </c>
      <c r="Y17" s="27">
        <f t="shared" si="0"/>
        <v>21898754</v>
      </c>
      <c r="Z17" s="28">
        <f>+IF(X17&lt;&gt;0,+(Y17/X17)*100,0)</f>
        <v>93.00307012533196</v>
      </c>
      <c r="AA17" s="29">
        <f>SUM(AA6:AA16)</f>
        <v>31619540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-112358</v>
      </c>
      <c r="D23" s="40"/>
      <c r="E23" s="18">
        <v>-110376</v>
      </c>
      <c r="F23" s="19">
        <v>-110376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>
        <v>-55188</v>
      </c>
      <c r="Y23" s="36">
        <v>55188</v>
      </c>
      <c r="Z23" s="37">
        <v>-100</v>
      </c>
      <c r="AA23" s="38">
        <v>-110376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-18486676</v>
      </c>
      <c r="D26" s="17"/>
      <c r="E26" s="18">
        <v>-34168094</v>
      </c>
      <c r="F26" s="19">
        <v>-34168094</v>
      </c>
      <c r="G26" s="19">
        <v>-1233170</v>
      </c>
      <c r="H26" s="19">
        <v>-552726</v>
      </c>
      <c r="I26" s="19">
        <v>-1528620</v>
      </c>
      <c r="J26" s="19">
        <v>-3314516</v>
      </c>
      <c r="K26" s="19">
        <v>-242865</v>
      </c>
      <c r="L26" s="19">
        <v>-507215</v>
      </c>
      <c r="M26" s="19">
        <v>-8335577</v>
      </c>
      <c r="N26" s="19">
        <v>-9085657</v>
      </c>
      <c r="O26" s="19"/>
      <c r="P26" s="19"/>
      <c r="Q26" s="19"/>
      <c r="R26" s="19"/>
      <c r="S26" s="19"/>
      <c r="T26" s="19"/>
      <c r="U26" s="19"/>
      <c r="V26" s="19"/>
      <c r="W26" s="19">
        <v>-12400173</v>
      </c>
      <c r="X26" s="19">
        <v>-17084046</v>
      </c>
      <c r="Y26" s="19">
        <v>4683873</v>
      </c>
      <c r="Z26" s="20">
        <v>-27.42</v>
      </c>
      <c r="AA26" s="21">
        <v>-34168094</v>
      </c>
    </row>
    <row r="27" spans="1:27" ht="13.5">
      <c r="A27" s="23" t="s">
        <v>51</v>
      </c>
      <c r="B27" s="24"/>
      <c r="C27" s="25">
        <f aca="true" t="shared" si="1" ref="C27:Y27">SUM(C21:C26)</f>
        <v>-18599034</v>
      </c>
      <c r="D27" s="25">
        <f>SUM(D21:D26)</f>
        <v>0</v>
      </c>
      <c r="E27" s="26">
        <f t="shared" si="1"/>
        <v>-34278470</v>
      </c>
      <c r="F27" s="27">
        <f t="shared" si="1"/>
        <v>-34278470</v>
      </c>
      <c r="G27" s="27">
        <f t="shared" si="1"/>
        <v>-1233170</v>
      </c>
      <c r="H27" s="27">
        <f t="shared" si="1"/>
        <v>-552726</v>
      </c>
      <c r="I27" s="27">
        <f t="shared" si="1"/>
        <v>-1528620</v>
      </c>
      <c r="J27" s="27">
        <f t="shared" si="1"/>
        <v>-3314516</v>
      </c>
      <c r="K27" s="27">
        <f t="shared" si="1"/>
        <v>-242865</v>
      </c>
      <c r="L27" s="27">
        <f t="shared" si="1"/>
        <v>-507215</v>
      </c>
      <c r="M27" s="27">
        <f t="shared" si="1"/>
        <v>-8335577</v>
      </c>
      <c r="N27" s="27">
        <f t="shared" si="1"/>
        <v>-9085657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-12400173</v>
      </c>
      <c r="X27" s="27">
        <f t="shared" si="1"/>
        <v>-17139234</v>
      </c>
      <c r="Y27" s="27">
        <f t="shared" si="1"/>
        <v>4739061</v>
      </c>
      <c r="Z27" s="28">
        <f>+IF(X27&lt;&gt;0,+(Y27/X27)*100,0)</f>
        <v>-27.650366404939685</v>
      </c>
      <c r="AA27" s="29">
        <f>SUM(AA21:AA26)</f>
        <v>-34278470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2802456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65548</v>
      </c>
      <c r="D33" s="17"/>
      <c r="E33" s="18">
        <v>54972</v>
      </c>
      <c r="F33" s="19">
        <v>54972</v>
      </c>
      <c r="G33" s="19">
        <v>787</v>
      </c>
      <c r="H33" s="36">
        <v>9382</v>
      </c>
      <c r="I33" s="36">
        <v>-5388</v>
      </c>
      <c r="J33" s="36">
        <v>4781</v>
      </c>
      <c r="K33" s="19">
        <v>21101</v>
      </c>
      <c r="L33" s="19">
        <v>-1788</v>
      </c>
      <c r="M33" s="19">
        <v>9484</v>
      </c>
      <c r="N33" s="19">
        <v>28797</v>
      </c>
      <c r="O33" s="36"/>
      <c r="P33" s="36"/>
      <c r="Q33" s="36"/>
      <c r="R33" s="19"/>
      <c r="S33" s="19"/>
      <c r="T33" s="19"/>
      <c r="U33" s="19"/>
      <c r="V33" s="36"/>
      <c r="W33" s="36">
        <v>33578</v>
      </c>
      <c r="X33" s="36">
        <v>27486</v>
      </c>
      <c r="Y33" s="19">
        <v>6092</v>
      </c>
      <c r="Z33" s="20">
        <v>22.16</v>
      </c>
      <c r="AA33" s="21">
        <v>54972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-4002893</v>
      </c>
      <c r="D35" s="17"/>
      <c r="E35" s="18">
        <v>918984</v>
      </c>
      <c r="F35" s="19">
        <v>918984</v>
      </c>
      <c r="G35" s="19">
        <v>-7212</v>
      </c>
      <c r="H35" s="19">
        <v>-204765</v>
      </c>
      <c r="I35" s="19">
        <v>-122805</v>
      </c>
      <c r="J35" s="19">
        <v>-334782</v>
      </c>
      <c r="K35" s="19"/>
      <c r="L35" s="19"/>
      <c r="M35" s="19">
        <v>-597775</v>
      </c>
      <c r="N35" s="19">
        <v>-597775</v>
      </c>
      <c r="O35" s="19"/>
      <c r="P35" s="19"/>
      <c r="Q35" s="19"/>
      <c r="R35" s="19"/>
      <c r="S35" s="19"/>
      <c r="T35" s="19"/>
      <c r="U35" s="19"/>
      <c r="V35" s="19"/>
      <c r="W35" s="19">
        <v>-932557</v>
      </c>
      <c r="X35" s="19">
        <v>459492</v>
      </c>
      <c r="Y35" s="19">
        <v>-1392049</v>
      </c>
      <c r="Z35" s="20">
        <v>-302.95</v>
      </c>
      <c r="AA35" s="21">
        <v>918984</v>
      </c>
    </row>
    <row r="36" spans="1:27" ht="13.5">
      <c r="A36" s="23" t="s">
        <v>57</v>
      </c>
      <c r="B36" s="24"/>
      <c r="C36" s="25">
        <f aca="true" t="shared" si="2" ref="C36:Y36">SUM(C31:C35)</f>
        <v>-1134889</v>
      </c>
      <c r="D36" s="25">
        <f>SUM(D31:D35)</f>
        <v>0</v>
      </c>
      <c r="E36" s="26">
        <f t="shared" si="2"/>
        <v>973956</v>
      </c>
      <c r="F36" s="27">
        <f t="shared" si="2"/>
        <v>973956</v>
      </c>
      <c r="G36" s="27">
        <f t="shared" si="2"/>
        <v>-6425</v>
      </c>
      <c r="H36" s="27">
        <f t="shared" si="2"/>
        <v>-195383</v>
      </c>
      <c r="I36" s="27">
        <f t="shared" si="2"/>
        <v>-128193</v>
      </c>
      <c r="J36" s="27">
        <f t="shared" si="2"/>
        <v>-330001</v>
      </c>
      <c r="K36" s="27">
        <f t="shared" si="2"/>
        <v>21101</v>
      </c>
      <c r="L36" s="27">
        <f t="shared" si="2"/>
        <v>-1788</v>
      </c>
      <c r="M36" s="27">
        <f t="shared" si="2"/>
        <v>-588291</v>
      </c>
      <c r="N36" s="27">
        <f t="shared" si="2"/>
        <v>-568978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-898979</v>
      </c>
      <c r="X36" s="27">
        <f t="shared" si="2"/>
        <v>486978</v>
      </c>
      <c r="Y36" s="27">
        <f t="shared" si="2"/>
        <v>-1385957</v>
      </c>
      <c r="Z36" s="28">
        <f>+IF(X36&lt;&gt;0,+(Y36/X36)*100,0)</f>
        <v>-284.60361659048255</v>
      </c>
      <c r="AA36" s="29">
        <f>SUM(AA31:AA35)</f>
        <v>973956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-172047</v>
      </c>
      <c r="D38" s="31">
        <f>+D17+D27+D36</f>
        <v>0</v>
      </c>
      <c r="E38" s="32">
        <f t="shared" si="3"/>
        <v>-1684974</v>
      </c>
      <c r="F38" s="33">
        <f t="shared" si="3"/>
        <v>-1684974</v>
      </c>
      <c r="G38" s="33">
        <f t="shared" si="3"/>
        <v>22378947</v>
      </c>
      <c r="H38" s="33">
        <f t="shared" si="3"/>
        <v>-2787896</v>
      </c>
      <c r="I38" s="33">
        <f t="shared" si="3"/>
        <v>-906062</v>
      </c>
      <c r="J38" s="33">
        <f t="shared" si="3"/>
        <v>18684989</v>
      </c>
      <c r="K38" s="33">
        <f t="shared" si="3"/>
        <v>1710825</v>
      </c>
      <c r="L38" s="33">
        <f t="shared" si="3"/>
        <v>-8457260</v>
      </c>
      <c r="M38" s="33">
        <f t="shared" si="3"/>
        <v>20207318</v>
      </c>
      <c r="N38" s="33">
        <f t="shared" si="3"/>
        <v>13460883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32145872</v>
      </c>
      <c r="X38" s="33">
        <f t="shared" si="3"/>
        <v>6894014</v>
      </c>
      <c r="Y38" s="33">
        <f t="shared" si="3"/>
        <v>25251858</v>
      </c>
      <c r="Z38" s="34">
        <f>+IF(X38&lt;&gt;0,+(Y38/X38)*100,0)</f>
        <v>366.2867235256557</v>
      </c>
      <c r="AA38" s="35">
        <f>+AA17+AA27+AA36</f>
        <v>-1684974</v>
      </c>
    </row>
    <row r="39" spans="1:27" ht="13.5">
      <c r="A39" s="22" t="s">
        <v>59</v>
      </c>
      <c r="B39" s="16"/>
      <c r="C39" s="31">
        <v>13116372</v>
      </c>
      <c r="D39" s="31"/>
      <c r="E39" s="32">
        <v>6006181</v>
      </c>
      <c r="F39" s="33">
        <v>6500681</v>
      </c>
      <c r="G39" s="33">
        <v>12944325</v>
      </c>
      <c r="H39" s="33">
        <v>35323272</v>
      </c>
      <c r="I39" s="33">
        <v>32535376</v>
      </c>
      <c r="J39" s="33">
        <v>12944325</v>
      </c>
      <c r="K39" s="33">
        <v>31629314</v>
      </c>
      <c r="L39" s="33">
        <v>33340139</v>
      </c>
      <c r="M39" s="33">
        <v>24882879</v>
      </c>
      <c r="N39" s="33">
        <v>31629314</v>
      </c>
      <c r="O39" s="33"/>
      <c r="P39" s="33"/>
      <c r="Q39" s="33"/>
      <c r="R39" s="33"/>
      <c r="S39" s="33"/>
      <c r="T39" s="33"/>
      <c r="U39" s="33"/>
      <c r="V39" s="33"/>
      <c r="W39" s="33">
        <v>12944325</v>
      </c>
      <c r="X39" s="33">
        <v>6500681</v>
      </c>
      <c r="Y39" s="33">
        <v>6443644</v>
      </c>
      <c r="Z39" s="34">
        <v>99.12</v>
      </c>
      <c r="AA39" s="35">
        <v>6500681</v>
      </c>
    </row>
    <row r="40" spans="1:27" ht="13.5">
      <c r="A40" s="41" t="s">
        <v>60</v>
      </c>
      <c r="B40" s="42"/>
      <c r="C40" s="43">
        <v>12944325</v>
      </c>
      <c r="D40" s="43"/>
      <c r="E40" s="44">
        <v>4321205</v>
      </c>
      <c r="F40" s="45">
        <v>4815705</v>
      </c>
      <c r="G40" s="45">
        <v>35323272</v>
      </c>
      <c r="H40" s="45">
        <v>32535376</v>
      </c>
      <c r="I40" s="45">
        <v>31629314</v>
      </c>
      <c r="J40" s="45">
        <v>31629314</v>
      </c>
      <c r="K40" s="45">
        <v>33340139</v>
      </c>
      <c r="L40" s="45">
        <v>24882879</v>
      </c>
      <c r="M40" s="45">
        <v>45090197</v>
      </c>
      <c r="N40" s="45">
        <v>45090197</v>
      </c>
      <c r="O40" s="45"/>
      <c r="P40" s="45"/>
      <c r="Q40" s="45"/>
      <c r="R40" s="45"/>
      <c r="S40" s="45"/>
      <c r="T40" s="45"/>
      <c r="U40" s="45"/>
      <c r="V40" s="45"/>
      <c r="W40" s="45">
        <v>45090197</v>
      </c>
      <c r="X40" s="45">
        <v>13394693</v>
      </c>
      <c r="Y40" s="45">
        <v>31695504</v>
      </c>
      <c r="Z40" s="46">
        <v>236.63</v>
      </c>
      <c r="AA40" s="47">
        <v>4815705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76548464</v>
      </c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692915</v>
      </c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/>
      <c r="D8" s="17"/>
      <c r="E8" s="18">
        <v>43951632</v>
      </c>
      <c r="F8" s="19">
        <v>43951632</v>
      </c>
      <c r="G8" s="19">
        <v>3402614</v>
      </c>
      <c r="H8" s="19">
        <v>3093668</v>
      </c>
      <c r="I8" s="19">
        <v>427328</v>
      </c>
      <c r="J8" s="19">
        <v>6923610</v>
      </c>
      <c r="K8" s="19">
        <v>5273478</v>
      </c>
      <c r="L8" s="19">
        <v>3248308</v>
      </c>
      <c r="M8" s="19">
        <v>463025</v>
      </c>
      <c r="N8" s="19">
        <v>8984811</v>
      </c>
      <c r="O8" s="19"/>
      <c r="P8" s="19"/>
      <c r="Q8" s="19"/>
      <c r="R8" s="19"/>
      <c r="S8" s="19"/>
      <c r="T8" s="19"/>
      <c r="U8" s="19"/>
      <c r="V8" s="19"/>
      <c r="W8" s="19">
        <v>15908421</v>
      </c>
      <c r="X8" s="19">
        <v>21975816</v>
      </c>
      <c r="Y8" s="19">
        <v>-6067395</v>
      </c>
      <c r="Z8" s="20">
        <v>-27.61</v>
      </c>
      <c r="AA8" s="21">
        <v>43951632</v>
      </c>
    </row>
    <row r="9" spans="1:27" ht="13.5">
      <c r="A9" s="22" t="s">
        <v>36</v>
      </c>
      <c r="B9" s="16"/>
      <c r="C9" s="17"/>
      <c r="D9" s="17"/>
      <c r="E9" s="18">
        <v>33020772</v>
      </c>
      <c r="F9" s="19">
        <v>33020772</v>
      </c>
      <c r="G9" s="19">
        <v>8090000</v>
      </c>
      <c r="H9" s="19"/>
      <c r="I9" s="19"/>
      <c r="J9" s="19">
        <v>8090000</v>
      </c>
      <c r="K9" s="19"/>
      <c r="L9" s="19"/>
      <c r="M9" s="19">
        <v>10587301</v>
      </c>
      <c r="N9" s="19">
        <v>10587301</v>
      </c>
      <c r="O9" s="19"/>
      <c r="P9" s="19"/>
      <c r="Q9" s="19"/>
      <c r="R9" s="19"/>
      <c r="S9" s="19"/>
      <c r="T9" s="19"/>
      <c r="U9" s="19"/>
      <c r="V9" s="19"/>
      <c r="W9" s="19">
        <v>18677301</v>
      </c>
      <c r="X9" s="19">
        <v>16510386</v>
      </c>
      <c r="Y9" s="19">
        <v>2166915</v>
      </c>
      <c r="Z9" s="20">
        <v>13.12</v>
      </c>
      <c r="AA9" s="21">
        <v>33020772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/>
      <c r="D11" s="17"/>
      <c r="E11" s="18">
        <v>500004</v>
      </c>
      <c r="F11" s="19">
        <v>500004</v>
      </c>
      <c r="G11" s="19">
        <v>39744</v>
      </c>
      <c r="H11" s="19">
        <v>30415</v>
      </c>
      <c r="I11" s="19">
        <v>30460</v>
      </c>
      <c r="J11" s="19">
        <v>100619</v>
      </c>
      <c r="K11" s="19">
        <v>70519</v>
      </c>
      <c r="L11" s="19">
        <v>29281</v>
      </c>
      <c r="M11" s="19"/>
      <c r="N11" s="19">
        <v>99800</v>
      </c>
      <c r="O11" s="19"/>
      <c r="P11" s="19"/>
      <c r="Q11" s="19"/>
      <c r="R11" s="19"/>
      <c r="S11" s="19"/>
      <c r="T11" s="19"/>
      <c r="U11" s="19"/>
      <c r="V11" s="19"/>
      <c r="W11" s="19">
        <v>200419</v>
      </c>
      <c r="X11" s="19">
        <v>250002</v>
      </c>
      <c r="Y11" s="19">
        <v>-49583</v>
      </c>
      <c r="Z11" s="20">
        <v>-19.83</v>
      </c>
      <c r="AA11" s="21">
        <v>500004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-77580225</v>
      </c>
      <c r="D14" s="17"/>
      <c r="E14" s="18">
        <v>-80654664</v>
      </c>
      <c r="F14" s="19">
        <v>-80654664</v>
      </c>
      <c r="G14" s="19">
        <v>-6067941</v>
      </c>
      <c r="H14" s="19">
        <v>-3124083</v>
      </c>
      <c r="I14" s="19">
        <v>-3757367</v>
      </c>
      <c r="J14" s="19">
        <v>-12949391</v>
      </c>
      <c r="K14" s="19">
        <v>-5343997</v>
      </c>
      <c r="L14" s="19">
        <v>-1250556</v>
      </c>
      <c r="M14" s="19">
        <v>-12335513</v>
      </c>
      <c r="N14" s="19">
        <v>-18930066</v>
      </c>
      <c r="O14" s="19"/>
      <c r="P14" s="19"/>
      <c r="Q14" s="19"/>
      <c r="R14" s="19"/>
      <c r="S14" s="19"/>
      <c r="T14" s="19"/>
      <c r="U14" s="19"/>
      <c r="V14" s="19"/>
      <c r="W14" s="19">
        <v>-31879457</v>
      </c>
      <c r="X14" s="19">
        <v>-40327332</v>
      </c>
      <c r="Y14" s="19">
        <v>8447875</v>
      </c>
      <c r="Z14" s="20">
        <v>-20.95</v>
      </c>
      <c r="AA14" s="21">
        <v>-80654664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>
        <v>-2774307</v>
      </c>
      <c r="M16" s="19"/>
      <c r="N16" s="19">
        <v>-2774307</v>
      </c>
      <c r="O16" s="19"/>
      <c r="P16" s="19"/>
      <c r="Q16" s="19"/>
      <c r="R16" s="19"/>
      <c r="S16" s="19"/>
      <c r="T16" s="19"/>
      <c r="U16" s="19"/>
      <c r="V16" s="19"/>
      <c r="W16" s="19">
        <v>-2774307</v>
      </c>
      <c r="X16" s="19"/>
      <c r="Y16" s="19">
        <v>-2774307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-338846</v>
      </c>
      <c r="D17" s="25">
        <f>SUM(D6:D16)</f>
        <v>0</v>
      </c>
      <c r="E17" s="26">
        <f t="shared" si="0"/>
        <v>-3182256</v>
      </c>
      <c r="F17" s="27">
        <f t="shared" si="0"/>
        <v>-3182256</v>
      </c>
      <c r="G17" s="27">
        <f t="shared" si="0"/>
        <v>5464417</v>
      </c>
      <c r="H17" s="27">
        <f t="shared" si="0"/>
        <v>0</v>
      </c>
      <c r="I17" s="27">
        <f t="shared" si="0"/>
        <v>-3299579</v>
      </c>
      <c r="J17" s="27">
        <f t="shared" si="0"/>
        <v>2164838</v>
      </c>
      <c r="K17" s="27">
        <f t="shared" si="0"/>
        <v>0</v>
      </c>
      <c r="L17" s="27">
        <f t="shared" si="0"/>
        <v>-747274</v>
      </c>
      <c r="M17" s="27">
        <f t="shared" si="0"/>
        <v>-1285187</v>
      </c>
      <c r="N17" s="27">
        <f t="shared" si="0"/>
        <v>-2032461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132377</v>
      </c>
      <c r="X17" s="27">
        <f t="shared" si="0"/>
        <v>-1591128</v>
      </c>
      <c r="Y17" s="27">
        <f t="shared" si="0"/>
        <v>1723505</v>
      </c>
      <c r="Z17" s="28">
        <f>+IF(X17&lt;&gt;0,+(Y17/X17)*100,0)</f>
        <v>-108.31969520993911</v>
      </c>
      <c r="AA17" s="29">
        <f>SUM(AA6:AA16)</f>
        <v>-3182256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>
        <v>-693528</v>
      </c>
      <c r="F23" s="19">
        <v>-693528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>
        <v>-346764</v>
      </c>
      <c r="Y23" s="36">
        <v>346764</v>
      </c>
      <c r="Z23" s="37">
        <v>-100</v>
      </c>
      <c r="AA23" s="38">
        <v>-693528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-724070</v>
      </c>
      <c r="D26" s="17"/>
      <c r="E26" s="18">
        <v>-230004</v>
      </c>
      <c r="F26" s="19">
        <v>-230004</v>
      </c>
      <c r="G26" s="19"/>
      <c r="H26" s="19"/>
      <c r="I26" s="19"/>
      <c r="J26" s="19"/>
      <c r="K26" s="19"/>
      <c r="L26" s="19">
        <v>700</v>
      </c>
      <c r="M26" s="19"/>
      <c r="N26" s="19">
        <v>700</v>
      </c>
      <c r="O26" s="19"/>
      <c r="P26" s="19"/>
      <c r="Q26" s="19"/>
      <c r="R26" s="19"/>
      <c r="S26" s="19"/>
      <c r="T26" s="19"/>
      <c r="U26" s="19"/>
      <c r="V26" s="19"/>
      <c r="W26" s="19">
        <v>700</v>
      </c>
      <c r="X26" s="19">
        <v>-115002</v>
      </c>
      <c r="Y26" s="19">
        <v>115702</v>
      </c>
      <c r="Z26" s="20">
        <v>-100.61</v>
      </c>
      <c r="AA26" s="21">
        <v>-230004</v>
      </c>
    </row>
    <row r="27" spans="1:27" ht="13.5">
      <c r="A27" s="23" t="s">
        <v>51</v>
      </c>
      <c r="B27" s="24"/>
      <c r="C27" s="25">
        <f aca="true" t="shared" si="1" ref="C27:Y27">SUM(C21:C26)</f>
        <v>-724070</v>
      </c>
      <c r="D27" s="25">
        <f>SUM(D21:D26)</f>
        <v>0</v>
      </c>
      <c r="E27" s="26">
        <f t="shared" si="1"/>
        <v>-923532</v>
      </c>
      <c r="F27" s="27">
        <f t="shared" si="1"/>
        <v>-923532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700</v>
      </c>
      <c r="M27" s="27">
        <f t="shared" si="1"/>
        <v>0</v>
      </c>
      <c r="N27" s="27">
        <f t="shared" si="1"/>
        <v>700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700</v>
      </c>
      <c r="X27" s="27">
        <f t="shared" si="1"/>
        <v>-461766</v>
      </c>
      <c r="Y27" s="27">
        <f t="shared" si="1"/>
        <v>462466</v>
      </c>
      <c r="Z27" s="28">
        <f>+IF(X27&lt;&gt;0,+(Y27/X27)*100,0)</f>
        <v>-100.15159193184427</v>
      </c>
      <c r="AA27" s="29">
        <f>SUM(AA21:AA26)</f>
        <v>-923532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128839</v>
      </c>
      <c r="D35" s="17"/>
      <c r="E35" s="18">
        <v>-66000</v>
      </c>
      <c r="F35" s="19">
        <v>-66000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-33000</v>
      </c>
      <c r="Y35" s="19">
        <v>33000</v>
      </c>
      <c r="Z35" s="20">
        <v>-100</v>
      </c>
      <c r="AA35" s="21">
        <v>-66000</v>
      </c>
    </row>
    <row r="36" spans="1:27" ht="13.5">
      <c r="A36" s="23" t="s">
        <v>57</v>
      </c>
      <c r="B36" s="24"/>
      <c r="C36" s="25">
        <f aca="true" t="shared" si="2" ref="C36:Y36">SUM(C31:C35)</f>
        <v>128839</v>
      </c>
      <c r="D36" s="25">
        <f>SUM(D31:D35)</f>
        <v>0</v>
      </c>
      <c r="E36" s="26">
        <f t="shared" si="2"/>
        <v>-66000</v>
      </c>
      <c r="F36" s="27">
        <f t="shared" si="2"/>
        <v>-66000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-33000</v>
      </c>
      <c r="Y36" s="27">
        <f t="shared" si="2"/>
        <v>33000</v>
      </c>
      <c r="Z36" s="28">
        <f>+IF(X36&lt;&gt;0,+(Y36/X36)*100,0)</f>
        <v>-100</v>
      </c>
      <c r="AA36" s="29">
        <f>SUM(AA31:AA35)</f>
        <v>-66000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-934077</v>
      </c>
      <c r="D38" s="31">
        <f>+D17+D27+D36</f>
        <v>0</v>
      </c>
      <c r="E38" s="32">
        <f t="shared" si="3"/>
        <v>-4171788</v>
      </c>
      <c r="F38" s="33">
        <f t="shared" si="3"/>
        <v>-4171788</v>
      </c>
      <c r="G38" s="33">
        <f t="shared" si="3"/>
        <v>5464417</v>
      </c>
      <c r="H38" s="33">
        <f t="shared" si="3"/>
        <v>0</v>
      </c>
      <c r="I38" s="33">
        <f t="shared" si="3"/>
        <v>-3299579</v>
      </c>
      <c r="J38" s="33">
        <f t="shared" si="3"/>
        <v>2164838</v>
      </c>
      <c r="K38" s="33">
        <f t="shared" si="3"/>
        <v>0</v>
      </c>
      <c r="L38" s="33">
        <f t="shared" si="3"/>
        <v>-746574</v>
      </c>
      <c r="M38" s="33">
        <f t="shared" si="3"/>
        <v>-1285187</v>
      </c>
      <c r="N38" s="33">
        <f t="shared" si="3"/>
        <v>-2031761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133077</v>
      </c>
      <c r="X38" s="33">
        <f t="shared" si="3"/>
        <v>-2085894</v>
      </c>
      <c r="Y38" s="33">
        <f t="shared" si="3"/>
        <v>2218971</v>
      </c>
      <c r="Z38" s="34">
        <f>+IF(X38&lt;&gt;0,+(Y38/X38)*100,0)</f>
        <v>-106.37985439336803</v>
      </c>
      <c r="AA38" s="35">
        <f>+AA17+AA27+AA36</f>
        <v>-4171788</v>
      </c>
    </row>
    <row r="39" spans="1:27" ht="13.5">
      <c r="A39" s="22" t="s">
        <v>59</v>
      </c>
      <c r="B39" s="16"/>
      <c r="C39" s="31">
        <v>7032764</v>
      </c>
      <c r="D39" s="31"/>
      <c r="E39" s="32">
        <v>12539945</v>
      </c>
      <c r="F39" s="33">
        <v>12539945</v>
      </c>
      <c r="G39" s="33">
        <v>6912522</v>
      </c>
      <c r="H39" s="33">
        <v>12376939</v>
      </c>
      <c r="I39" s="33">
        <v>12376939</v>
      </c>
      <c r="J39" s="33">
        <v>6912522</v>
      </c>
      <c r="K39" s="33">
        <v>9077360</v>
      </c>
      <c r="L39" s="33">
        <v>9077360</v>
      </c>
      <c r="M39" s="33">
        <v>8330786</v>
      </c>
      <c r="N39" s="33">
        <v>9077360</v>
      </c>
      <c r="O39" s="33"/>
      <c r="P39" s="33"/>
      <c r="Q39" s="33"/>
      <c r="R39" s="33"/>
      <c r="S39" s="33"/>
      <c r="T39" s="33"/>
      <c r="U39" s="33"/>
      <c r="V39" s="33"/>
      <c r="W39" s="33">
        <v>6912522</v>
      </c>
      <c r="X39" s="33">
        <v>12539945</v>
      </c>
      <c r="Y39" s="33">
        <v>-5627423</v>
      </c>
      <c r="Z39" s="34">
        <v>-44.88</v>
      </c>
      <c r="AA39" s="35">
        <v>12539945</v>
      </c>
    </row>
    <row r="40" spans="1:27" ht="13.5">
      <c r="A40" s="41" t="s">
        <v>60</v>
      </c>
      <c r="B40" s="42"/>
      <c r="C40" s="43">
        <v>6098686</v>
      </c>
      <c r="D40" s="43"/>
      <c r="E40" s="44">
        <v>8368157</v>
      </c>
      <c r="F40" s="45">
        <v>8368157</v>
      </c>
      <c r="G40" s="45">
        <v>12376939</v>
      </c>
      <c r="H40" s="45">
        <v>12376939</v>
      </c>
      <c r="I40" s="45">
        <v>9077360</v>
      </c>
      <c r="J40" s="45">
        <v>9077360</v>
      </c>
      <c r="K40" s="45">
        <v>9077360</v>
      </c>
      <c r="L40" s="45">
        <v>8330786</v>
      </c>
      <c r="M40" s="45">
        <v>7045599</v>
      </c>
      <c r="N40" s="45">
        <v>7045599</v>
      </c>
      <c r="O40" s="45"/>
      <c r="P40" s="45"/>
      <c r="Q40" s="45"/>
      <c r="R40" s="45"/>
      <c r="S40" s="45"/>
      <c r="T40" s="45"/>
      <c r="U40" s="45"/>
      <c r="V40" s="45"/>
      <c r="W40" s="45">
        <v>7045599</v>
      </c>
      <c r="X40" s="45">
        <v>10454051</v>
      </c>
      <c r="Y40" s="45">
        <v>-3408452</v>
      </c>
      <c r="Z40" s="46">
        <v>-32.6</v>
      </c>
      <c r="AA40" s="47">
        <v>8368157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32004467</v>
      </c>
      <c r="D6" s="17"/>
      <c r="E6" s="18">
        <v>36046798</v>
      </c>
      <c r="F6" s="19">
        <v>36046799</v>
      </c>
      <c r="G6" s="19">
        <v>1520690</v>
      </c>
      <c r="H6" s="19">
        <v>3279805</v>
      </c>
      <c r="I6" s="19">
        <v>4296329</v>
      </c>
      <c r="J6" s="19">
        <v>9096824</v>
      </c>
      <c r="K6" s="19">
        <v>2707173</v>
      </c>
      <c r="L6" s="19">
        <v>3554473</v>
      </c>
      <c r="M6" s="19">
        <v>2183683</v>
      </c>
      <c r="N6" s="19">
        <v>8445329</v>
      </c>
      <c r="O6" s="19"/>
      <c r="P6" s="19"/>
      <c r="Q6" s="19"/>
      <c r="R6" s="19"/>
      <c r="S6" s="19"/>
      <c r="T6" s="19"/>
      <c r="U6" s="19"/>
      <c r="V6" s="19"/>
      <c r="W6" s="19">
        <v>17542153</v>
      </c>
      <c r="X6" s="19">
        <v>19068259</v>
      </c>
      <c r="Y6" s="19">
        <v>-1526106</v>
      </c>
      <c r="Z6" s="20">
        <v>-8</v>
      </c>
      <c r="AA6" s="21">
        <v>36046799</v>
      </c>
    </row>
    <row r="7" spans="1:27" ht="13.5">
      <c r="A7" s="22" t="s">
        <v>34</v>
      </c>
      <c r="B7" s="16"/>
      <c r="C7" s="17">
        <v>92866767</v>
      </c>
      <c r="D7" s="17"/>
      <c r="E7" s="18">
        <v>110502527</v>
      </c>
      <c r="F7" s="19">
        <v>110502527</v>
      </c>
      <c r="G7" s="19">
        <v>8099573</v>
      </c>
      <c r="H7" s="19">
        <v>10803946</v>
      </c>
      <c r="I7" s="19">
        <v>10066841</v>
      </c>
      <c r="J7" s="19">
        <v>28970360</v>
      </c>
      <c r="K7" s="19">
        <v>9896898</v>
      </c>
      <c r="L7" s="19">
        <v>9148528</v>
      </c>
      <c r="M7" s="19">
        <v>8477782</v>
      </c>
      <c r="N7" s="19">
        <v>27523208</v>
      </c>
      <c r="O7" s="19"/>
      <c r="P7" s="19"/>
      <c r="Q7" s="19"/>
      <c r="R7" s="19"/>
      <c r="S7" s="19"/>
      <c r="T7" s="19"/>
      <c r="U7" s="19"/>
      <c r="V7" s="19"/>
      <c r="W7" s="19">
        <v>56493568</v>
      </c>
      <c r="X7" s="19">
        <v>62085121</v>
      </c>
      <c r="Y7" s="19">
        <v>-5591553</v>
      </c>
      <c r="Z7" s="20">
        <v>-9.01</v>
      </c>
      <c r="AA7" s="21">
        <v>110502527</v>
      </c>
    </row>
    <row r="8" spans="1:27" ht="13.5">
      <c r="A8" s="22" t="s">
        <v>35</v>
      </c>
      <c r="B8" s="16"/>
      <c r="C8" s="17">
        <v>13752932</v>
      </c>
      <c r="D8" s="17"/>
      <c r="E8" s="18">
        <v>10898695</v>
      </c>
      <c r="F8" s="19">
        <v>10898695</v>
      </c>
      <c r="G8" s="19">
        <v>612573</v>
      </c>
      <c r="H8" s="19">
        <v>962274</v>
      </c>
      <c r="I8" s="19">
        <v>2465231</v>
      </c>
      <c r="J8" s="19">
        <v>4040078</v>
      </c>
      <c r="K8" s="19">
        <v>812762</v>
      </c>
      <c r="L8" s="19">
        <v>1266384</v>
      </c>
      <c r="M8" s="19">
        <v>802587</v>
      </c>
      <c r="N8" s="19">
        <v>2881733</v>
      </c>
      <c r="O8" s="19"/>
      <c r="P8" s="19"/>
      <c r="Q8" s="19"/>
      <c r="R8" s="19"/>
      <c r="S8" s="19"/>
      <c r="T8" s="19"/>
      <c r="U8" s="19"/>
      <c r="V8" s="19"/>
      <c r="W8" s="19">
        <v>6921811</v>
      </c>
      <c r="X8" s="19">
        <v>5589550</v>
      </c>
      <c r="Y8" s="19">
        <v>1332261</v>
      </c>
      <c r="Z8" s="20">
        <v>23.83</v>
      </c>
      <c r="AA8" s="21">
        <v>10898695</v>
      </c>
    </row>
    <row r="9" spans="1:27" ht="13.5">
      <c r="A9" s="22" t="s">
        <v>36</v>
      </c>
      <c r="B9" s="16"/>
      <c r="C9" s="17">
        <v>71789208</v>
      </c>
      <c r="D9" s="17"/>
      <c r="E9" s="18">
        <v>44949650</v>
      </c>
      <c r="F9" s="19">
        <v>53541190</v>
      </c>
      <c r="G9" s="19">
        <v>15489000</v>
      </c>
      <c r="H9" s="19">
        <v>2926500</v>
      </c>
      <c r="I9" s="19">
        <v>2995000</v>
      </c>
      <c r="J9" s="19">
        <v>21410500</v>
      </c>
      <c r="K9" s="19"/>
      <c r="L9" s="19">
        <v>2206540</v>
      </c>
      <c r="M9" s="19">
        <v>12391000</v>
      </c>
      <c r="N9" s="19">
        <v>14597540</v>
      </c>
      <c r="O9" s="19"/>
      <c r="P9" s="19"/>
      <c r="Q9" s="19"/>
      <c r="R9" s="19"/>
      <c r="S9" s="19"/>
      <c r="T9" s="19"/>
      <c r="U9" s="19"/>
      <c r="V9" s="19"/>
      <c r="W9" s="19">
        <v>36008040</v>
      </c>
      <c r="X9" s="19">
        <v>42901500</v>
      </c>
      <c r="Y9" s="19">
        <v>-6893460</v>
      </c>
      <c r="Z9" s="20">
        <v>-16.07</v>
      </c>
      <c r="AA9" s="21">
        <v>53541190</v>
      </c>
    </row>
    <row r="10" spans="1:27" ht="13.5">
      <c r="A10" s="22" t="s">
        <v>37</v>
      </c>
      <c r="B10" s="16"/>
      <c r="C10" s="17">
        <v>42245398</v>
      </c>
      <c r="D10" s="17"/>
      <c r="E10" s="18">
        <v>45910350</v>
      </c>
      <c r="F10" s="19">
        <v>62299394</v>
      </c>
      <c r="G10" s="19">
        <v>7909000</v>
      </c>
      <c r="H10" s="19">
        <v>11542500</v>
      </c>
      <c r="I10" s="19"/>
      <c r="J10" s="19">
        <v>19451500</v>
      </c>
      <c r="K10" s="19">
        <v>6341000</v>
      </c>
      <c r="L10" s="19"/>
      <c r="M10" s="19">
        <v>9647000</v>
      </c>
      <c r="N10" s="19">
        <v>15988000</v>
      </c>
      <c r="O10" s="19"/>
      <c r="P10" s="19"/>
      <c r="Q10" s="19"/>
      <c r="R10" s="19"/>
      <c r="S10" s="19"/>
      <c r="T10" s="19"/>
      <c r="U10" s="19"/>
      <c r="V10" s="19"/>
      <c r="W10" s="19">
        <v>35439500</v>
      </c>
      <c r="X10" s="19">
        <v>34746500</v>
      </c>
      <c r="Y10" s="19">
        <v>693000</v>
      </c>
      <c r="Z10" s="20">
        <v>1.99</v>
      </c>
      <c r="AA10" s="21">
        <v>62299394</v>
      </c>
    </row>
    <row r="11" spans="1:27" ht="13.5">
      <c r="A11" s="22" t="s">
        <v>38</v>
      </c>
      <c r="B11" s="16"/>
      <c r="C11" s="17">
        <v>4028685</v>
      </c>
      <c r="D11" s="17"/>
      <c r="E11" s="18">
        <v>2196873</v>
      </c>
      <c r="F11" s="19">
        <v>2196873</v>
      </c>
      <c r="G11" s="19">
        <v>50209</v>
      </c>
      <c r="H11" s="19">
        <v>86440</v>
      </c>
      <c r="I11" s="19">
        <v>84539</v>
      </c>
      <c r="J11" s="19">
        <v>221188</v>
      </c>
      <c r="K11" s="19">
        <v>136107</v>
      </c>
      <c r="L11" s="19">
        <v>123864</v>
      </c>
      <c r="M11" s="19">
        <v>92345</v>
      </c>
      <c r="N11" s="19">
        <v>352316</v>
      </c>
      <c r="O11" s="19"/>
      <c r="P11" s="19"/>
      <c r="Q11" s="19"/>
      <c r="R11" s="19"/>
      <c r="S11" s="19"/>
      <c r="T11" s="19"/>
      <c r="U11" s="19"/>
      <c r="V11" s="19"/>
      <c r="W11" s="19">
        <v>573504</v>
      </c>
      <c r="X11" s="19">
        <v>797941</v>
      </c>
      <c r="Y11" s="19">
        <v>-224437</v>
      </c>
      <c r="Z11" s="20">
        <v>-28.13</v>
      </c>
      <c r="AA11" s="21">
        <v>2196873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-256070807</v>
      </c>
      <c r="D14" s="17"/>
      <c r="E14" s="18">
        <v>-192203052</v>
      </c>
      <c r="F14" s="19">
        <v>-194646226</v>
      </c>
      <c r="G14" s="19">
        <v>-32777631</v>
      </c>
      <c r="H14" s="19">
        <v>-19583315</v>
      </c>
      <c r="I14" s="19">
        <v>-20234671</v>
      </c>
      <c r="J14" s="19">
        <v>-72595617</v>
      </c>
      <c r="K14" s="19">
        <v>-18895765</v>
      </c>
      <c r="L14" s="19">
        <v>-20182206</v>
      </c>
      <c r="M14" s="19">
        <v>-17824500</v>
      </c>
      <c r="N14" s="19">
        <v>-56902471</v>
      </c>
      <c r="O14" s="19"/>
      <c r="P14" s="19"/>
      <c r="Q14" s="19"/>
      <c r="R14" s="19"/>
      <c r="S14" s="19"/>
      <c r="T14" s="19"/>
      <c r="U14" s="19"/>
      <c r="V14" s="19"/>
      <c r="W14" s="19">
        <v>-129498088</v>
      </c>
      <c r="X14" s="19">
        <v>-123628550</v>
      </c>
      <c r="Y14" s="19">
        <v>-5869538</v>
      </c>
      <c r="Z14" s="20">
        <v>4.75</v>
      </c>
      <c r="AA14" s="21">
        <v>-194646226</v>
      </c>
    </row>
    <row r="15" spans="1:27" ht="13.5">
      <c r="A15" s="22" t="s">
        <v>42</v>
      </c>
      <c r="B15" s="16"/>
      <c r="C15" s="17">
        <v>-5278468</v>
      </c>
      <c r="D15" s="17"/>
      <c r="E15" s="18">
        <v>-1850000</v>
      </c>
      <c r="F15" s="19">
        <v>-1850000</v>
      </c>
      <c r="G15" s="19"/>
      <c r="H15" s="19"/>
      <c r="I15" s="19">
        <v>-587508</v>
      </c>
      <c r="J15" s="19">
        <v>-587508</v>
      </c>
      <c r="K15" s="19">
        <v>-69745</v>
      </c>
      <c r="L15" s="19">
        <v>-54237</v>
      </c>
      <c r="M15" s="19">
        <v>-108179</v>
      </c>
      <c r="N15" s="19">
        <v>-232161</v>
      </c>
      <c r="O15" s="19"/>
      <c r="P15" s="19"/>
      <c r="Q15" s="19"/>
      <c r="R15" s="19"/>
      <c r="S15" s="19"/>
      <c r="T15" s="19"/>
      <c r="U15" s="19"/>
      <c r="V15" s="19"/>
      <c r="W15" s="19">
        <v>-819669</v>
      </c>
      <c r="X15" s="19">
        <v>-1077253</v>
      </c>
      <c r="Y15" s="19">
        <v>257584</v>
      </c>
      <c r="Z15" s="20">
        <v>-23.91</v>
      </c>
      <c r="AA15" s="21">
        <v>-1850000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-4661818</v>
      </c>
      <c r="D17" s="25">
        <f>SUM(D6:D16)</f>
        <v>0</v>
      </c>
      <c r="E17" s="26">
        <f t="shared" si="0"/>
        <v>56451841</v>
      </c>
      <c r="F17" s="27">
        <f t="shared" si="0"/>
        <v>78989252</v>
      </c>
      <c r="G17" s="27">
        <f t="shared" si="0"/>
        <v>903414</v>
      </c>
      <c r="H17" s="27">
        <f t="shared" si="0"/>
        <v>10018150</v>
      </c>
      <c r="I17" s="27">
        <f t="shared" si="0"/>
        <v>-914239</v>
      </c>
      <c r="J17" s="27">
        <f t="shared" si="0"/>
        <v>10007325</v>
      </c>
      <c r="K17" s="27">
        <f t="shared" si="0"/>
        <v>928430</v>
      </c>
      <c r="L17" s="27">
        <f t="shared" si="0"/>
        <v>-3936654</v>
      </c>
      <c r="M17" s="27">
        <f t="shared" si="0"/>
        <v>15661718</v>
      </c>
      <c r="N17" s="27">
        <f t="shared" si="0"/>
        <v>12653494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22660819</v>
      </c>
      <c r="X17" s="27">
        <f t="shared" si="0"/>
        <v>40483068</v>
      </c>
      <c r="Y17" s="27">
        <f t="shared" si="0"/>
        <v>-17822249</v>
      </c>
      <c r="Z17" s="28">
        <f>+IF(X17&lt;&gt;0,+(Y17/X17)*100,0)</f>
        <v>-44.023958362049044</v>
      </c>
      <c r="AA17" s="29">
        <f>SUM(AA6:AA16)</f>
        <v>78989252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412779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-7715632</v>
      </c>
      <c r="H24" s="19">
        <v>-7787000</v>
      </c>
      <c r="I24" s="19">
        <v>3600000</v>
      </c>
      <c r="J24" s="19">
        <v>-11902632</v>
      </c>
      <c r="K24" s="19">
        <v>512464</v>
      </c>
      <c r="L24" s="19">
        <v>6120000</v>
      </c>
      <c r="M24" s="19">
        <v>-4000000</v>
      </c>
      <c r="N24" s="19">
        <v>2632464</v>
      </c>
      <c r="O24" s="19"/>
      <c r="P24" s="19"/>
      <c r="Q24" s="19"/>
      <c r="R24" s="19"/>
      <c r="S24" s="19"/>
      <c r="T24" s="19"/>
      <c r="U24" s="19"/>
      <c r="V24" s="19"/>
      <c r="W24" s="19">
        <v>-9270168</v>
      </c>
      <c r="X24" s="19">
        <v>-11390168</v>
      </c>
      <c r="Y24" s="19">
        <v>2120000</v>
      </c>
      <c r="Z24" s="20">
        <v>-18.61</v>
      </c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-50560751</v>
      </c>
      <c r="F26" s="19">
        <v>-66949394</v>
      </c>
      <c r="G26" s="19"/>
      <c r="H26" s="19">
        <v>-1416501</v>
      </c>
      <c r="I26" s="19">
        <v>-1406771</v>
      </c>
      <c r="J26" s="19">
        <v>-2823272</v>
      </c>
      <c r="K26" s="19">
        <v>-1596653</v>
      </c>
      <c r="L26" s="19">
        <v>-2353865</v>
      </c>
      <c r="M26" s="19">
        <v>-6232989</v>
      </c>
      <c r="N26" s="19">
        <v>-10183507</v>
      </c>
      <c r="O26" s="19"/>
      <c r="P26" s="19"/>
      <c r="Q26" s="19"/>
      <c r="R26" s="19"/>
      <c r="S26" s="19"/>
      <c r="T26" s="19"/>
      <c r="U26" s="19"/>
      <c r="V26" s="19"/>
      <c r="W26" s="19">
        <v>-13006779</v>
      </c>
      <c r="X26" s="19">
        <v>-14100551</v>
      </c>
      <c r="Y26" s="19">
        <v>1093772</v>
      </c>
      <c r="Z26" s="20">
        <v>-7.76</v>
      </c>
      <c r="AA26" s="21">
        <v>-66949394</v>
      </c>
    </row>
    <row r="27" spans="1:27" ht="13.5">
      <c r="A27" s="23" t="s">
        <v>51</v>
      </c>
      <c r="B27" s="24"/>
      <c r="C27" s="25">
        <f aca="true" t="shared" si="1" ref="C27:Y27">SUM(C21:C26)</f>
        <v>412779</v>
      </c>
      <c r="D27" s="25">
        <f>SUM(D21:D26)</f>
        <v>0</v>
      </c>
      <c r="E27" s="26">
        <f t="shared" si="1"/>
        <v>-50560751</v>
      </c>
      <c r="F27" s="27">
        <f t="shared" si="1"/>
        <v>-66949394</v>
      </c>
      <c r="G27" s="27">
        <f t="shared" si="1"/>
        <v>-7715632</v>
      </c>
      <c r="H27" s="27">
        <f t="shared" si="1"/>
        <v>-9203501</v>
      </c>
      <c r="I27" s="27">
        <f t="shared" si="1"/>
        <v>2193229</v>
      </c>
      <c r="J27" s="27">
        <f t="shared" si="1"/>
        <v>-14725904</v>
      </c>
      <c r="K27" s="27">
        <f t="shared" si="1"/>
        <v>-1084189</v>
      </c>
      <c r="L27" s="27">
        <f t="shared" si="1"/>
        <v>3766135</v>
      </c>
      <c r="M27" s="27">
        <f t="shared" si="1"/>
        <v>-10232989</v>
      </c>
      <c r="N27" s="27">
        <f t="shared" si="1"/>
        <v>-7551043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-22276947</v>
      </c>
      <c r="X27" s="27">
        <f t="shared" si="1"/>
        <v>-25490719</v>
      </c>
      <c r="Y27" s="27">
        <f t="shared" si="1"/>
        <v>3213772</v>
      </c>
      <c r="Z27" s="28">
        <f>+IF(X27&lt;&gt;0,+(Y27/X27)*100,0)</f>
        <v>-12.60761612883497</v>
      </c>
      <c r="AA27" s="29">
        <f>SUM(AA21:AA26)</f>
        <v>-66949394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4000000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112964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-3934666</v>
      </c>
      <c r="D35" s="17"/>
      <c r="E35" s="18">
        <v>-2087826</v>
      </c>
      <c r="F35" s="19">
        <v>-2087826</v>
      </c>
      <c r="G35" s="19"/>
      <c r="H35" s="19"/>
      <c r="I35" s="19">
        <v>-934130</v>
      </c>
      <c r="J35" s="19">
        <v>-934130</v>
      </c>
      <c r="K35" s="19"/>
      <c r="L35" s="19"/>
      <c r="M35" s="19">
        <v>-680975</v>
      </c>
      <c r="N35" s="19">
        <v>-680975</v>
      </c>
      <c r="O35" s="19"/>
      <c r="P35" s="19"/>
      <c r="Q35" s="19"/>
      <c r="R35" s="19"/>
      <c r="S35" s="19"/>
      <c r="T35" s="19"/>
      <c r="U35" s="19"/>
      <c r="V35" s="19"/>
      <c r="W35" s="19">
        <v>-1615105</v>
      </c>
      <c r="X35" s="19">
        <v>-2087826</v>
      </c>
      <c r="Y35" s="19">
        <v>472721</v>
      </c>
      <c r="Z35" s="20">
        <v>-22.64</v>
      </c>
      <c r="AA35" s="21">
        <v>-2087826</v>
      </c>
    </row>
    <row r="36" spans="1:27" ht="13.5">
      <c r="A36" s="23" t="s">
        <v>57</v>
      </c>
      <c r="B36" s="24"/>
      <c r="C36" s="25">
        <f aca="true" t="shared" si="2" ref="C36:Y36">SUM(C31:C35)</f>
        <v>178298</v>
      </c>
      <c r="D36" s="25">
        <f>SUM(D31:D35)</f>
        <v>0</v>
      </c>
      <c r="E36" s="26">
        <f t="shared" si="2"/>
        <v>-2087826</v>
      </c>
      <c r="F36" s="27">
        <f t="shared" si="2"/>
        <v>-2087826</v>
      </c>
      <c r="G36" s="27">
        <f t="shared" si="2"/>
        <v>0</v>
      </c>
      <c r="H36" s="27">
        <f t="shared" si="2"/>
        <v>0</v>
      </c>
      <c r="I36" s="27">
        <f t="shared" si="2"/>
        <v>-934130</v>
      </c>
      <c r="J36" s="27">
        <f t="shared" si="2"/>
        <v>-934130</v>
      </c>
      <c r="K36" s="27">
        <f t="shared" si="2"/>
        <v>0</v>
      </c>
      <c r="L36" s="27">
        <f t="shared" si="2"/>
        <v>0</v>
      </c>
      <c r="M36" s="27">
        <f t="shared" si="2"/>
        <v>-680975</v>
      </c>
      <c r="N36" s="27">
        <f t="shared" si="2"/>
        <v>-680975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-1615105</v>
      </c>
      <c r="X36" s="27">
        <f t="shared" si="2"/>
        <v>-2087826</v>
      </c>
      <c r="Y36" s="27">
        <f t="shared" si="2"/>
        <v>472721</v>
      </c>
      <c r="Z36" s="28">
        <f>+IF(X36&lt;&gt;0,+(Y36/X36)*100,0)</f>
        <v>-22.641781451136254</v>
      </c>
      <c r="AA36" s="29">
        <f>SUM(AA31:AA35)</f>
        <v>-2087826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-4070741</v>
      </c>
      <c r="D38" s="31">
        <f>+D17+D27+D36</f>
        <v>0</v>
      </c>
      <c r="E38" s="32">
        <f t="shared" si="3"/>
        <v>3803264</v>
      </c>
      <c r="F38" s="33">
        <f t="shared" si="3"/>
        <v>9952032</v>
      </c>
      <c r="G38" s="33">
        <f t="shared" si="3"/>
        <v>-6812218</v>
      </c>
      <c r="H38" s="33">
        <f t="shared" si="3"/>
        <v>814649</v>
      </c>
      <c r="I38" s="33">
        <f t="shared" si="3"/>
        <v>344860</v>
      </c>
      <c r="J38" s="33">
        <f t="shared" si="3"/>
        <v>-5652709</v>
      </c>
      <c r="K38" s="33">
        <f t="shared" si="3"/>
        <v>-155759</v>
      </c>
      <c r="L38" s="33">
        <f t="shared" si="3"/>
        <v>-170519</v>
      </c>
      <c r="M38" s="33">
        <f t="shared" si="3"/>
        <v>4747754</v>
      </c>
      <c r="N38" s="33">
        <f t="shared" si="3"/>
        <v>4421476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-1231233</v>
      </c>
      <c r="X38" s="33">
        <f t="shared" si="3"/>
        <v>12904523</v>
      </c>
      <c r="Y38" s="33">
        <f t="shared" si="3"/>
        <v>-14135756</v>
      </c>
      <c r="Z38" s="34">
        <f>+IF(X38&lt;&gt;0,+(Y38/X38)*100,0)</f>
        <v>-109.54109655971011</v>
      </c>
      <c r="AA38" s="35">
        <f>+AA17+AA27+AA36</f>
        <v>9952032</v>
      </c>
    </row>
    <row r="39" spans="1:27" ht="13.5">
      <c r="A39" s="22" t="s">
        <v>59</v>
      </c>
      <c r="B39" s="16"/>
      <c r="C39" s="31">
        <v>6560971</v>
      </c>
      <c r="D39" s="31"/>
      <c r="E39" s="32">
        <v>2972400</v>
      </c>
      <c r="F39" s="33">
        <v>2972000</v>
      </c>
      <c r="G39" s="33">
        <v>1763820</v>
      </c>
      <c r="H39" s="33">
        <v>-5048398</v>
      </c>
      <c r="I39" s="33">
        <v>-4233749</v>
      </c>
      <c r="J39" s="33">
        <v>1763820</v>
      </c>
      <c r="K39" s="33">
        <v>-3888889</v>
      </c>
      <c r="L39" s="33">
        <v>-4044648</v>
      </c>
      <c r="M39" s="33">
        <v>-4215167</v>
      </c>
      <c r="N39" s="33">
        <v>-3888889</v>
      </c>
      <c r="O39" s="33"/>
      <c r="P39" s="33"/>
      <c r="Q39" s="33"/>
      <c r="R39" s="33"/>
      <c r="S39" s="33"/>
      <c r="T39" s="33"/>
      <c r="U39" s="33"/>
      <c r="V39" s="33"/>
      <c r="W39" s="33">
        <v>1763820</v>
      </c>
      <c r="X39" s="33">
        <v>2972000</v>
      </c>
      <c r="Y39" s="33">
        <v>-1208180</v>
      </c>
      <c r="Z39" s="34">
        <v>-40.65</v>
      </c>
      <c r="AA39" s="35">
        <v>2972000</v>
      </c>
    </row>
    <row r="40" spans="1:27" ht="13.5">
      <c r="A40" s="41" t="s">
        <v>60</v>
      </c>
      <c r="B40" s="42"/>
      <c r="C40" s="43">
        <v>2490231</v>
      </c>
      <c r="D40" s="43"/>
      <c r="E40" s="44">
        <v>6775664</v>
      </c>
      <c r="F40" s="45">
        <v>12924032</v>
      </c>
      <c r="G40" s="45">
        <v>-5048398</v>
      </c>
      <c r="H40" s="45">
        <v>-4233749</v>
      </c>
      <c r="I40" s="45">
        <v>-3888889</v>
      </c>
      <c r="J40" s="45">
        <v>-3888889</v>
      </c>
      <c r="K40" s="45">
        <v>-4044648</v>
      </c>
      <c r="L40" s="45">
        <v>-4215167</v>
      </c>
      <c r="M40" s="45">
        <v>532587</v>
      </c>
      <c r="N40" s="45">
        <v>532587</v>
      </c>
      <c r="O40" s="45"/>
      <c r="P40" s="45"/>
      <c r="Q40" s="45"/>
      <c r="R40" s="45"/>
      <c r="S40" s="45"/>
      <c r="T40" s="45"/>
      <c r="U40" s="45"/>
      <c r="V40" s="45"/>
      <c r="W40" s="45">
        <v>532587</v>
      </c>
      <c r="X40" s="45">
        <v>15876523</v>
      </c>
      <c r="Y40" s="45">
        <v>-15343936</v>
      </c>
      <c r="Z40" s="46">
        <v>-96.65</v>
      </c>
      <c r="AA40" s="47">
        <v>12924032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51010061</v>
      </c>
      <c r="D6" s="17"/>
      <c r="E6" s="18">
        <v>54382572</v>
      </c>
      <c r="F6" s="19">
        <v>54382572</v>
      </c>
      <c r="G6" s="19">
        <v>2547623</v>
      </c>
      <c r="H6" s="19">
        <v>6928936</v>
      </c>
      <c r="I6" s="19">
        <v>7694816</v>
      </c>
      <c r="J6" s="19">
        <v>17171375</v>
      </c>
      <c r="K6" s="19">
        <v>4438841</v>
      </c>
      <c r="L6" s="19">
        <v>3919900</v>
      </c>
      <c r="M6" s="19">
        <v>3655067</v>
      </c>
      <c r="N6" s="19">
        <v>12013808</v>
      </c>
      <c r="O6" s="19"/>
      <c r="P6" s="19"/>
      <c r="Q6" s="19"/>
      <c r="R6" s="19"/>
      <c r="S6" s="19"/>
      <c r="T6" s="19"/>
      <c r="U6" s="19"/>
      <c r="V6" s="19"/>
      <c r="W6" s="19">
        <v>29185183</v>
      </c>
      <c r="X6" s="19">
        <v>27191286</v>
      </c>
      <c r="Y6" s="19">
        <v>1993897</v>
      </c>
      <c r="Z6" s="20">
        <v>7.33</v>
      </c>
      <c r="AA6" s="21">
        <v>54382572</v>
      </c>
    </row>
    <row r="7" spans="1:27" ht="13.5">
      <c r="A7" s="22" t="s">
        <v>34</v>
      </c>
      <c r="B7" s="16"/>
      <c r="C7" s="17">
        <v>139376722</v>
      </c>
      <c r="D7" s="17"/>
      <c r="E7" s="18">
        <v>148025448</v>
      </c>
      <c r="F7" s="19">
        <v>148025448</v>
      </c>
      <c r="G7" s="19">
        <v>10922313</v>
      </c>
      <c r="H7" s="19">
        <v>14650503</v>
      </c>
      <c r="I7" s="19">
        <v>13902101</v>
      </c>
      <c r="J7" s="19">
        <v>39474917</v>
      </c>
      <c r="K7" s="19">
        <v>12318447</v>
      </c>
      <c r="L7" s="19">
        <v>13861290</v>
      </c>
      <c r="M7" s="19">
        <v>11910404</v>
      </c>
      <c r="N7" s="19">
        <v>38090141</v>
      </c>
      <c r="O7" s="19"/>
      <c r="P7" s="19"/>
      <c r="Q7" s="19"/>
      <c r="R7" s="19"/>
      <c r="S7" s="19"/>
      <c r="T7" s="19"/>
      <c r="U7" s="19"/>
      <c r="V7" s="19"/>
      <c r="W7" s="19">
        <v>77565058</v>
      </c>
      <c r="X7" s="19">
        <v>74012724</v>
      </c>
      <c r="Y7" s="19">
        <v>3552334</v>
      </c>
      <c r="Z7" s="20">
        <v>4.8</v>
      </c>
      <c r="AA7" s="21">
        <v>148025448</v>
      </c>
    </row>
    <row r="8" spans="1:27" ht="13.5">
      <c r="A8" s="22" t="s">
        <v>35</v>
      </c>
      <c r="B8" s="16"/>
      <c r="C8" s="17">
        <v>9701781</v>
      </c>
      <c r="D8" s="17"/>
      <c r="E8" s="18">
        <v>11467596</v>
      </c>
      <c r="F8" s="19">
        <v>11467596</v>
      </c>
      <c r="G8" s="19">
        <v>3403260</v>
      </c>
      <c r="H8" s="19">
        <v>1261465</v>
      </c>
      <c r="I8" s="19">
        <v>3964395</v>
      </c>
      <c r="J8" s="19">
        <v>8629120</v>
      </c>
      <c r="K8" s="19">
        <v>2967910</v>
      </c>
      <c r="L8" s="19">
        <v>3142071</v>
      </c>
      <c r="M8" s="19">
        <v>3158614</v>
      </c>
      <c r="N8" s="19">
        <v>9268595</v>
      </c>
      <c r="O8" s="19"/>
      <c r="P8" s="19"/>
      <c r="Q8" s="19"/>
      <c r="R8" s="19"/>
      <c r="S8" s="19"/>
      <c r="T8" s="19"/>
      <c r="U8" s="19"/>
      <c r="V8" s="19"/>
      <c r="W8" s="19">
        <v>17897715</v>
      </c>
      <c r="X8" s="19">
        <v>5733798</v>
      </c>
      <c r="Y8" s="19">
        <v>12163917</v>
      </c>
      <c r="Z8" s="20">
        <v>212.14</v>
      </c>
      <c r="AA8" s="21">
        <v>11467596</v>
      </c>
    </row>
    <row r="9" spans="1:27" ht="13.5">
      <c r="A9" s="22" t="s">
        <v>36</v>
      </c>
      <c r="B9" s="16"/>
      <c r="C9" s="17">
        <v>74498788</v>
      </c>
      <c r="D9" s="17"/>
      <c r="E9" s="18">
        <v>67211004</v>
      </c>
      <c r="F9" s="19">
        <v>67211004</v>
      </c>
      <c r="G9" s="19">
        <v>13892000</v>
      </c>
      <c r="H9" s="19">
        <v>3897000</v>
      </c>
      <c r="I9" s="19"/>
      <c r="J9" s="19">
        <v>17789000</v>
      </c>
      <c r="K9" s="19">
        <v>2914597</v>
      </c>
      <c r="L9" s="19">
        <v>1201000</v>
      </c>
      <c r="M9" s="19">
        <v>11092000</v>
      </c>
      <c r="N9" s="19">
        <v>15207597</v>
      </c>
      <c r="O9" s="19"/>
      <c r="P9" s="19"/>
      <c r="Q9" s="19"/>
      <c r="R9" s="19"/>
      <c r="S9" s="19"/>
      <c r="T9" s="19"/>
      <c r="U9" s="19"/>
      <c r="V9" s="19"/>
      <c r="W9" s="19">
        <v>32996597</v>
      </c>
      <c r="X9" s="19">
        <v>33605502</v>
      </c>
      <c r="Y9" s="19">
        <v>-608905</v>
      </c>
      <c r="Z9" s="20">
        <v>-1.81</v>
      </c>
      <c r="AA9" s="21">
        <v>67211004</v>
      </c>
    </row>
    <row r="10" spans="1:27" ht="13.5">
      <c r="A10" s="22" t="s">
        <v>37</v>
      </c>
      <c r="B10" s="16"/>
      <c r="C10" s="17">
        <v>19303030</v>
      </c>
      <c r="D10" s="17"/>
      <c r="E10" s="18">
        <v>15044004</v>
      </c>
      <c r="F10" s="19">
        <v>15044004</v>
      </c>
      <c r="G10" s="19"/>
      <c r="H10" s="19">
        <v>750000</v>
      </c>
      <c r="I10" s="19">
        <v>2363000</v>
      </c>
      <c r="J10" s="19">
        <v>3113000</v>
      </c>
      <c r="K10" s="19"/>
      <c r="L10" s="19">
        <v>1000000</v>
      </c>
      <c r="M10" s="19">
        <v>4904000</v>
      </c>
      <c r="N10" s="19">
        <v>5904000</v>
      </c>
      <c r="O10" s="19"/>
      <c r="P10" s="19"/>
      <c r="Q10" s="19"/>
      <c r="R10" s="19"/>
      <c r="S10" s="19"/>
      <c r="T10" s="19"/>
      <c r="U10" s="19"/>
      <c r="V10" s="19"/>
      <c r="W10" s="19">
        <v>9017000</v>
      </c>
      <c r="X10" s="19">
        <v>7522002</v>
      </c>
      <c r="Y10" s="19">
        <v>1494998</v>
      </c>
      <c r="Z10" s="20">
        <v>19.88</v>
      </c>
      <c r="AA10" s="21">
        <v>15044004</v>
      </c>
    </row>
    <row r="11" spans="1:27" ht="13.5">
      <c r="A11" s="22" t="s">
        <v>38</v>
      </c>
      <c r="B11" s="16"/>
      <c r="C11" s="17">
        <v>4296966</v>
      </c>
      <c r="D11" s="17"/>
      <c r="E11" s="18">
        <v>7440000</v>
      </c>
      <c r="F11" s="19">
        <v>7440000</v>
      </c>
      <c r="G11" s="19">
        <v>365949</v>
      </c>
      <c r="H11" s="19">
        <v>393761</v>
      </c>
      <c r="I11" s="19">
        <v>282540</v>
      </c>
      <c r="J11" s="19">
        <v>1042250</v>
      </c>
      <c r="K11" s="19">
        <v>194973</v>
      </c>
      <c r="L11" s="19">
        <v>205049</v>
      </c>
      <c r="M11" s="19">
        <v>235071</v>
      </c>
      <c r="N11" s="19">
        <v>635093</v>
      </c>
      <c r="O11" s="19"/>
      <c r="P11" s="19"/>
      <c r="Q11" s="19"/>
      <c r="R11" s="19"/>
      <c r="S11" s="19"/>
      <c r="T11" s="19"/>
      <c r="U11" s="19"/>
      <c r="V11" s="19"/>
      <c r="W11" s="19">
        <v>1677343</v>
      </c>
      <c r="X11" s="19">
        <v>3720000</v>
      </c>
      <c r="Y11" s="19">
        <v>-2042657</v>
      </c>
      <c r="Z11" s="20">
        <v>-54.91</v>
      </c>
      <c r="AA11" s="21">
        <v>7440000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-242204393</v>
      </c>
      <c r="D14" s="17"/>
      <c r="E14" s="18">
        <v>-259930272</v>
      </c>
      <c r="F14" s="19">
        <v>-259930272</v>
      </c>
      <c r="G14" s="19">
        <v>-36554477</v>
      </c>
      <c r="H14" s="19">
        <v>-12964020</v>
      </c>
      <c r="I14" s="19">
        <v>-66253298</v>
      </c>
      <c r="J14" s="19">
        <v>-115771795</v>
      </c>
      <c r="K14" s="19">
        <v>-15042149</v>
      </c>
      <c r="L14" s="19">
        <v>-25508019</v>
      </c>
      <c r="M14" s="19">
        <v>-30151022</v>
      </c>
      <c r="N14" s="19">
        <v>-70701190</v>
      </c>
      <c r="O14" s="19"/>
      <c r="P14" s="19"/>
      <c r="Q14" s="19"/>
      <c r="R14" s="19"/>
      <c r="S14" s="19"/>
      <c r="T14" s="19"/>
      <c r="U14" s="19"/>
      <c r="V14" s="19"/>
      <c r="W14" s="19">
        <v>-186472985</v>
      </c>
      <c r="X14" s="19">
        <v>-129965136</v>
      </c>
      <c r="Y14" s="19">
        <v>-56507849</v>
      </c>
      <c r="Z14" s="20">
        <v>43.48</v>
      </c>
      <c r="AA14" s="21">
        <v>-259930272</v>
      </c>
    </row>
    <row r="15" spans="1:27" ht="13.5">
      <c r="A15" s="22" t="s">
        <v>42</v>
      </c>
      <c r="B15" s="16"/>
      <c r="C15" s="17">
        <v>-5798289</v>
      </c>
      <c r="D15" s="17"/>
      <c r="E15" s="18">
        <v>-12213576</v>
      </c>
      <c r="F15" s="19">
        <v>-12213576</v>
      </c>
      <c r="G15" s="19"/>
      <c r="H15" s="19"/>
      <c r="I15" s="19"/>
      <c r="J15" s="19"/>
      <c r="K15" s="19"/>
      <c r="L15" s="19"/>
      <c r="M15" s="19">
        <v>-2542216</v>
      </c>
      <c r="N15" s="19">
        <v>-2542216</v>
      </c>
      <c r="O15" s="19"/>
      <c r="P15" s="19"/>
      <c r="Q15" s="19"/>
      <c r="R15" s="19"/>
      <c r="S15" s="19"/>
      <c r="T15" s="19"/>
      <c r="U15" s="19"/>
      <c r="V15" s="19"/>
      <c r="W15" s="19">
        <v>-2542216</v>
      </c>
      <c r="X15" s="19">
        <v>-6106788</v>
      </c>
      <c r="Y15" s="19">
        <v>3564572</v>
      </c>
      <c r="Z15" s="20">
        <v>-58.37</v>
      </c>
      <c r="AA15" s="21">
        <v>-12213576</v>
      </c>
    </row>
    <row r="16" spans="1:27" ht="13.5">
      <c r="A16" s="22" t="s">
        <v>43</v>
      </c>
      <c r="B16" s="16"/>
      <c r="C16" s="17">
        <v>-3214250</v>
      </c>
      <c r="D16" s="17"/>
      <c r="E16" s="18">
        <v>-3560904</v>
      </c>
      <c r="F16" s="19">
        <v>-3560904</v>
      </c>
      <c r="G16" s="19">
        <v>-31535</v>
      </c>
      <c r="H16" s="19">
        <v>-501780</v>
      </c>
      <c r="I16" s="19">
        <v>-154230</v>
      </c>
      <c r="J16" s="19">
        <v>-687545</v>
      </c>
      <c r="K16" s="19">
        <v>-46375</v>
      </c>
      <c r="L16" s="19">
        <v>-640015</v>
      </c>
      <c r="M16" s="19">
        <v>-13780</v>
      </c>
      <c r="N16" s="19">
        <v>-700170</v>
      </c>
      <c r="O16" s="19"/>
      <c r="P16" s="19"/>
      <c r="Q16" s="19"/>
      <c r="R16" s="19"/>
      <c r="S16" s="19"/>
      <c r="T16" s="19"/>
      <c r="U16" s="19"/>
      <c r="V16" s="19"/>
      <c r="W16" s="19">
        <v>-1387715</v>
      </c>
      <c r="X16" s="19">
        <v>-1780452</v>
      </c>
      <c r="Y16" s="19">
        <v>392737</v>
      </c>
      <c r="Z16" s="20">
        <v>-22.06</v>
      </c>
      <c r="AA16" s="21">
        <v>-3560904</v>
      </c>
    </row>
    <row r="17" spans="1:27" ht="13.5">
      <c r="A17" s="23" t="s">
        <v>44</v>
      </c>
      <c r="B17" s="24"/>
      <c r="C17" s="25">
        <f aca="true" t="shared" si="0" ref="C17:Y17">SUM(C6:C16)</f>
        <v>46970416</v>
      </c>
      <c r="D17" s="25">
        <f>SUM(D6:D16)</f>
        <v>0</v>
      </c>
      <c r="E17" s="26">
        <f t="shared" si="0"/>
        <v>27865872</v>
      </c>
      <c r="F17" s="27">
        <f t="shared" si="0"/>
        <v>27865872</v>
      </c>
      <c r="G17" s="27">
        <f t="shared" si="0"/>
        <v>-5454867</v>
      </c>
      <c r="H17" s="27">
        <f t="shared" si="0"/>
        <v>14415865</v>
      </c>
      <c r="I17" s="27">
        <f t="shared" si="0"/>
        <v>-38200676</v>
      </c>
      <c r="J17" s="27">
        <f t="shared" si="0"/>
        <v>-29239678</v>
      </c>
      <c r="K17" s="27">
        <f t="shared" si="0"/>
        <v>7746244</v>
      </c>
      <c r="L17" s="27">
        <f t="shared" si="0"/>
        <v>-2818724</v>
      </c>
      <c r="M17" s="27">
        <f t="shared" si="0"/>
        <v>2248138</v>
      </c>
      <c r="N17" s="27">
        <f t="shared" si="0"/>
        <v>7175658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-22064020</v>
      </c>
      <c r="X17" s="27">
        <f t="shared" si="0"/>
        <v>13932936</v>
      </c>
      <c r="Y17" s="27">
        <f t="shared" si="0"/>
        <v>-35996956</v>
      </c>
      <c r="Z17" s="28">
        <f>+IF(X17&lt;&gt;0,+(Y17/X17)*100,0)</f>
        <v>-258.3587264019586</v>
      </c>
      <c r="AA17" s="29">
        <f>SUM(AA6:AA16)</f>
        <v>27865872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105263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>
        <v>-367152</v>
      </c>
      <c r="F23" s="19">
        <v>-367152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>
        <v>-183576</v>
      </c>
      <c r="Y23" s="36">
        <v>183576</v>
      </c>
      <c r="Z23" s="37">
        <v>-100</v>
      </c>
      <c r="AA23" s="38">
        <v>-367152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>
        <v>65186</v>
      </c>
      <c r="I24" s="19">
        <v>30000000</v>
      </c>
      <c r="J24" s="19">
        <v>30065186</v>
      </c>
      <c r="K24" s="19"/>
      <c r="L24" s="19">
        <v>687142</v>
      </c>
      <c r="M24" s="19">
        <v>248653</v>
      </c>
      <c r="N24" s="19">
        <v>935795</v>
      </c>
      <c r="O24" s="19"/>
      <c r="P24" s="19"/>
      <c r="Q24" s="19"/>
      <c r="R24" s="19"/>
      <c r="S24" s="19"/>
      <c r="T24" s="19"/>
      <c r="U24" s="19"/>
      <c r="V24" s="19"/>
      <c r="W24" s="19">
        <v>31000981</v>
      </c>
      <c r="X24" s="19"/>
      <c r="Y24" s="19">
        <v>31000981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-32221246</v>
      </c>
      <c r="D26" s="17"/>
      <c r="E26" s="18">
        <v>-32478000</v>
      </c>
      <c r="F26" s="19">
        <v>-32478000</v>
      </c>
      <c r="G26" s="19">
        <v>-354428</v>
      </c>
      <c r="H26" s="19">
        <v>-100748</v>
      </c>
      <c r="I26" s="19">
        <v>-1754577</v>
      </c>
      <c r="J26" s="19">
        <v>-2209753</v>
      </c>
      <c r="K26" s="19">
        <v>-2490674</v>
      </c>
      <c r="L26" s="19">
        <v>-1808641</v>
      </c>
      <c r="M26" s="19">
        <v>-1896454</v>
      </c>
      <c r="N26" s="19">
        <v>-6195769</v>
      </c>
      <c r="O26" s="19"/>
      <c r="P26" s="19"/>
      <c r="Q26" s="19"/>
      <c r="R26" s="19"/>
      <c r="S26" s="19"/>
      <c r="T26" s="19"/>
      <c r="U26" s="19"/>
      <c r="V26" s="19"/>
      <c r="W26" s="19">
        <v>-8405522</v>
      </c>
      <c r="X26" s="19">
        <v>-16239000</v>
      </c>
      <c r="Y26" s="19">
        <v>7833478</v>
      </c>
      <c r="Z26" s="20">
        <v>-48.24</v>
      </c>
      <c r="AA26" s="21">
        <v>-32478000</v>
      </c>
    </row>
    <row r="27" spans="1:27" ht="13.5">
      <c r="A27" s="23" t="s">
        <v>51</v>
      </c>
      <c r="B27" s="24"/>
      <c r="C27" s="25">
        <f aca="true" t="shared" si="1" ref="C27:Y27">SUM(C21:C26)</f>
        <v>-32115983</v>
      </c>
      <c r="D27" s="25">
        <f>SUM(D21:D26)</f>
        <v>0</v>
      </c>
      <c r="E27" s="26">
        <f t="shared" si="1"/>
        <v>-32845152</v>
      </c>
      <c r="F27" s="27">
        <f t="shared" si="1"/>
        <v>-32845152</v>
      </c>
      <c r="G27" s="27">
        <f t="shared" si="1"/>
        <v>-354428</v>
      </c>
      <c r="H27" s="27">
        <f t="shared" si="1"/>
        <v>-35562</v>
      </c>
      <c r="I27" s="27">
        <f t="shared" si="1"/>
        <v>28245423</v>
      </c>
      <c r="J27" s="27">
        <f t="shared" si="1"/>
        <v>27855433</v>
      </c>
      <c r="K27" s="27">
        <f t="shared" si="1"/>
        <v>-2490674</v>
      </c>
      <c r="L27" s="27">
        <f t="shared" si="1"/>
        <v>-1121499</v>
      </c>
      <c r="M27" s="27">
        <f t="shared" si="1"/>
        <v>-1647801</v>
      </c>
      <c r="N27" s="27">
        <f t="shared" si="1"/>
        <v>-5259974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22595459</v>
      </c>
      <c r="X27" s="27">
        <f t="shared" si="1"/>
        <v>-16422576</v>
      </c>
      <c r="Y27" s="27">
        <f t="shared" si="1"/>
        <v>39018035</v>
      </c>
      <c r="Z27" s="28">
        <f>+IF(X27&lt;&gt;0,+(Y27/X27)*100,0)</f>
        <v>-237.5877876893369</v>
      </c>
      <c r="AA27" s="29">
        <f>SUM(AA21:AA26)</f>
        <v>-32845152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6130000</v>
      </c>
      <c r="D32" s="17"/>
      <c r="E32" s="18">
        <v>6750000</v>
      </c>
      <c r="F32" s="19">
        <v>6750000</v>
      </c>
      <c r="G32" s="19"/>
      <c r="H32" s="19"/>
      <c r="I32" s="19">
        <v>430000</v>
      </c>
      <c r="J32" s="19">
        <v>430000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>
        <v>430000</v>
      </c>
      <c r="X32" s="19">
        <v>3375000</v>
      </c>
      <c r="Y32" s="19">
        <v>-2945000</v>
      </c>
      <c r="Z32" s="20">
        <v>-87.26</v>
      </c>
      <c r="AA32" s="21">
        <v>6750000</v>
      </c>
    </row>
    <row r="33" spans="1:27" ht="13.5">
      <c r="A33" s="22" t="s">
        <v>55</v>
      </c>
      <c r="B33" s="16"/>
      <c r="C33" s="17">
        <v>276434</v>
      </c>
      <c r="D33" s="17"/>
      <c r="E33" s="18">
        <v>123216</v>
      </c>
      <c r="F33" s="19">
        <v>123216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61608</v>
      </c>
      <c r="Y33" s="19">
        <v>-61608</v>
      </c>
      <c r="Z33" s="20">
        <v>-100</v>
      </c>
      <c r="AA33" s="21">
        <v>123216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-3945374</v>
      </c>
      <c r="D35" s="17"/>
      <c r="E35" s="18">
        <v>-3822816</v>
      </c>
      <c r="F35" s="19">
        <v>-3822816</v>
      </c>
      <c r="G35" s="19"/>
      <c r="H35" s="19">
        <v>-430000</v>
      </c>
      <c r="I35" s="19">
        <v>-341802</v>
      </c>
      <c r="J35" s="19">
        <v>-771802</v>
      </c>
      <c r="K35" s="19"/>
      <c r="L35" s="19"/>
      <c r="M35" s="19">
        <v>-1536597</v>
      </c>
      <c r="N35" s="19">
        <v>-1536597</v>
      </c>
      <c r="O35" s="19"/>
      <c r="P35" s="19"/>
      <c r="Q35" s="19"/>
      <c r="R35" s="19"/>
      <c r="S35" s="19"/>
      <c r="T35" s="19"/>
      <c r="U35" s="19"/>
      <c r="V35" s="19"/>
      <c r="W35" s="19">
        <v>-2308399</v>
      </c>
      <c r="X35" s="19">
        <v>-1911408</v>
      </c>
      <c r="Y35" s="19">
        <v>-396991</v>
      </c>
      <c r="Z35" s="20">
        <v>20.77</v>
      </c>
      <c r="AA35" s="21">
        <v>-3822816</v>
      </c>
    </row>
    <row r="36" spans="1:27" ht="13.5">
      <c r="A36" s="23" t="s">
        <v>57</v>
      </c>
      <c r="B36" s="24"/>
      <c r="C36" s="25">
        <f aca="true" t="shared" si="2" ref="C36:Y36">SUM(C31:C35)</f>
        <v>2461060</v>
      </c>
      <c r="D36" s="25">
        <f>SUM(D31:D35)</f>
        <v>0</v>
      </c>
      <c r="E36" s="26">
        <f t="shared" si="2"/>
        <v>3050400</v>
      </c>
      <c r="F36" s="27">
        <f t="shared" si="2"/>
        <v>3050400</v>
      </c>
      <c r="G36" s="27">
        <f t="shared" si="2"/>
        <v>0</v>
      </c>
      <c r="H36" s="27">
        <f t="shared" si="2"/>
        <v>-430000</v>
      </c>
      <c r="I36" s="27">
        <f t="shared" si="2"/>
        <v>88198</v>
      </c>
      <c r="J36" s="27">
        <f t="shared" si="2"/>
        <v>-341802</v>
      </c>
      <c r="K36" s="27">
        <f t="shared" si="2"/>
        <v>0</v>
      </c>
      <c r="L36" s="27">
        <f t="shared" si="2"/>
        <v>0</v>
      </c>
      <c r="M36" s="27">
        <f t="shared" si="2"/>
        <v>-1536597</v>
      </c>
      <c r="N36" s="27">
        <f t="shared" si="2"/>
        <v>-1536597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-1878399</v>
      </c>
      <c r="X36" s="27">
        <f t="shared" si="2"/>
        <v>1525200</v>
      </c>
      <c r="Y36" s="27">
        <f t="shared" si="2"/>
        <v>-3403599</v>
      </c>
      <c r="Z36" s="28">
        <f>+IF(X36&lt;&gt;0,+(Y36/X36)*100,0)</f>
        <v>-223.15755310778914</v>
      </c>
      <c r="AA36" s="29">
        <f>SUM(AA31:AA35)</f>
        <v>3050400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17315493</v>
      </c>
      <c r="D38" s="31">
        <f>+D17+D27+D36</f>
        <v>0</v>
      </c>
      <c r="E38" s="32">
        <f t="shared" si="3"/>
        <v>-1928880</v>
      </c>
      <c r="F38" s="33">
        <f t="shared" si="3"/>
        <v>-1928880</v>
      </c>
      <c r="G38" s="33">
        <f t="shared" si="3"/>
        <v>-5809295</v>
      </c>
      <c r="H38" s="33">
        <f t="shared" si="3"/>
        <v>13950303</v>
      </c>
      <c r="I38" s="33">
        <f t="shared" si="3"/>
        <v>-9867055</v>
      </c>
      <c r="J38" s="33">
        <f t="shared" si="3"/>
        <v>-1726047</v>
      </c>
      <c r="K38" s="33">
        <f t="shared" si="3"/>
        <v>5255570</v>
      </c>
      <c r="L38" s="33">
        <f t="shared" si="3"/>
        <v>-3940223</v>
      </c>
      <c r="M38" s="33">
        <f t="shared" si="3"/>
        <v>-936260</v>
      </c>
      <c r="N38" s="33">
        <f t="shared" si="3"/>
        <v>379087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-1346960</v>
      </c>
      <c r="X38" s="33">
        <f t="shared" si="3"/>
        <v>-964440</v>
      </c>
      <c r="Y38" s="33">
        <f t="shared" si="3"/>
        <v>-382520</v>
      </c>
      <c r="Z38" s="34">
        <f>+IF(X38&lt;&gt;0,+(Y38/X38)*100,0)</f>
        <v>39.66239475757953</v>
      </c>
      <c r="AA38" s="35">
        <f>+AA17+AA27+AA36</f>
        <v>-1928880</v>
      </c>
    </row>
    <row r="39" spans="1:27" ht="13.5">
      <c r="A39" s="22" t="s">
        <v>59</v>
      </c>
      <c r="B39" s="16"/>
      <c r="C39" s="31">
        <v>48344026</v>
      </c>
      <c r="D39" s="31"/>
      <c r="E39" s="32">
        <v>70110214</v>
      </c>
      <c r="F39" s="33">
        <v>70110214</v>
      </c>
      <c r="G39" s="33">
        <v>65659519</v>
      </c>
      <c r="H39" s="33">
        <v>59850224</v>
      </c>
      <c r="I39" s="33">
        <v>73800527</v>
      </c>
      <c r="J39" s="33">
        <v>65659519</v>
      </c>
      <c r="K39" s="33">
        <v>63933472</v>
      </c>
      <c r="L39" s="33">
        <v>69189042</v>
      </c>
      <c r="M39" s="33">
        <v>65248819</v>
      </c>
      <c r="N39" s="33">
        <v>63933472</v>
      </c>
      <c r="O39" s="33"/>
      <c r="P39" s="33"/>
      <c r="Q39" s="33"/>
      <c r="R39" s="33"/>
      <c r="S39" s="33"/>
      <c r="T39" s="33"/>
      <c r="U39" s="33"/>
      <c r="V39" s="33"/>
      <c r="W39" s="33">
        <v>65659519</v>
      </c>
      <c r="X39" s="33">
        <v>70110214</v>
      </c>
      <c r="Y39" s="33">
        <v>-4450695</v>
      </c>
      <c r="Z39" s="34">
        <v>-6.35</v>
      </c>
      <c r="AA39" s="35">
        <v>70110214</v>
      </c>
    </row>
    <row r="40" spans="1:27" ht="13.5">
      <c r="A40" s="41" t="s">
        <v>60</v>
      </c>
      <c r="B40" s="42"/>
      <c r="C40" s="43">
        <v>65659519</v>
      </c>
      <c r="D40" s="43"/>
      <c r="E40" s="44">
        <v>68181335</v>
      </c>
      <c r="F40" s="45">
        <v>68181335</v>
      </c>
      <c r="G40" s="45">
        <v>59850224</v>
      </c>
      <c r="H40" s="45">
        <v>73800527</v>
      </c>
      <c r="I40" s="45">
        <v>63933472</v>
      </c>
      <c r="J40" s="45">
        <v>63933472</v>
      </c>
      <c r="K40" s="45">
        <v>69189042</v>
      </c>
      <c r="L40" s="45">
        <v>65248819</v>
      </c>
      <c r="M40" s="45">
        <v>64312559</v>
      </c>
      <c r="N40" s="45">
        <v>64312559</v>
      </c>
      <c r="O40" s="45"/>
      <c r="P40" s="45"/>
      <c r="Q40" s="45"/>
      <c r="R40" s="45"/>
      <c r="S40" s="45"/>
      <c r="T40" s="45"/>
      <c r="U40" s="45"/>
      <c r="V40" s="45"/>
      <c r="W40" s="45">
        <v>64312559</v>
      </c>
      <c r="X40" s="45">
        <v>69145775</v>
      </c>
      <c r="Y40" s="45">
        <v>-4833216</v>
      </c>
      <c r="Z40" s="46">
        <v>-6.99</v>
      </c>
      <c r="AA40" s="47">
        <v>68181335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172760054</v>
      </c>
      <c r="D6" s="17"/>
      <c r="E6" s="18">
        <v>178473606</v>
      </c>
      <c r="F6" s="19">
        <v>178473606</v>
      </c>
      <c r="G6" s="19">
        <v>9714991</v>
      </c>
      <c r="H6" s="19">
        <v>14087776</v>
      </c>
      <c r="I6" s="19">
        <v>12543544</v>
      </c>
      <c r="J6" s="19">
        <v>36346311</v>
      </c>
      <c r="K6" s="19">
        <v>16335306</v>
      </c>
      <c r="L6" s="19">
        <v>35444330</v>
      </c>
      <c r="M6" s="19">
        <v>18189352</v>
      </c>
      <c r="N6" s="19">
        <v>69968988</v>
      </c>
      <c r="O6" s="19"/>
      <c r="P6" s="19"/>
      <c r="Q6" s="19"/>
      <c r="R6" s="19"/>
      <c r="S6" s="19"/>
      <c r="T6" s="19"/>
      <c r="U6" s="19"/>
      <c r="V6" s="19"/>
      <c r="W6" s="19">
        <v>106315299</v>
      </c>
      <c r="X6" s="19">
        <v>105117768</v>
      </c>
      <c r="Y6" s="19">
        <v>1197531</v>
      </c>
      <c r="Z6" s="20">
        <v>1.14</v>
      </c>
      <c r="AA6" s="21">
        <v>178473606</v>
      </c>
    </row>
    <row r="7" spans="1:27" ht="13.5">
      <c r="A7" s="22" t="s">
        <v>34</v>
      </c>
      <c r="B7" s="16"/>
      <c r="C7" s="17">
        <v>469851545</v>
      </c>
      <c r="D7" s="17"/>
      <c r="E7" s="18">
        <v>514742884</v>
      </c>
      <c r="F7" s="19">
        <v>514742884</v>
      </c>
      <c r="G7" s="19">
        <v>41662603</v>
      </c>
      <c r="H7" s="19">
        <v>54033806</v>
      </c>
      <c r="I7" s="19">
        <v>60426465</v>
      </c>
      <c r="J7" s="19">
        <v>156122874</v>
      </c>
      <c r="K7" s="19">
        <v>-10489250</v>
      </c>
      <c r="L7" s="19">
        <v>43003536</v>
      </c>
      <c r="M7" s="19">
        <v>56119296</v>
      </c>
      <c r="N7" s="19">
        <v>88633582</v>
      </c>
      <c r="O7" s="19"/>
      <c r="P7" s="19"/>
      <c r="Q7" s="19"/>
      <c r="R7" s="19"/>
      <c r="S7" s="19"/>
      <c r="T7" s="19"/>
      <c r="U7" s="19"/>
      <c r="V7" s="19"/>
      <c r="W7" s="19">
        <v>244756456</v>
      </c>
      <c r="X7" s="19">
        <v>252118031</v>
      </c>
      <c r="Y7" s="19">
        <v>-7361575</v>
      </c>
      <c r="Z7" s="20">
        <v>-2.92</v>
      </c>
      <c r="AA7" s="21">
        <v>514742884</v>
      </c>
    </row>
    <row r="8" spans="1:27" ht="13.5">
      <c r="A8" s="22" t="s">
        <v>35</v>
      </c>
      <c r="B8" s="16"/>
      <c r="C8" s="17">
        <v>42205474</v>
      </c>
      <c r="D8" s="17"/>
      <c r="E8" s="18">
        <v>37613289</v>
      </c>
      <c r="F8" s="19">
        <v>37613289</v>
      </c>
      <c r="G8" s="19">
        <v>9052387</v>
      </c>
      <c r="H8" s="19">
        <v>12618969</v>
      </c>
      <c r="I8" s="19">
        <v>6409068</v>
      </c>
      <c r="J8" s="19">
        <v>28080424</v>
      </c>
      <c r="K8" s="19">
        <v>-16084245</v>
      </c>
      <c r="L8" s="19">
        <v>8156972</v>
      </c>
      <c r="M8" s="19">
        <v>7043781</v>
      </c>
      <c r="N8" s="19">
        <v>-883492</v>
      </c>
      <c r="O8" s="19"/>
      <c r="P8" s="19"/>
      <c r="Q8" s="19"/>
      <c r="R8" s="19"/>
      <c r="S8" s="19"/>
      <c r="T8" s="19"/>
      <c r="U8" s="19"/>
      <c r="V8" s="19"/>
      <c r="W8" s="19">
        <v>27196932</v>
      </c>
      <c r="X8" s="19">
        <v>18542705</v>
      </c>
      <c r="Y8" s="19">
        <v>8654227</v>
      </c>
      <c r="Z8" s="20">
        <v>46.67</v>
      </c>
      <c r="AA8" s="21">
        <v>37613289</v>
      </c>
    </row>
    <row r="9" spans="1:27" ht="13.5">
      <c r="A9" s="22" t="s">
        <v>36</v>
      </c>
      <c r="B9" s="16"/>
      <c r="C9" s="17">
        <v>95627817</v>
      </c>
      <c r="D9" s="17"/>
      <c r="E9" s="18">
        <v>109606280</v>
      </c>
      <c r="F9" s="19">
        <v>109606280</v>
      </c>
      <c r="G9" s="19">
        <v>29534260</v>
      </c>
      <c r="H9" s="19">
        <v>1229409</v>
      </c>
      <c r="I9" s="19">
        <v>1618770</v>
      </c>
      <c r="J9" s="19">
        <v>32382439</v>
      </c>
      <c r="K9" s="19">
        <v>858402</v>
      </c>
      <c r="L9" s="19">
        <v>4038874</v>
      </c>
      <c r="M9" s="19">
        <v>39271345</v>
      </c>
      <c r="N9" s="19">
        <v>44168621</v>
      </c>
      <c r="O9" s="19"/>
      <c r="P9" s="19"/>
      <c r="Q9" s="19"/>
      <c r="R9" s="19"/>
      <c r="S9" s="19"/>
      <c r="T9" s="19"/>
      <c r="U9" s="19"/>
      <c r="V9" s="19"/>
      <c r="W9" s="19">
        <v>76551060</v>
      </c>
      <c r="X9" s="19">
        <v>70841874</v>
      </c>
      <c r="Y9" s="19">
        <v>5709186</v>
      </c>
      <c r="Z9" s="20">
        <v>8.06</v>
      </c>
      <c r="AA9" s="21">
        <v>109606280</v>
      </c>
    </row>
    <row r="10" spans="1:27" ht="13.5">
      <c r="A10" s="22" t="s">
        <v>37</v>
      </c>
      <c r="B10" s="16"/>
      <c r="C10" s="17">
        <v>91710588</v>
      </c>
      <c r="D10" s="17"/>
      <c r="E10" s="18">
        <v>31405400</v>
      </c>
      <c r="F10" s="19">
        <v>33455000</v>
      </c>
      <c r="G10" s="19">
        <v>4543658</v>
      </c>
      <c r="H10" s="19">
        <v>2000000</v>
      </c>
      <c r="I10" s="19">
        <v>1577688</v>
      </c>
      <c r="J10" s="19">
        <v>8121346</v>
      </c>
      <c r="K10" s="19">
        <v>4000000</v>
      </c>
      <c r="L10" s="19">
        <v>481004</v>
      </c>
      <c r="M10" s="19">
        <v>9761996</v>
      </c>
      <c r="N10" s="19">
        <v>14243000</v>
      </c>
      <c r="O10" s="19"/>
      <c r="P10" s="19"/>
      <c r="Q10" s="19"/>
      <c r="R10" s="19"/>
      <c r="S10" s="19"/>
      <c r="T10" s="19"/>
      <c r="U10" s="19"/>
      <c r="V10" s="19"/>
      <c r="W10" s="19">
        <v>22364346</v>
      </c>
      <c r="X10" s="19">
        <v>30680350</v>
      </c>
      <c r="Y10" s="19">
        <v>-8316004</v>
      </c>
      <c r="Z10" s="20">
        <v>-27.11</v>
      </c>
      <c r="AA10" s="21">
        <v>33455000</v>
      </c>
    </row>
    <row r="11" spans="1:27" ht="13.5">
      <c r="A11" s="22" t="s">
        <v>38</v>
      </c>
      <c r="B11" s="16"/>
      <c r="C11" s="17">
        <v>38832502</v>
      </c>
      <c r="D11" s="17"/>
      <c r="E11" s="18">
        <v>31351691</v>
      </c>
      <c r="F11" s="19">
        <v>31351691</v>
      </c>
      <c r="G11" s="19">
        <v>3688218</v>
      </c>
      <c r="H11" s="19">
        <v>2591502</v>
      </c>
      <c r="I11" s="19">
        <v>4362722</v>
      </c>
      <c r="J11" s="19">
        <v>10642442</v>
      </c>
      <c r="K11" s="19">
        <v>3418558</v>
      </c>
      <c r="L11" s="19">
        <v>3662290</v>
      </c>
      <c r="M11" s="19">
        <v>3751527</v>
      </c>
      <c r="N11" s="19">
        <v>10832375</v>
      </c>
      <c r="O11" s="19"/>
      <c r="P11" s="19"/>
      <c r="Q11" s="19"/>
      <c r="R11" s="19"/>
      <c r="S11" s="19"/>
      <c r="T11" s="19"/>
      <c r="U11" s="19"/>
      <c r="V11" s="19"/>
      <c r="W11" s="19">
        <v>21474817</v>
      </c>
      <c r="X11" s="19">
        <v>14699697</v>
      </c>
      <c r="Y11" s="19">
        <v>6775120</v>
      </c>
      <c r="Z11" s="20">
        <v>46.09</v>
      </c>
      <c r="AA11" s="21">
        <v>31351691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-699809789</v>
      </c>
      <c r="D14" s="17"/>
      <c r="E14" s="18">
        <v>-779739647</v>
      </c>
      <c r="F14" s="19">
        <v>-783339866</v>
      </c>
      <c r="G14" s="19">
        <v>-61081376</v>
      </c>
      <c r="H14" s="19">
        <v>-71285710</v>
      </c>
      <c r="I14" s="19">
        <v>-81317185</v>
      </c>
      <c r="J14" s="19">
        <v>-213684271</v>
      </c>
      <c r="K14" s="19">
        <v>19206291</v>
      </c>
      <c r="L14" s="19">
        <v>-96884715</v>
      </c>
      <c r="M14" s="19">
        <v>-93637816</v>
      </c>
      <c r="N14" s="19">
        <v>-171316240</v>
      </c>
      <c r="O14" s="19"/>
      <c r="P14" s="19"/>
      <c r="Q14" s="19"/>
      <c r="R14" s="19"/>
      <c r="S14" s="19"/>
      <c r="T14" s="19"/>
      <c r="U14" s="19"/>
      <c r="V14" s="19"/>
      <c r="W14" s="19">
        <v>-385000511</v>
      </c>
      <c r="X14" s="19">
        <v>-388822313</v>
      </c>
      <c r="Y14" s="19">
        <v>3821802</v>
      </c>
      <c r="Z14" s="20">
        <v>-0.98</v>
      </c>
      <c r="AA14" s="21">
        <v>-783339866</v>
      </c>
    </row>
    <row r="15" spans="1:27" ht="13.5">
      <c r="A15" s="22" t="s">
        <v>42</v>
      </c>
      <c r="B15" s="16"/>
      <c r="C15" s="17">
        <v>-4299660</v>
      </c>
      <c r="D15" s="17"/>
      <c r="E15" s="18">
        <v>-8579245</v>
      </c>
      <c r="F15" s="19">
        <v>-8579245</v>
      </c>
      <c r="G15" s="19"/>
      <c r="H15" s="19"/>
      <c r="I15" s="19"/>
      <c r="J15" s="19"/>
      <c r="K15" s="19"/>
      <c r="L15" s="19"/>
      <c r="M15" s="19">
        <v>-4330242</v>
      </c>
      <c r="N15" s="19">
        <v>-4330242</v>
      </c>
      <c r="O15" s="19"/>
      <c r="P15" s="19"/>
      <c r="Q15" s="19"/>
      <c r="R15" s="19"/>
      <c r="S15" s="19"/>
      <c r="T15" s="19"/>
      <c r="U15" s="19"/>
      <c r="V15" s="19"/>
      <c r="W15" s="19">
        <v>-4330242</v>
      </c>
      <c r="X15" s="19">
        <v>-4585536</v>
      </c>
      <c r="Y15" s="19">
        <v>255294</v>
      </c>
      <c r="Z15" s="20">
        <v>-5.57</v>
      </c>
      <c r="AA15" s="21">
        <v>-8579245</v>
      </c>
    </row>
    <row r="16" spans="1:27" ht="13.5">
      <c r="A16" s="22" t="s">
        <v>43</v>
      </c>
      <c r="B16" s="16"/>
      <c r="C16" s="17">
        <v>-2215130</v>
      </c>
      <c r="D16" s="17"/>
      <c r="E16" s="18">
        <v>-2215130</v>
      </c>
      <c r="F16" s="19">
        <v>-2578442</v>
      </c>
      <c r="G16" s="19">
        <v>-11409</v>
      </c>
      <c r="H16" s="19">
        <v>-4170</v>
      </c>
      <c r="I16" s="19">
        <v>-49319</v>
      </c>
      <c r="J16" s="19">
        <v>-64898</v>
      </c>
      <c r="K16" s="19">
        <v>-41011</v>
      </c>
      <c r="L16" s="19">
        <v>-767435</v>
      </c>
      <c r="M16" s="19">
        <v>-1096323</v>
      </c>
      <c r="N16" s="19">
        <v>-1904769</v>
      </c>
      <c r="O16" s="19"/>
      <c r="P16" s="19"/>
      <c r="Q16" s="19"/>
      <c r="R16" s="19"/>
      <c r="S16" s="19"/>
      <c r="T16" s="19"/>
      <c r="U16" s="19"/>
      <c r="V16" s="19"/>
      <c r="W16" s="19">
        <v>-1969667</v>
      </c>
      <c r="X16" s="19">
        <v>-749785</v>
      </c>
      <c r="Y16" s="19">
        <v>-1219882</v>
      </c>
      <c r="Z16" s="20">
        <v>162.7</v>
      </c>
      <c r="AA16" s="21">
        <v>-2578442</v>
      </c>
    </row>
    <row r="17" spans="1:27" ht="13.5">
      <c r="A17" s="23" t="s">
        <v>44</v>
      </c>
      <c r="B17" s="24"/>
      <c r="C17" s="25">
        <f aca="true" t="shared" si="0" ref="C17:Y17">SUM(C6:C16)</f>
        <v>204663401</v>
      </c>
      <c r="D17" s="25">
        <f>SUM(D6:D16)</f>
        <v>0</v>
      </c>
      <c r="E17" s="26">
        <f t="shared" si="0"/>
        <v>112659128</v>
      </c>
      <c r="F17" s="27">
        <f t="shared" si="0"/>
        <v>110745197</v>
      </c>
      <c r="G17" s="27">
        <f t="shared" si="0"/>
        <v>37103332</v>
      </c>
      <c r="H17" s="27">
        <f t="shared" si="0"/>
        <v>15271582</v>
      </c>
      <c r="I17" s="27">
        <f t="shared" si="0"/>
        <v>5571753</v>
      </c>
      <c r="J17" s="27">
        <f t="shared" si="0"/>
        <v>57946667</v>
      </c>
      <c r="K17" s="27">
        <f t="shared" si="0"/>
        <v>17204051</v>
      </c>
      <c r="L17" s="27">
        <f t="shared" si="0"/>
        <v>-2865144</v>
      </c>
      <c r="M17" s="27">
        <f t="shared" si="0"/>
        <v>35072916</v>
      </c>
      <c r="N17" s="27">
        <f t="shared" si="0"/>
        <v>49411823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107358490</v>
      </c>
      <c r="X17" s="27">
        <f t="shared" si="0"/>
        <v>97842791</v>
      </c>
      <c r="Y17" s="27">
        <f t="shared" si="0"/>
        <v>9515699</v>
      </c>
      <c r="Z17" s="28">
        <f>+IF(X17&lt;&gt;0,+(Y17/X17)*100,0)</f>
        <v>9.725498325165315</v>
      </c>
      <c r="AA17" s="29">
        <f>SUM(AA6:AA16)</f>
        <v>110745197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4859525</v>
      </c>
      <c r="D21" s="17"/>
      <c r="E21" s="18"/>
      <c r="F21" s="19"/>
      <c r="G21" s="36">
        <v>207</v>
      </c>
      <c r="H21" s="36">
        <v>150000</v>
      </c>
      <c r="I21" s="36"/>
      <c r="J21" s="19">
        <v>150207</v>
      </c>
      <c r="K21" s="36">
        <v>-207</v>
      </c>
      <c r="L21" s="36">
        <v>798000</v>
      </c>
      <c r="M21" s="19">
        <v>-268000</v>
      </c>
      <c r="N21" s="36">
        <v>529793</v>
      </c>
      <c r="O21" s="36"/>
      <c r="P21" s="36"/>
      <c r="Q21" s="19"/>
      <c r="R21" s="36"/>
      <c r="S21" s="36"/>
      <c r="T21" s="19"/>
      <c r="U21" s="36"/>
      <c r="V21" s="36"/>
      <c r="W21" s="36">
        <v>680000</v>
      </c>
      <c r="X21" s="19"/>
      <c r="Y21" s="36">
        <v>680000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-112000000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-145807902</v>
      </c>
      <c r="D26" s="17"/>
      <c r="E26" s="18">
        <v>-198785638</v>
      </c>
      <c r="F26" s="19">
        <v>-237106266</v>
      </c>
      <c r="G26" s="19">
        <v>-11362032</v>
      </c>
      <c r="H26" s="19">
        <v>-4426416</v>
      </c>
      <c r="I26" s="19">
        <v>-7715582</v>
      </c>
      <c r="J26" s="19">
        <v>-23504030</v>
      </c>
      <c r="K26" s="19">
        <v>-1628414</v>
      </c>
      <c r="L26" s="19">
        <v>-15869035</v>
      </c>
      <c r="M26" s="19">
        <v>-22219252</v>
      </c>
      <c r="N26" s="19">
        <v>-39716701</v>
      </c>
      <c r="O26" s="19"/>
      <c r="P26" s="19"/>
      <c r="Q26" s="19"/>
      <c r="R26" s="19"/>
      <c r="S26" s="19"/>
      <c r="T26" s="19"/>
      <c r="U26" s="19"/>
      <c r="V26" s="19"/>
      <c r="W26" s="19">
        <v>-63220731</v>
      </c>
      <c r="X26" s="19">
        <v>-123132917</v>
      </c>
      <c r="Y26" s="19">
        <v>59912186</v>
      </c>
      <c r="Z26" s="20">
        <v>-48.66</v>
      </c>
      <c r="AA26" s="21">
        <v>-237106266</v>
      </c>
    </row>
    <row r="27" spans="1:27" ht="13.5">
      <c r="A27" s="23" t="s">
        <v>51</v>
      </c>
      <c r="B27" s="24"/>
      <c r="C27" s="25">
        <f aca="true" t="shared" si="1" ref="C27:Y27">SUM(C21:C26)</f>
        <v>-252948377</v>
      </c>
      <c r="D27" s="25">
        <f>SUM(D21:D26)</f>
        <v>0</v>
      </c>
      <c r="E27" s="26">
        <f t="shared" si="1"/>
        <v>-198785638</v>
      </c>
      <c r="F27" s="27">
        <f t="shared" si="1"/>
        <v>-237106266</v>
      </c>
      <c r="G27" s="27">
        <f t="shared" si="1"/>
        <v>-11361825</v>
      </c>
      <c r="H27" s="27">
        <f t="shared" si="1"/>
        <v>-4276416</v>
      </c>
      <c r="I27" s="27">
        <f t="shared" si="1"/>
        <v>-7715582</v>
      </c>
      <c r="J27" s="27">
        <f t="shared" si="1"/>
        <v>-23353823</v>
      </c>
      <c r="K27" s="27">
        <f t="shared" si="1"/>
        <v>-1628621</v>
      </c>
      <c r="L27" s="27">
        <f t="shared" si="1"/>
        <v>-15071035</v>
      </c>
      <c r="M27" s="27">
        <f t="shared" si="1"/>
        <v>-22487252</v>
      </c>
      <c r="N27" s="27">
        <f t="shared" si="1"/>
        <v>-39186908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-62540731</v>
      </c>
      <c r="X27" s="27">
        <f t="shared" si="1"/>
        <v>-123132917</v>
      </c>
      <c r="Y27" s="27">
        <f t="shared" si="1"/>
        <v>60592186</v>
      </c>
      <c r="Z27" s="28">
        <f>+IF(X27&lt;&gt;0,+(Y27/X27)*100,0)</f>
        <v>-49.2087635672596</v>
      </c>
      <c r="AA27" s="29">
        <f>SUM(AA21:AA26)</f>
        <v>-237106266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47060000</v>
      </c>
      <c r="D32" s="17"/>
      <c r="E32" s="18">
        <v>58180000</v>
      </c>
      <c r="F32" s="19">
        <v>58180000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>
        <v>58180000</v>
      </c>
    </row>
    <row r="33" spans="1:27" ht="13.5">
      <c r="A33" s="22" t="s">
        <v>55</v>
      </c>
      <c r="B33" s="16"/>
      <c r="C33" s="17">
        <v>1868068</v>
      </c>
      <c r="D33" s="17"/>
      <c r="E33" s="18">
        <v>1500000</v>
      </c>
      <c r="F33" s="19">
        <v>1500000</v>
      </c>
      <c r="G33" s="19">
        <v>285988</v>
      </c>
      <c r="H33" s="36">
        <v>256006</v>
      </c>
      <c r="I33" s="36">
        <v>273480</v>
      </c>
      <c r="J33" s="36">
        <v>815474</v>
      </c>
      <c r="K33" s="19">
        <v>11339</v>
      </c>
      <c r="L33" s="19">
        <v>245307</v>
      </c>
      <c r="M33" s="19">
        <v>44495</v>
      </c>
      <c r="N33" s="19">
        <v>301141</v>
      </c>
      <c r="O33" s="36"/>
      <c r="P33" s="36"/>
      <c r="Q33" s="36"/>
      <c r="R33" s="19"/>
      <c r="S33" s="19"/>
      <c r="T33" s="19"/>
      <c r="U33" s="19"/>
      <c r="V33" s="36"/>
      <c r="W33" s="36">
        <v>1116615</v>
      </c>
      <c r="X33" s="36">
        <v>750000</v>
      </c>
      <c r="Y33" s="19">
        <v>366615</v>
      </c>
      <c r="Z33" s="20">
        <v>48.88</v>
      </c>
      <c r="AA33" s="21">
        <v>1500000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-7771828</v>
      </c>
      <c r="D35" s="17"/>
      <c r="E35" s="18">
        <v>-9545000</v>
      </c>
      <c r="F35" s="19">
        <v>-9545000</v>
      </c>
      <c r="G35" s="19"/>
      <c r="H35" s="19"/>
      <c r="I35" s="19"/>
      <c r="J35" s="19"/>
      <c r="K35" s="19"/>
      <c r="L35" s="19"/>
      <c r="M35" s="19">
        <v>-4651067</v>
      </c>
      <c r="N35" s="19">
        <v>-4651067</v>
      </c>
      <c r="O35" s="19"/>
      <c r="P35" s="19"/>
      <c r="Q35" s="19"/>
      <c r="R35" s="19"/>
      <c r="S35" s="19"/>
      <c r="T35" s="19"/>
      <c r="U35" s="19"/>
      <c r="V35" s="19"/>
      <c r="W35" s="19">
        <v>-4651067</v>
      </c>
      <c r="X35" s="19">
        <v>-4480482</v>
      </c>
      <c r="Y35" s="19">
        <v>-170585</v>
      </c>
      <c r="Z35" s="20">
        <v>3.81</v>
      </c>
      <c r="AA35" s="21">
        <v>-9545000</v>
      </c>
    </row>
    <row r="36" spans="1:27" ht="13.5">
      <c r="A36" s="23" t="s">
        <v>57</v>
      </c>
      <c r="B36" s="24"/>
      <c r="C36" s="25">
        <f aca="true" t="shared" si="2" ref="C36:Y36">SUM(C31:C35)</f>
        <v>41156240</v>
      </c>
      <c r="D36" s="25">
        <f>SUM(D31:D35)</f>
        <v>0</v>
      </c>
      <c r="E36" s="26">
        <f t="shared" si="2"/>
        <v>50135000</v>
      </c>
      <c r="F36" s="27">
        <f t="shared" si="2"/>
        <v>50135000</v>
      </c>
      <c r="G36" s="27">
        <f t="shared" si="2"/>
        <v>285988</v>
      </c>
      <c r="H36" s="27">
        <f t="shared" si="2"/>
        <v>256006</v>
      </c>
      <c r="I36" s="27">
        <f t="shared" si="2"/>
        <v>273480</v>
      </c>
      <c r="J36" s="27">
        <f t="shared" si="2"/>
        <v>815474</v>
      </c>
      <c r="K36" s="27">
        <f t="shared" si="2"/>
        <v>11339</v>
      </c>
      <c r="L36" s="27">
        <f t="shared" si="2"/>
        <v>245307</v>
      </c>
      <c r="M36" s="27">
        <f t="shared" si="2"/>
        <v>-4606572</v>
      </c>
      <c r="N36" s="27">
        <f t="shared" si="2"/>
        <v>-4349926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-3534452</v>
      </c>
      <c r="X36" s="27">
        <f t="shared" si="2"/>
        <v>-3730482</v>
      </c>
      <c r="Y36" s="27">
        <f t="shared" si="2"/>
        <v>196030</v>
      </c>
      <c r="Z36" s="28">
        <f>+IF(X36&lt;&gt;0,+(Y36/X36)*100,0)</f>
        <v>-5.254816937864866</v>
      </c>
      <c r="AA36" s="29">
        <f>SUM(AA31:AA35)</f>
        <v>50135000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-7128736</v>
      </c>
      <c r="D38" s="31">
        <f>+D17+D27+D36</f>
        <v>0</v>
      </c>
      <c r="E38" s="32">
        <f t="shared" si="3"/>
        <v>-35991510</v>
      </c>
      <c r="F38" s="33">
        <f t="shared" si="3"/>
        <v>-76226069</v>
      </c>
      <c r="G38" s="33">
        <f t="shared" si="3"/>
        <v>26027495</v>
      </c>
      <c r="H38" s="33">
        <f t="shared" si="3"/>
        <v>11251172</v>
      </c>
      <c r="I38" s="33">
        <f t="shared" si="3"/>
        <v>-1870349</v>
      </c>
      <c r="J38" s="33">
        <f t="shared" si="3"/>
        <v>35408318</v>
      </c>
      <c r="K38" s="33">
        <f t="shared" si="3"/>
        <v>15586769</v>
      </c>
      <c r="L38" s="33">
        <f t="shared" si="3"/>
        <v>-17690872</v>
      </c>
      <c r="M38" s="33">
        <f t="shared" si="3"/>
        <v>7979092</v>
      </c>
      <c r="N38" s="33">
        <f t="shared" si="3"/>
        <v>5874989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41283307</v>
      </c>
      <c r="X38" s="33">
        <f t="shared" si="3"/>
        <v>-29020608</v>
      </c>
      <c r="Y38" s="33">
        <f t="shared" si="3"/>
        <v>70303915</v>
      </c>
      <c r="Z38" s="34">
        <f>+IF(X38&lt;&gt;0,+(Y38/X38)*100,0)</f>
        <v>-242.25514158766072</v>
      </c>
      <c r="AA38" s="35">
        <f>+AA17+AA27+AA36</f>
        <v>-76226069</v>
      </c>
    </row>
    <row r="39" spans="1:27" ht="13.5">
      <c r="A39" s="22" t="s">
        <v>59</v>
      </c>
      <c r="B39" s="16"/>
      <c r="C39" s="31">
        <v>76270435</v>
      </c>
      <c r="D39" s="31"/>
      <c r="E39" s="32">
        <v>411385128</v>
      </c>
      <c r="F39" s="33">
        <v>411385000</v>
      </c>
      <c r="G39" s="33">
        <v>502510957</v>
      </c>
      <c r="H39" s="33">
        <v>528538452</v>
      </c>
      <c r="I39" s="33">
        <v>539789624</v>
      </c>
      <c r="J39" s="33">
        <v>502510957</v>
      </c>
      <c r="K39" s="33">
        <v>537919275</v>
      </c>
      <c r="L39" s="33">
        <v>553506044</v>
      </c>
      <c r="M39" s="33">
        <v>535815172</v>
      </c>
      <c r="N39" s="33">
        <v>537919275</v>
      </c>
      <c r="O39" s="33"/>
      <c r="P39" s="33"/>
      <c r="Q39" s="33"/>
      <c r="R39" s="33"/>
      <c r="S39" s="33"/>
      <c r="T39" s="33"/>
      <c r="U39" s="33"/>
      <c r="V39" s="33"/>
      <c r="W39" s="33">
        <v>502510957</v>
      </c>
      <c r="X39" s="33">
        <v>411385000</v>
      </c>
      <c r="Y39" s="33">
        <v>91125957</v>
      </c>
      <c r="Z39" s="34">
        <v>22.15</v>
      </c>
      <c r="AA39" s="35">
        <v>411385000</v>
      </c>
    </row>
    <row r="40" spans="1:27" ht="13.5">
      <c r="A40" s="41" t="s">
        <v>60</v>
      </c>
      <c r="B40" s="42"/>
      <c r="C40" s="43">
        <v>69141699</v>
      </c>
      <c r="D40" s="43"/>
      <c r="E40" s="44">
        <v>375393618</v>
      </c>
      <c r="F40" s="45">
        <v>335158931</v>
      </c>
      <c r="G40" s="45">
        <v>528538452</v>
      </c>
      <c r="H40" s="45">
        <v>539789624</v>
      </c>
      <c r="I40" s="45">
        <v>537919275</v>
      </c>
      <c r="J40" s="45">
        <v>537919275</v>
      </c>
      <c r="K40" s="45">
        <v>553506044</v>
      </c>
      <c r="L40" s="45">
        <v>535815172</v>
      </c>
      <c r="M40" s="45">
        <v>543794264</v>
      </c>
      <c r="N40" s="45">
        <v>543794264</v>
      </c>
      <c r="O40" s="45"/>
      <c r="P40" s="45"/>
      <c r="Q40" s="45"/>
      <c r="R40" s="45"/>
      <c r="S40" s="45"/>
      <c r="T40" s="45"/>
      <c r="U40" s="45"/>
      <c r="V40" s="45"/>
      <c r="W40" s="45">
        <v>543794264</v>
      </c>
      <c r="X40" s="45">
        <v>382364392</v>
      </c>
      <c r="Y40" s="45">
        <v>161429872</v>
      </c>
      <c r="Z40" s="46">
        <v>42.22</v>
      </c>
      <c r="AA40" s="47">
        <v>335158931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79973021</v>
      </c>
      <c r="D6" s="17"/>
      <c r="E6" s="18">
        <v>82702614</v>
      </c>
      <c r="F6" s="19">
        <v>82702613</v>
      </c>
      <c r="G6" s="19">
        <v>5991879</v>
      </c>
      <c r="H6" s="19">
        <v>6996751</v>
      </c>
      <c r="I6" s="19">
        <v>12246169</v>
      </c>
      <c r="J6" s="19">
        <v>25234799</v>
      </c>
      <c r="K6" s="19">
        <v>8136736</v>
      </c>
      <c r="L6" s="19">
        <v>6580616</v>
      </c>
      <c r="M6" s="19">
        <v>6762198</v>
      </c>
      <c r="N6" s="19">
        <v>21479550</v>
      </c>
      <c r="O6" s="19"/>
      <c r="P6" s="19"/>
      <c r="Q6" s="19"/>
      <c r="R6" s="19"/>
      <c r="S6" s="19"/>
      <c r="T6" s="19"/>
      <c r="U6" s="19"/>
      <c r="V6" s="19"/>
      <c r="W6" s="19">
        <v>46714349</v>
      </c>
      <c r="X6" s="19">
        <v>49652179</v>
      </c>
      <c r="Y6" s="19">
        <v>-2937830</v>
      </c>
      <c r="Z6" s="20">
        <v>-5.92</v>
      </c>
      <c r="AA6" s="21">
        <v>82702613</v>
      </c>
    </row>
    <row r="7" spans="1:27" ht="13.5">
      <c r="A7" s="22" t="s">
        <v>34</v>
      </c>
      <c r="B7" s="16"/>
      <c r="C7" s="17">
        <v>305357952</v>
      </c>
      <c r="D7" s="17"/>
      <c r="E7" s="18">
        <v>321826115</v>
      </c>
      <c r="F7" s="19">
        <v>321826113</v>
      </c>
      <c r="G7" s="19">
        <v>23109559</v>
      </c>
      <c r="H7" s="19">
        <v>24033471</v>
      </c>
      <c r="I7" s="19">
        <v>26814824</v>
      </c>
      <c r="J7" s="19">
        <v>73957854</v>
      </c>
      <c r="K7" s="19">
        <v>26723014</v>
      </c>
      <c r="L7" s="19">
        <v>24545428</v>
      </c>
      <c r="M7" s="19">
        <v>26617942</v>
      </c>
      <c r="N7" s="19">
        <v>77886384</v>
      </c>
      <c r="O7" s="19"/>
      <c r="P7" s="19"/>
      <c r="Q7" s="19"/>
      <c r="R7" s="19"/>
      <c r="S7" s="19"/>
      <c r="T7" s="19"/>
      <c r="U7" s="19"/>
      <c r="V7" s="19"/>
      <c r="W7" s="19">
        <v>151844238</v>
      </c>
      <c r="X7" s="19">
        <v>156827249</v>
      </c>
      <c r="Y7" s="19">
        <v>-4983011</v>
      </c>
      <c r="Z7" s="20">
        <v>-3.18</v>
      </c>
      <c r="AA7" s="21">
        <v>321826113</v>
      </c>
    </row>
    <row r="8" spans="1:27" ht="13.5">
      <c r="A8" s="22" t="s">
        <v>35</v>
      </c>
      <c r="B8" s="16"/>
      <c r="C8" s="17">
        <v>72527116</v>
      </c>
      <c r="D8" s="17"/>
      <c r="E8" s="18">
        <v>33233387</v>
      </c>
      <c r="F8" s="19">
        <v>33233390</v>
      </c>
      <c r="G8" s="19">
        <v>38941978</v>
      </c>
      <c r="H8" s="19">
        <v>25983711</v>
      </c>
      <c r="I8" s="19">
        <v>22611140</v>
      </c>
      <c r="J8" s="19">
        <v>87536829</v>
      </c>
      <c r="K8" s="19">
        <v>19317162</v>
      </c>
      <c r="L8" s="19">
        <v>27803981</v>
      </c>
      <c r="M8" s="19">
        <v>29784188</v>
      </c>
      <c r="N8" s="19">
        <v>76905331</v>
      </c>
      <c r="O8" s="19"/>
      <c r="P8" s="19"/>
      <c r="Q8" s="19"/>
      <c r="R8" s="19"/>
      <c r="S8" s="19"/>
      <c r="T8" s="19"/>
      <c r="U8" s="19"/>
      <c r="V8" s="19"/>
      <c r="W8" s="19">
        <v>164442160</v>
      </c>
      <c r="X8" s="19">
        <v>17199238</v>
      </c>
      <c r="Y8" s="19">
        <v>147242922</v>
      </c>
      <c r="Z8" s="20">
        <v>856.1</v>
      </c>
      <c r="AA8" s="21">
        <v>33233390</v>
      </c>
    </row>
    <row r="9" spans="1:27" ht="13.5">
      <c r="A9" s="22" t="s">
        <v>36</v>
      </c>
      <c r="B9" s="16"/>
      <c r="C9" s="17">
        <v>93847284</v>
      </c>
      <c r="D9" s="17"/>
      <c r="E9" s="18">
        <v>110396001</v>
      </c>
      <c r="F9" s="19">
        <v>111928087</v>
      </c>
      <c r="G9" s="19">
        <v>35511532</v>
      </c>
      <c r="H9" s="19">
        <v>7014000</v>
      </c>
      <c r="I9" s="19">
        <v>1401293</v>
      </c>
      <c r="J9" s="19">
        <v>43926825</v>
      </c>
      <c r="K9" s="19">
        <v>5621487</v>
      </c>
      <c r="L9" s="19">
        <v>1354000</v>
      </c>
      <c r="M9" s="19">
        <v>23922741</v>
      </c>
      <c r="N9" s="19">
        <v>30898228</v>
      </c>
      <c r="O9" s="19"/>
      <c r="P9" s="19"/>
      <c r="Q9" s="19"/>
      <c r="R9" s="19"/>
      <c r="S9" s="19"/>
      <c r="T9" s="19"/>
      <c r="U9" s="19"/>
      <c r="V9" s="19"/>
      <c r="W9" s="19">
        <v>74825053</v>
      </c>
      <c r="X9" s="19">
        <v>27178196</v>
      </c>
      <c r="Y9" s="19">
        <v>47646857</v>
      </c>
      <c r="Z9" s="20">
        <v>175.31</v>
      </c>
      <c r="AA9" s="21">
        <v>111928087</v>
      </c>
    </row>
    <row r="10" spans="1:27" ht="13.5">
      <c r="A10" s="22" t="s">
        <v>37</v>
      </c>
      <c r="B10" s="16"/>
      <c r="C10" s="17">
        <v>54545959</v>
      </c>
      <c r="D10" s="17"/>
      <c r="E10" s="18">
        <v>39123649</v>
      </c>
      <c r="F10" s="19">
        <v>20709000</v>
      </c>
      <c r="G10" s="19">
        <v>6600000</v>
      </c>
      <c r="H10" s="19"/>
      <c r="I10" s="19"/>
      <c r="J10" s="19">
        <v>6600000</v>
      </c>
      <c r="K10" s="19"/>
      <c r="L10" s="19"/>
      <c r="M10" s="19">
        <v>12978000</v>
      </c>
      <c r="N10" s="19">
        <v>12978000</v>
      </c>
      <c r="O10" s="19"/>
      <c r="P10" s="19"/>
      <c r="Q10" s="19"/>
      <c r="R10" s="19"/>
      <c r="S10" s="19"/>
      <c r="T10" s="19"/>
      <c r="U10" s="19"/>
      <c r="V10" s="19"/>
      <c r="W10" s="19">
        <v>19578000</v>
      </c>
      <c r="X10" s="19">
        <v>11337000</v>
      </c>
      <c r="Y10" s="19">
        <v>8241000</v>
      </c>
      <c r="Z10" s="20">
        <v>72.69</v>
      </c>
      <c r="AA10" s="21">
        <v>20709000</v>
      </c>
    </row>
    <row r="11" spans="1:27" ht="13.5">
      <c r="A11" s="22" t="s">
        <v>38</v>
      </c>
      <c r="B11" s="16"/>
      <c r="C11" s="17">
        <v>1748686</v>
      </c>
      <c r="D11" s="17"/>
      <c r="E11" s="18">
        <v>18740572</v>
      </c>
      <c r="F11" s="19">
        <v>18740573</v>
      </c>
      <c r="G11" s="19">
        <v>101</v>
      </c>
      <c r="H11" s="19">
        <v>35631</v>
      </c>
      <c r="I11" s="19">
        <v>34106</v>
      </c>
      <c r="J11" s="19">
        <v>69838</v>
      </c>
      <c r="K11" s="19">
        <v>640364</v>
      </c>
      <c r="L11" s="19">
        <v>44046</v>
      </c>
      <c r="M11" s="19">
        <v>24673</v>
      </c>
      <c r="N11" s="19">
        <v>709083</v>
      </c>
      <c r="O11" s="19"/>
      <c r="P11" s="19"/>
      <c r="Q11" s="19"/>
      <c r="R11" s="19"/>
      <c r="S11" s="19"/>
      <c r="T11" s="19"/>
      <c r="U11" s="19"/>
      <c r="V11" s="19"/>
      <c r="W11" s="19">
        <v>778921</v>
      </c>
      <c r="X11" s="19">
        <v>985530</v>
      </c>
      <c r="Y11" s="19">
        <v>-206609</v>
      </c>
      <c r="Z11" s="20">
        <v>-20.96</v>
      </c>
      <c r="AA11" s="21">
        <v>18740573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-451589104</v>
      </c>
      <c r="D14" s="17"/>
      <c r="E14" s="18">
        <v>-507763416</v>
      </c>
      <c r="F14" s="19">
        <v>-345496402</v>
      </c>
      <c r="G14" s="19">
        <v>-393173465</v>
      </c>
      <c r="H14" s="19">
        <v>-60542036</v>
      </c>
      <c r="I14" s="19">
        <v>-59490172</v>
      </c>
      <c r="J14" s="19">
        <v>-513205673</v>
      </c>
      <c r="K14" s="19">
        <v>-55300042</v>
      </c>
      <c r="L14" s="19">
        <v>-63236161</v>
      </c>
      <c r="M14" s="19">
        <v>-78181415</v>
      </c>
      <c r="N14" s="19">
        <v>-196717618</v>
      </c>
      <c r="O14" s="19"/>
      <c r="P14" s="19"/>
      <c r="Q14" s="19"/>
      <c r="R14" s="19"/>
      <c r="S14" s="19"/>
      <c r="T14" s="19"/>
      <c r="U14" s="19"/>
      <c r="V14" s="19"/>
      <c r="W14" s="19">
        <v>-709923291</v>
      </c>
      <c r="X14" s="19">
        <v>-155192126</v>
      </c>
      <c r="Y14" s="19">
        <v>-554731165</v>
      </c>
      <c r="Z14" s="20">
        <v>357.45</v>
      </c>
      <c r="AA14" s="21">
        <v>-345496402</v>
      </c>
    </row>
    <row r="15" spans="1:27" ht="13.5">
      <c r="A15" s="22" t="s">
        <v>42</v>
      </c>
      <c r="B15" s="16"/>
      <c r="C15" s="17">
        <v>-14483511</v>
      </c>
      <c r="D15" s="17"/>
      <c r="E15" s="18">
        <v>-13923182</v>
      </c>
      <c r="F15" s="19">
        <v>-177064004</v>
      </c>
      <c r="G15" s="19"/>
      <c r="H15" s="19">
        <v>-1601</v>
      </c>
      <c r="I15" s="19">
        <v>-1557</v>
      </c>
      <c r="J15" s="19">
        <v>-3158</v>
      </c>
      <c r="K15" s="19">
        <v>-1513</v>
      </c>
      <c r="L15" s="19">
        <v>-2892</v>
      </c>
      <c r="M15" s="19">
        <v>-6993459</v>
      </c>
      <c r="N15" s="19">
        <v>-6997864</v>
      </c>
      <c r="O15" s="19"/>
      <c r="P15" s="19"/>
      <c r="Q15" s="19"/>
      <c r="R15" s="19"/>
      <c r="S15" s="19"/>
      <c r="T15" s="19"/>
      <c r="U15" s="19"/>
      <c r="V15" s="19"/>
      <c r="W15" s="19">
        <v>-7001022</v>
      </c>
      <c r="X15" s="19">
        <v>-81330843</v>
      </c>
      <c r="Y15" s="19">
        <v>74329821</v>
      </c>
      <c r="Z15" s="20">
        <v>-91.39</v>
      </c>
      <c r="AA15" s="21">
        <v>-177064004</v>
      </c>
    </row>
    <row r="16" spans="1:27" ht="13.5">
      <c r="A16" s="22" t="s">
        <v>43</v>
      </c>
      <c r="B16" s="16"/>
      <c r="C16" s="17">
        <v>-2033134</v>
      </c>
      <c r="D16" s="17"/>
      <c r="E16" s="18">
        <v>-2136781</v>
      </c>
      <c r="F16" s="19">
        <v>-2136782</v>
      </c>
      <c r="G16" s="19">
        <v>-9134</v>
      </c>
      <c r="H16" s="19">
        <v>-177674</v>
      </c>
      <c r="I16" s="19">
        <v>-148492</v>
      </c>
      <c r="J16" s="19">
        <v>-335300</v>
      </c>
      <c r="K16" s="19">
        <v>-28017</v>
      </c>
      <c r="L16" s="19">
        <v>-16687</v>
      </c>
      <c r="M16" s="19">
        <v>-31794</v>
      </c>
      <c r="N16" s="19">
        <v>-76498</v>
      </c>
      <c r="O16" s="19"/>
      <c r="P16" s="19"/>
      <c r="Q16" s="19"/>
      <c r="R16" s="19"/>
      <c r="S16" s="19"/>
      <c r="T16" s="19"/>
      <c r="U16" s="19"/>
      <c r="V16" s="19"/>
      <c r="W16" s="19">
        <v>-411798</v>
      </c>
      <c r="X16" s="19">
        <v>-1489787</v>
      </c>
      <c r="Y16" s="19">
        <v>1077989</v>
      </c>
      <c r="Z16" s="20">
        <v>-72.36</v>
      </c>
      <c r="AA16" s="21">
        <v>-2136782</v>
      </c>
    </row>
    <row r="17" spans="1:27" ht="13.5">
      <c r="A17" s="23" t="s">
        <v>44</v>
      </c>
      <c r="B17" s="24"/>
      <c r="C17" s="25">
        <f aca="true" t="shared" si="0" ref="C17:Y17">SUM(C6:C16)</f>
        <v>139894269</v>
      </c>
      <c r="D17" s="25">
        <f>SUM(D6:D16)</f>
        <v>0</v>
      </c>
      <c r="E17" s="26">
        <f t="shared" si="0"/>
        <v>82198959</v>
      </c>
      <c r="F17" s="27">
        <f t="shared" si="0"/>
        <v>64442588</v>
      </c>
      <c r="G17" s="27">
        <f t="shared" si="0"/>
        <v>-283027550</v>
      </c>
      <c r="H17" s="27">
        <f t="shared" si="0"/>
        <v>3342253</v>
      </c>
      <c r="I17" s="27">
        <f t="shared" si="0"/>
        <v>3467311</v>
      </c>
      <c r="J17" s="27">
        <f t="shared" si="0"/>
        <v>-276217986</v>
      </c>
      <c r="K17" s="27">
        <f t="shared" si="0"/>
        <v>5109191</v>
      </c>
      <c r="L17" s="27">
        <f t="shared" si="0"/>
        <v>-2927669</v>
      </c>
      <c r="M17" s="27">
        <f t="shared" si="0"/>
        <v>14883074</v>
      </c>
      <c r="N17" s="27">
        <f t="shared" si="0"/>
        <v>17064596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-259153390</v>
      </c>
      <c r="X17" s="27">
        <f t="shared" si="0"/>
        <v>25166636</v>
      </c>
      <c r="Y17" s="27">
        <f t="shared" si="0"/>
        <v>-284320026</v>
      </c>
      <c r="Z17" s="28">
        <f>+IF(X17&lt;&gt;0,+(Y17/X17)*100,0)</f>
        <v>-1129.7498243309117</v>
      </c>
      <c r="AA17" s="29">
        <f>SUM(AA6:AA16)</f>
        <v>64442588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2899591</v>
      </c>
      <c r="D21" s="17"/>
      <c r="E21" s="18">
        <v>200000</v>
      </c>
      <c r="F21" s="19">
        <v>200000</v>
      </c>
      <c r="G21" s="36"/>
      <c r="H21" s="36">
        <v>418150</v>
      </c>
      <c r="I21" s="36">
        <v>139385</v>
      </c>
      <c r="J21" s="19">
        <v>557535</v>
      </c>
      <c r="K21" s="36"/>
      <c r="L21" s="36">
        <v>311150</v>
      </c>
      <c r="M21" s="19">
        <v>129150</v>
      </c>
      <c r="N21" s="36">
        <v>440300</v>
      </c>
      <c r="O21" s="36"/>
      <c r="P21" s="36"/>
      <c r="Q21" s="19"/>
      <c r="R21" s="36"/>
      <c r="S21" s="36"/>
      <c r="T21" s="19"/>
      <c r="U21" s="36"/>
      <c r="V21" s="36"/>
      <c r="W21" s="36">
        <v>997835</v>
      </c>
      <c r="X21" s="19"/>
      <c r="Y21" s="36">
        <v>997835</v>
      </c>
      <c r="Z21" s="37"/>
      <c r="AA21" s="38">
        <v>200000</v>
      </c>
    </row>
    <row r="22" spans="1:27" ht="13.5">
      <c r="A22" s="22" t="s">
        <v>47</v>
      </c>
      <c r="B22" s="16"/>
      <c r="C22" s="17">
        <v>-3711058</v>
      </c>
      <c r="D22" s="17"/>
      <c r="E22" s="39">
        <v>21110</v>
      </c>
      <c r="F22" s="36">
        <v>21110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>
        <v>21110</v>
      </c>
    </row>
    <row r="23" spans="1:27" ht="13.5">
      <c r="A23" s="22" t="s">
        <v>48</v>
      </c>
      <c r="B23" s="16"/>
      <c r="C23" s="40">
        <v>4298579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-85742337</v>
      </c>
      <c r="D26" s="17"/>
      <c r="E26" s="18">
        <v>-74689669</v>
      </c>
      <c r="F26" s="19">
        <v>-75643468</v>
      </c>
      <c r="G26" s="19">
        <v>-472372</v>
      </c>
      <c r="H26" s="19">
        <v>-812420</v>
      </c>
      <c r="I26" s="19">
        <v>-2330844</v>
      </c>
      <c r="J26" s="19">
        <v>-3615636</v>
      </c>
      <c r="K26" s="19">
        <v>-6220050</v>
      </c>
      <c r="L26" s="19">
        <v>-4139744</v>
      </c>
      <c r="M26" s="19">
        <v>-9059910</v>
      </c>
      <c r="N26" s="19">
        <v>-19419704</v>
      </c>
      <c r="O26" s="19"/>
      <c r="P26" s="19"/>
      <c r="Q26" s="19"/>
      <c r="R26" s="19"/>
      <c r="S26" s="19"/>
      <c r="T26" s="19"/>
      <c r="U26" s="19"/>
      <c r="V26" s="19"/>
      <c r="W26" s="19">
        <v>-23035340</v>
      </c>
      <c r="X26" s="19">
        <v>-27884831</v>
      </c>
      <c r="Y26" s="19">
        <v>4849491</v>
      </c>
      <c r="Z26" s="20">
        <v>-17.39</v>
      </c>
      <c r="AA26" s="21">
        <v>-75643468</v>
      </c>
    </row>
    <row r="27" spans="1:27" ht="13.5">
      <c r="A27" s="23" t="s">
        <v>51</v>
      </c>
      <c r="B27" s="24"/>
      <c r="C27" s="25">
        <f aca="true" t="shared" si="1" ref="C27:Y27">SUM(C21:C26)</f>
        <v>-82255225</v>
      </c>
      <c r="D27" s="25">
        <f>SUM(D21:D26)</f>
        <v>0</v>
      </c>
      <c r="E27" s="26">
        <f t="shared" si="1"/>
        <v>-74468559</v>
      </c>
      <c r="F27" s="27">
        <f t="shared" si="1"/>
        <v>-75422358</v>
      </c>
      <c r="G27" s="27">
        <f t="shared" si="1"/>
        <v>-472372</v>
      </c>
      <c r="H27" s="27">
        <f t="shared" si="1"/>
        <v>-394270</v>
      </c>
      <c r="I27" s="27">
        <f t="shared" si="1"/>
        <v>-2191459</v>
      </c>
      <c r="J27" s="27">
        <f t="shared" si="1"/>
        <v>-3058101</v>
      </c>
      <c r="K27" s="27">
        <f t="shared" si="1"/>
        <v>-6220050</v>
      </c>
      <c r="L27" s="27">
        <f t="shared" si="1"/>
        <v>-3828594</v>
      </c>
      <c r="M27" s="27">
        <f t="shared" si="1"/>
        <v>-8930760</v>
      </c>
      <c r="N27" s="27">
        <f t="shared" si="1"/>
        <v>-18979404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-22037505</v>
      </c>
      <c r="X27" s="27">
        <f t="shared" si="1"/>
        <v>-27884831</v>
      </c>
      <c r="Y27" s="27">
        <f t="shared" si="1"/>
        <v>5847326</v>
      </c>
      <c r="Z27" s="28">
        <f>+IF(X27&lt;&gt;0,+(Y27/X27)*100,0)</f>
        <v>-20.969558682281416</v>
      </c>
      <c r="AA27" s="29">
        <f>SUM(AA21:AA26)</f>
        <v>-75422358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662092</v>
      </c>
      <c r="D33" s="17"/>
      <c r="E33" s="18">
        <v>569934</v>
      </c>
      <c r="F33" s="19">
        <v>569934</v>
      </c>
      <c r="G33" s="19">
        <v>85439</v>
      </c>
      <c r="H33" s="36">
        <v>163440</v>
      </c>
      <c r="I33" s="36">
        <v>104847</v>
      </c>
      <c r="J33" s="36">
        <v>353726</v>
      </c>
      <c r="K33" s="19">
        <v>105958</v>
      </c>
      <c r="L33" s="19">
        <v>128590</v>
      </c>
      <c r="M33" s="19">
        <v>68334</v>
      </c>
      <c r="N33" s="19">
        <v>302882</v>
      </c>
      <c r="O33" s="36"/>
      <c r="P33" s="36"/>
      <c r="Q33" s="36"/>
      <c r="R33" s="19"/>
      <c r="S33" s="19"/>
      <c r="T33" s="19"/>
      <c r="U33" s="19"/>
      <c r="V33" s="36"/>
      <c r="W33" s="36">
        <v>656608</v>
      </c>
      <c r="X33" s="36"/>
      <c r="Y33" s="19">
        <v>656608</v>
      </c>
      <c r="Z33" s="20"/>
      <c r="AA33" s="21">
        <v>569934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-4712494</v>
      </c>
      <c r="D35" s="17"/>
      <c r="E35" s="18">
        <v>-5032186</v>
      </c>
      <c r="F35" s="19">
        <v>-5032186</v>
      </c>
      <c r="G35" s="19"/>
      <c r="H35" s="19">
        <v>-8203</v>
      </c>
      <c r="I35" s="19">
        <v>-8247</v>
      </c>
      <c r="J35" s="19">
        <v>-16450</v>
      </c>
      <c r="K35" s="19">
        <v>-1156688</v>
      </c>
      <c r="L35" s="19">
        <v>-16717</v>
      </c>
      <c r="M35" s="19">
        <v>-2151883</v>
      </c>
      <c r="N35" s="19">
        <v>-3325288</v>
      </c>
      <c r="O35" s="19"/>
      <c r="P35" s="19"/>
      <c r="Q35" s="19"/>
      <c r="R35" s="19"/>
      <c r="S35" s="19"/>
      <c r="T35" s="19"/>
      <c r="U35" s="19"/>
      <c r="V35" s="19"/>
      <c r="W35" s="19">
        <v>-3341738</v>
      </c>
      <c r="X35" s="19">
        <v>-2516093</v>
      </c>
      <c r="Y35" s="19">
        <v>-825645</v>
      </c>
      <c r="Z35" s="20">
        <v>32.81</v>
      </c>
      <c r="AA35" s="21">
        <v>-5032186</v>
      </c>
    </row>
    <row r="36" spans="1:27" ht="13.5">
      <c r="A36" s="23" t="s">
        <v>57</v>
      </c>
      <c r="B36" s="24"/>
      <c r="C36" s="25">
        <f aca="true" t="shared" si="2" ref="C36:Y36">SUM(C31:C35)</f>
        <v>-4050402</v>
      </c>
      <c r="D36" s="25">
        <f>SUM(D31:D35)</f>
        <v>0</v>
      </c>
      <c r="E36" s="26">
        <f t="shared" si="2"/>
        <v>-4462252</v>
      </c>
      <c r="F36" s="27">
        <f t="shared" si="2"/>
        <v>-4462252</v>
      </c>
      <c r="G36" s="27">
        <f t="shared" si="2"/>
        <v>85439</v>
      </c>
      <c r="H36" s="27">
        <f t="shared" si="2"/>
        <v>155237</v>
      </c>
      <c r="I36" s="27">
        <f t="shared" si="2"/>
        <v>96600</v>
      </c>
      <c r="J36" s="27">
        <f t="shared" si="2"/>
        <v>337276</v>
      </c>
      <c r="K36" s="27">
        <f t="shared" si="2"/>
        <v>-1050730</v>
      </c>
      <c r="L36" s="27">
        <f t="shared" si="2"/>
        <v>111873</v>
      </c>
      <c r="M36" s="27">
        <f t="shared" si="2"/>
        <v>-2083549</v>
      </c>
      <c r="N36" s="27">
        <f t="shared" si="2"/>
        <v>-3022406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-2685130</v>
      </c>
      <c r="X36" s="27">
        <f t="shared" si="2"/>
        <v>-2516093</v>
      </c>
      <c r="Y36" s="27">
        <f t="shared" si="2"/>
        <v>-169037</v>
      </c>
      <c r="Z36" s="28">
        <f>+IF(X36&lt;&gt;0,+(Y36/X36)*100,0)</f>
        <v>6.718233388034545</v>
      </c>
      <c r="AA36" s="29">
        <f>SUM(AA31:AA35)</f>
        <v>-4462252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53588642</v>
      </c>
      <c r="D38" s="31">
        <f>+D17+D27+D36</f>
        <v>0</v>
      </c>
      <c r="E38" s="32">
        <f t="shared" si="3"/>
        <v>3268148</v>
      </c>
      <c r="F38" s="33">
        <f t="shared" si="3"/>
        <v>-15442022</v>
      </c>
      <c r="G38" s="33">
        <f t="shared" si="3"/>
        <v>-283414483</v>
      </c>
      <c r="H38" s="33">
        <f t="shared" si="3"/>
        <v>3103220</v>
      </c>
      <c r="I38" s="33">
        <f t="shared" si="3"/>
        <v>1372452</v>
      </c>
      <c r="J38" s="33">
        <f t="shared" si="3"/>
        <v>-278938811</v>
      </c>
      <c r="K38" s="33">
        <f t="shared" si="3"/>
        <v>-2161589</v>
      </c>
      <c r="L38" s="33">
        <f t="shared" si="3"/>
        <v>-6644390</v>
      </c>
      <c r="M38" s="33">
        <f t="shared" si="3"/>
        <v>3868765</v>
      </c>
      <c r="N38" s="33">
        <f t="shared" si="3"/>
        <v>-4937214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-283876025</v>
      </c>
      <c r="X38" s="33">
        <f t="shared" si="3"/>
        <v>-5234288</v>
      </c>
      <c r="Y38" s="33">
        <f t="shared" si="3"/>
        <v>-278641737</v>
      </c>
      <c r="Z38" s="34">
        <f>+IF(X38&lt;&gt;0,+(Y38/X38)*100,0)</f>
        <v>5323.393305832617</v>
      </c>
      <c r="AA38" s="35">
        <f>+AA17+AA27+AA36</f>
        <v>-15442022</v>
      </c>
    </row>
    <row r="39" spans="1:27" ht="13.5">
      <c r="A39" s="22" t="s">
        <v>59</v>
      </c>
      <c r="B39" s="16"/>
      <c r="C39" s="31">
        <v>245545396</v>
      </c>
      <c r="D39" s="31"/>
      <c r="E39" s="32">
        <v>226923234</v>
      </c>
      <c r="F39" s="33">
        <v>226923234</v>
      </c>
      <c r="G39" s="33">
        <v>299118808</v>
      </c>
      <c r="H39" s="33">
        <v>15704325</v>
      </c>
      <c r="I39" s="33">
        <v>18807545</v>
      </c>
      <c r="J39" s="33">
        <v>299118808</v>
      </c>
      <c r="K39" s="33">
        <v>20179997</v>
      </c>
      <c r="L39" s="33">
        <v>18018408</v>
      </c>
      <c r="M39" s="33">
        <v>11374018</v>
      </c>
      <c r="N39" s="33">
        <v>20179997</v>
      </c>
      <c r="O39" s="33"/>
      <c r="P39" s="33"/>
      <c r="Q39" s="33"/>
      <c r="R39" s="33"/>
      <c r="S39" s="33"/>
      <c r="T39" s="33"/>
      <c r="U39" s="33"/>
      <c r="V39" s="33"/>
      <c r="W39" s="33">
        <v>299118808</v>
      </c>
      <c r="X39" s="33">
        <v>226923234</v>
      </c>
      <c r="Y39" s="33">
        <v>72195574</v>
      </c>
      <c r="Z39" s="34">
        <v>31.81</v>
      </c>
      <c r="AA39" s="35">
        <v>226923234</v>
      </c>
    </row>
    <row r="40" spans="1:27" ht="13.5">
      <c r="A40" s="41" t="s">
        <v>60</v>
      </c>
      <c r="B40" s="42"/>
      <c r="C40" s="43">
        <v>299134038</v>
      </c>
      <c r="D40" s="43"/>
      <c r="E40" s="44">
        <v>230191383</v>
      </c>
      <c r="F40" s="45">
        <v>211481210</v>
      </c>
      <c r="G40" s="45">
        <v>15704325</v>
      </c>
      <c r="H40" s="45">
        <v>18807545</v>
      </c>
      <c r="I40" s="45">
        <v>20179997</v>
      </c>
      <c r="J40" s="45">
        <v>20179997</v>
      </c>
      <c r="K40" s="45">
        <v>18018408</v>
      </c>
      <c r="L40" s="45">
        <v>11374018</v>
      </c>
      <c r="M40" s="45">
        <v>15242783</v>
      </c>
      <c r="N40" s="45">
        <v>15242783</v>
      </c>
      <c r="O40" s="45"/>
      <c r="P40" s="45"/>
      <c r="Q40" s="45"/>
      <c r="R40" s="45"/>
      <c r="S40" s="45"/>
      <c r="T40" s="45"/>
      <c r="U40" s="45"/>
      <c r="V40" s="45"/>
      <c r="W40" s="45">
        <v>15242783</v>
      </c>
      <c r="X40" s="45">
        <v>221688944</v>
      </c>
      <c r="Y40" s="45">
        <v>-206446161</v>
      </c>
      <c r="Z40" s="46">
        <v>-93.12</v>
      </c>
      <c r="AA40" s="47">
        <v>211481210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113875025</v>
      </c>
      <c r="D7" s="17"/>
      <c r="E7" s="18">
        <v>112744441</v>
      </c>
      <c r="F7" s="19">
        <v>112744441</v>
      </c>
      <c r="G7" s="19">
        <v>4356889</v>
      </c>
      <c r="H7" s="19">
        <v>8050679</v>
      </c>
      <c r="I7" s="19">
        <v>8380352</v>
      </c>
      <c r="J7" s="19">
        <v>20787920</v>
      </c>
      <c r="K7" s="19">
        <v>9231226</v>
      </c>
      <c r="L7" s="19">
        <v>10829300</v>
      </c>
      <c r="M7" s="19">
        <v>10302389</v>
      </c>
      <c r="N7" s="19">
        <v>30362915</v>
      </c>
      <c r="O7" s="19"/>
      <c r="P7" s="19"/>
      <c r="Q7" s="19"/>
      <c r="R7" s="19"/>
      <c r="S7" s="19"/>
      <c r="T7" s="19"/>
      <c r="U7" s="19"/>
      <c r="V7" s="19"/>
      <c r="W7" s="19">
        <v>51150835</v>
      </c>
      <c r="X7" s="19">
        <v>57499664</v>
      </c>
      <c r="Y7" s="19">
        <v>-6348829</v>
      </c>
      <c r="Z7" s="20">
        <v>-11.04</v>
      </c>
      <c r="AA7" s="21">
        <v>112744441</v>
      </c>
    </row>
    <row r="8" spans="1:27" ht="13.5">
      <c r="A8" s="22" t="s">
        <v>35</v>
      </c>
      <c r="B8" s="16"/>
      <c r="C8" s="17">
        <v>144419933</v>
      </c>
      <c r="D8" s="17"/>
      <c r="E8" s="18">
        <v>138274582</v>
      </c>
      <c r="F8" s="19">
        <v>138274582</v>
      </c>
      <c r="G8" s="19">
        <v>4372333</v>
      </c>
      <c r="H8" s="19">
        <v>17346594</v>
      </c>
      <c r="I8" s="19">
        <v>18353020</v>
      </c>
      <c r="J8" s="19">
        <v>40071947</v>
      </c>
      <c r="K8" s="19">
        <v>479698</v>
      </c>
      <c r="L8" s="19">
        <v>20125905</v>
      </c>
      <c r="M8" s="19">
        <v>5172824</v>
      </c>
      <c r="N8" s="19">
        <v>25778427</v>
      </c>
      <c r="O8" s="19"/>
      <c r="P8" s="19"/>
      <c r="Q8" s="19"/>
      <c r="R8" s="19"/>
      <c r="S8" s="19"/>
      <c r="T8" s="19"/>
      <c r="U8" s="19"/>
      <c r="V8" s="19"/>
      <c r="W8" s="19">
        <v>65850374</v>
      </c>
      <c r="X8" s="19">
        <v>71495601</v>
      </c>
      <c r="Y8" s="19">
        <v>-5645227</v>
      </c>
      <c r="Z8" s="20">
        <v>-7.9</v>
      </c>
      <c r="AA8" s="21">
        <v>138274582</v>
      </c>
    </row>
    <row r="9" spans="1:27" ht="13.5">
      <c r="A9" s="22" t="s">
        <v>36</v>
      </c>
      <c r="B9" s="16"/>
      <c r="C9" s="17">
        <v>88623500</v>
      </c>
      <c r="D9" s="17"/>
      <c r="E9" s="18">
        <v>87024000</v>
      </c>
      <c r="F9" s="19">
        <v>87024000</v>
      </c>
      <c r="G9" s="19">
        <v>34248000</v>
      </c>
      <c r="H9" s="19">
        <v>245127</v>
      </c>
      <c r="I9" s="19">
        <v>199100</v>
      </c>
      <c r="J9" s="19">
        <v>34692227</v>
      </c>
      <c r="K9" s="19">
        <v>232397</v>
      </c>
      <c r="L9" s="19">
        <v>329706</v>
      </c>
      <c r="M9" s="19">
        <v>27748880</v>
      </c>
      <c r="N9" s="19">
        <v>28310983</v>
      </c>
      <c r="O9" s="19"/>
      <c r="P9" s="19"/>
      <c r="Q9" s="19"/>
      <c r="R9" s="19"/>
      <c r="S9" s="19"/>
      <c r="T9" s="19"/>
      <c r="U9" s="19"/>
      <c r="V9" s="19"/>
      <c r="W9" s="19">
        <v>63003210</v>
      </c>
      <c r="X9" s="19">
        <v>44321040</v>
      </c>
      <c r="Y9" s="19">
        <v>18682170</v>
      </c>
      <c r="Z9" s="20">
        <v>42.15</v>
      </c>
      <c r="AA9" s="21">
        <v>87024000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17176155</v>
      </c>
      <c r="D11" s="17"/>
      <c r="E11" s="18">
        <v>8690591</v>
      </c>
      <c r="F11" s="19">
        <v>8690591</v>
      </c>
      <c r="G11" s="19">
        <v>7715</v>
      </c>
      <c r="H11" s="19">
        <v>305825</v>
      </c>
      <c r="I11" s="19">
        <v>294985</v>
      </c>
      <c r="J11" s="19">
        <v>608525</v>
      </c>
      <c r="K11" s="19">
        <v>748413</v>
      </c>
      <c r="L11" s="19">
        <v>538172</v>
      </c>
      <c r="M11" s="19">
        <v>228085</v>
      </c>
      <c r="N11" s="19">
        <v>1514670</v>
      </c>
      <c r="O11" s="19"/>
      <c r="P11" s="19"/>
      <c r="Q11" s="19"/>
      <c r="R11" s="19"/>
      <c r="S11" s="19"/>
      <c r="T11" s="19"/>
      <c r="U11" s="19"/>
      <c r="V11" s="19"/>
      <c r="W11" s="19">
        <v>2123195</v>
      </c>
      <c r="X11" s="19">
        <v>4432202</v>
      </c>
      <c r="Y11" s="19">
        <v>-2309007</v>
      </c>
      <c r="Z11" s="20">
        <v>-52.1</v>
      </c>
      <c r="AA11" s="21">
        <v>8690591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-306908554</v>
      </c>
      <c r="D14" s="17"/>
      <c r="E14" s="18">
        <v>-319347911</v>
      </c>
      <c r="F14" s="19">
        <v>-319347911</v>
      </c>
      <c r="G14" s="19">
        <v>-221820282</v>
      </c>
      <c r="H14" s="19">
        <v>-25562270</v>
      </c>
      <c r="I14" s="19">
        <v>-24919879</v>
      </c>
      <c r="J14" s="19">
        <v>-272302431</v>
      </c>
      <c r="K14" s="19">
        <v>-22129338</v>
      </c>
      <c r="L14" s="19">
        <v>-34382600</v>
      </c>
      <c r="M14" s="19">
        <v>-36941663</v>
      </c>
      <c r="N14" s="19">
        <v>-93453601</v>
      </c>
      <c r="O14" s="19"/>
      <c r="P14" s="19"/>
      <c r="Q14" s="19"/>
      <c r="R14" s="19"/>
      <c r="S14" s="19"/>
      <c r="T14" s="19"/>
      <c r="U14" s="19"/>
      <c r="V14" s="19"/>
      <c r="W14" s="19">
        <v>-365756032</v>
      </c>
      <c r="X14" s="19">
        <v>-160881345</v>
      </c>
      <c r="Y14" s="19">
        <v>-204874687</v>
      </c>
      <c r="Z14" s="20">
        <v>127.35</v>
      </c>
      <c r="AA14" s="21">
        <v>-319347911</v>
      </c>
    </row>
    <row r="15" spans="1:27" ht="13.5">
      <c r="A15" s="22" t="s">
        <v>42</v>
      </c>
      <c r="B15" s="16"/>
      <c r="C15" s="17">
        <v>-8943059</v>
      </c>
      <c r="D15" s="17"/>
      <c r="E15" s="18">
        <v>-9298639</v>
      </c>
      <c r="F15" s="19">
        <v>-9298639</v>
      </c>
      <c r="G15" s="19">
        <v>-209909</v>
      </c>
      <c r="H15" s="19"/>
      <c r="I15" s="19"/>
      <c r="J15" s="19">
        <v>-209909</v>
      </c>
      <c r="K15" s="19"/>
      <c r="L15" s="19"/>
      <c r="M15" s="19">
        <v>-3849493</v>
      </c>
      <c r="N15" s="19">
        <v>-3849493</v>
      </c>
      <c r="O15" s="19"/>
      <c r="P15" s="19"/>
      <c r="Q15" s="19"/>
      <c r="R15" s="19"/>
      <c r="S15" s="19"/>
      <c r="T15" s="19"/>
      <c r="U15" s="19"/>
      <c r="V15" s="19"/>
      <c r="W15" s="19">
        <v>-4059402</v>
      </c>
      <c r="X15" s="19">
        <v>-4649320</v>
      </c>
      <c r="Y15" s="19">
        <v>589918</v>
      </c>
      <c r="Z15" s="20">
        <v>-12.69</v>
      </c>
      <c r="AA15" s="21">
        <v>-9298639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48243000</v>
      </c>
      <c r="D17" s="25">
        <f>SUM(D6:D16)</f>
        <v>0</v>
      </c>
      <c r="E17" s="26">
        <f t="shared" si="0"/>
        <v>18087064</v>
      </c>
      <c r="F17" s="27">
        <f t="shared" si="0"/>
        <v>18087064</v>
      </c>
      <c r="G17" s="27">
        <f t="shared" si="0"/>
        <v>-179045254</v>
      </c>
      <c r="H17" s="27">
        <f t="shared" si="0"/>
        <v>385955</v>
      </c>
      <c r="I17" s="27">
        <f t="shared" si="0"/>
        <v>2307578</v>
      </c>
      <c r="J17" s="27">
        <f t="shared" si="0"/>
        <v>-176351721</v>
      </c>
      <c r="K17" s="27">
        <f t="shared" si="0"/>
        <v>-11437604</v>
      </c>
      <c r="L17" s="27">
        <f t="shared" si="0"/>
        <v>-2559517</v>
      </c>
      <c r="M17" s="27">
        <f t="shared" si="0"/>
        <v>2661022</v>
      </c>
      <c r="N17" s="27">
        <f t="shared" si="0"/>
        <v>-11336099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-187687820</v>
      </c>
      <c r="X17" s="27">
        <f t="shared" si="0"/>
        <v>12217842</v>
      </c>
      <c r="Y17" s="27">
        <f t="shared" si="0"/>
        <v>-199905662</v>
      </c>
      <c r="Z17" s="28">
        <f>+IF(X17&lt;&gt;0,+(Y17/X17)*100,0)</f>
        <v>-1636.1781565025967</v>
      </c>
      <c r="AA17" s="29">
        <f>SUM(AA6:AA16)</f>
        <v>18087064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-6167581</v>
      </c>
      <c r="D26" s="17"/>
      <c r="E26" s="18">
        <v>-11304781</v>
      </c>
      <c r="F26" s="19">
        <v>-11304781</v>
      </c>
      <c r="G26" s="19">
        <v>-8128</v>
      </c>
      <c r="H26" s="19">
        <v>-74377</v>
      </c>
      <c r="I26" s="19">
        <v>-151259</v>
      </c>
      <c r="J26" s="19">
        <v>-233764</v>
      </c>
      <c r="K26" s="19">
        <v>-562381</v>
      </c>
      <c r="L26" s="19">
        <v>-957532</v>
      </c>
      <c r="M26" s="19">
        <v>-602804</v>
      </c>
      <c r="N26" s="19">
        <v>-2122717</v>
      </c>
      <c r="O26" s="19"/>
      <c r="P26" s="19"/>
      <c r="Q26" s="19"/>
      <c r="R26" s="19"/>
      <c r="S26" s="19"/>
      <c r="T26" s="19"/>
      <c r="U26" s="19"/>
      <c r="V26" s="19"/>
      <c r="W26" s="19">
        <v>-2356481</v>
      </c>
      <c r="X26" s="19">
        <v>-4408865</v>
      </c>
      <c r="Y26" s="19">
        <v>2052384</v>
      </c>
      <c r="Z26" s="20">
        <v>-46.55</v>
      </c>
      <c r="AA26" s="21">
        <v>-11304781</v>
      </c>
    </row>
    <row r="27" spans="1:27" ht="13.5">
      <c r="A27" s="23" t="s">
        <v>51</v>
      </c>
      <c r="B27" s="24"/>
      <c r="C27" s="25">
        <f aca="true" t="shared" si="1" ref="C27:Y27">SUM(C21:C26)</f>
        <v>-6167581</v>
      </c>
      <c r="D27" s="25">
        <f>SUM(D21:D26)</f>
        <v>0</v>
      </c>
      <c r="E27" s="26">
        <f t="shared" si="1"/>
        <v>-11304781</v>
      </c>
      <c r="F27" s="27">
        <f t="shared" si="1"/>
        <v>-11304781</v>
      </c>
      <c r="G27" s="27">
        <f t="shared" si="1"/>
        <v>-8128</v>
      </c>
      <c r="H27" s="27">
        <f t="shared" si="1"/>
        <v>-74377</v>
      </c>
      <c r="I27" s="27">
        <f t="shared" si="1"/>
        <v>-151259</v>
      </c>
      <c r="J27" s="27">
        <f t="shared" si="1"/>
        <v>-233764</v>
      </c>
      <c r="K27" s="27">
        <f t="shared" si="1"/>
        <v>-562381</v>
      </c>
      <c r="L27" s="27">
        <f t="shared" si="1"/>
        <v>-957532</v>
      </c>
      <c r="M27" s="27">
        <f t="shared" si="1"/>
        <v>-602804</v>
      </c>
      <c r="N27" s="27">
        <f t="shared" si="1"/>
        <v>-2122717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-2356481</v>
      </c>
      <c r="X27" s="27">
        <f t="shared" si="1"/>
        <v>-4408865</v>
      </c>
      <c r="Y27" s="27">
        <f t="shared" si="1"/>
        <v>2052384</v>
      </c>
      <c r="Z27" s="28">
        <f>+IF(X27&lt;&gt;0,+(Y27/X27)*100,0)</f>
        <v>-46.55130061818632</v>
      </c>
      <c r="AA27" s="29">
        <f>SUM(AA21:AA26)</f>
        <v>-11304781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-14127729</v>
      </c>
      <c r="D35" s="17"/>
      <c r="E35" s="18">
        <v>-15492687</v>
      </c>
      <c r="F35" s="19">
        <v>-15492687</v>
      </c>
      <c r="G35" s="19">
        <v>-1718903</v>
      </c>
      <c r="H35" s="19"/>
      <c r="I35" s="19"/>
      <c r="J35" s="19">
        <v>-1718903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-1718903</v>
      </c>
      <c r="X35" s="19">
        <v>-10328458</v>
      </c>
      <c r="Y35" s="19">
        <v>8609555</v>
      </c>
      <c r="Z35" s="20">
        <v>-83.36</v>
      </c>
      <c r="AA35" s="21">
        <v>-15492687</v>
      </c>
    </row>
    <row r="36" spans="1:27" ht="13.5">
      <c r="A36" s="23" t="s">
        <v>57</v>
      </c>
      <c r="B36" s="24"/>
      <c r="C36" s="25">
        <f aca="true" t="shared" si="2" ref="C36:Y36">SUM(C31:C35)</f>
        <v>-14127729</v>
      </c>
      <c r="D36" s="25">
        <f>SUM(D31:D35)</f>
        <v>0</v>
      </c>
      <c r="E36" s="26">
        <f t="shared" si="2"/>
        <v>-15492687</v>
      </c>
      <c r="F36" s="27">
        <f t="shared" si="2"/>
        <v>-15492687</v>
      </c>
      <c r="G36" s="27">
        <f t="shared" si="2"/>
        <v>-1718903</v>
      </c>
      <c r="H36" s="27">
        <f t="shared" si="2"/>
        <v>0</v>
      </c>
      <c r="I36" s="27">
        <f t="shared" si="2"/>
        <v>0</v>
      </c>
      <c r="J36" s="27">
        <f t="shared" si="2"/>
        <v>-1718903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-1718903</v>
      </c>
      <c r="X36" s="27">
        <f t="shared" si="2"/>
        <v>-10328458</v>
      </c>
      <c r="Y36" s="27">
        <f t="shared" si="2"/>
        <v>8609555</v>
      </c>
      <c r="Z36" s="28">
        <f>+IF(X36&lt;&gt;0,+(Y36/X36)*100,0)</f>
        <v>-83.35760284836323</v>
      </c>
      <c r="AA36" s="29">
        <f>SUM(AA31:AA35)</f>
        <v>-15492687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27947690</v>
      </c>
      <c r="D38" s="31">
        <f>+D17+D27+D36</f>
        <v>0</v>
      </c>
      <c r="E38" s="32">
        <f t="shared" si="3"/>
        <v>-8710404</v>
      </c>
      <c r="F38" s="33">
        <f t="shared" si="3"/>
        <v>-8710404</v>
      </c>
      <c r="G38" s="33">
        <f t="shared" si="3"/>
        <v>-180772285</v>
      </c>
      <c r="H38" s="33">
        <f t="shared" si="3"/>
        <v>311578</v>
      </c>
      <c r="I38" s="33">
        <f t="shared" si="3"/>
        <v>2156319</v>
      </c>
      <c r="J38" s="33">
        <f t="shared" si="3"/>
        <v>-178304388</v>
      </c>
      <c r="K38" s="33">
        <f t="shared" si="3"/>
        <v>-11999985</v>
      </c>
      <c r="L38" s="33">
        <f t="shared" si="3"/>
        <v>-3517049</v>
      </c>
      <c r="M38" s="33">
        <f t="shared" si="3"/>
        <v>2058218</v>
      </c>
      <c r="N38" s="33">
        <f t="shared" si="3"/>
        <v>-13458816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-191763204</v>
      </c>
      <c r="X38" s="33">
        <f t="shared" si="3"/>
        <v>-2519481</v>
      </c>
      <c r="Y38" s="33">
        <f t="shared" si="3"/>
        <v>-189243723</v>
      </c>
      <c r="Z38" s="34">
        <f>+IF(X38&lt;&gt;0,+(Y38/X38)*100,0)</f>
        <v>7511.218500953173</v>
      </c>
      <c r="AA38" s="35">
        <f>+AA17+AA27+AA36</f>
        <v>-8710404</v>
      </c>
    </row>
    <row r="39" spans="1:27" ht="13.5">
      <c r="A39" s="22" t="s">
        <v>59</v>
      </c>
      <c r="B39" s="16"/>
      <c r="C39" s="31">
        <v>198967183</v>
      </c>
      <c r="D39" s="31"/>
      <c r="E39" s="32">
        <v>198967183</v>
      </c>
      <c r="F39" s="33">
        <v>198967183</v>
      </c>
      <c r="G39" s="33">
        <v>226914873</v>
      </c>
      <c r="H39" s="33">
        <v>46142588</v>
      </c>
      <c r="I39" s="33">
        <v>46454166</v>
      </c>
      <c r="J39" s="33">
        <v>226914873</v>
      </c>
      <c r="K39" s="33">
        <v>48610485</v>
      </c>
      <c r="L39" s="33">
        <v>36610500</v>
      </c>
      <c r="M39" s="33">
        <v>33093451</v>
      </c>
      <c r="N39" s="33">
        <v>48610485</v>
      </c>
      <c r="O39" s="33"/>
      <c r="P39" s="33"/>
      <c r="Q39" s="33"/>
      <c r="R39" s="33"/>
      <c r="S39" s="33"/>
      <c r="T39" s="33"/>
      <c r="U39" s="33"/>
      <c r="V39" s="33"/>
      <c r="W39" s="33">
        <v>226914873</v>
      </c>
      <c r="X39" s="33">
        <v>198967183</v>
      </c>
      <c r="Y39" s="33">
        <v>27947690</v>
      </c>
      <c r="Z39" s="34">
        <v>14.05</v>
      </c>
      <c r="AA39" s="35">
        <v>198967183</v>
      </c>
    </row>
    <row r="40" spans="1:27" ht="13.5">
      <c r="A40" s="41" t="s">
        <v>60</v>
      </c>
      <c r="B40" s="42"/>
      <c r="C40" s="43">
        <v>226914873</v>
      </c>
      <c r="D40" s="43"/>
      <c r="E40" s="44">
        <v>190256778</v>
      </c>
      <c r="F40" s="45">
        <v>190256778</v>
      </c>
      <c r="G40" s="45">
        <v>46142588</v>
      </c>
      <c r="H40" s="45">
        <v>46454166</v>
      </c>
      <c r="I40" s="45">
        <v>48610485</v>
      </c>
      <c r="J40" s="45">
        <v>48610485</v>
      </c>
      <c r="K40" s="45">
        <v>36610500</v>
      </c>
      <c r="L40" s="45">
        <v>33093451</v>
      </c>
      <c r="M40" s="45">
        <v>35151669</v>
      </c>
      <c r="N40" s="45">
        <v>35151669</v>
      </c>
      <c r="O40" s="45"/>
      <c r="P40" s="45"/>
      <c r="Q40" s="45"/>
      <c r="R40" s="45"/>
      <c r="S40" s="45"/>
      <c r="T40" s="45"/>
      <c r="U40" s="45"/>
      <c r="V40" s="45"/>
      <c r="W40" s="45">
        <v>35151669</v>
      </c>
      <c r="X40" s="45">
        <v>196447701</v>
      </c>
      <c r="Y40" s="45">
        <v>-161296032</v>
      </c>
      <c r="Z40" s="46">
        <v>-82.11</v>
      </c>
      <c r="AA40" s="47">
        <v>190256778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53848216</v>
      </c>
      <c r="D6" s="17"/>
      <c r="E6" s="18">
        <v>57008650</v>
      </c>
      <c r="F6" s="19">
        <v>57008650</v>
      </c>
      <c r="G6" s="19">
        <v>3847489</v>
      </c>
      <c r="H6" s="19">
        <v>472419</v>
      </c>
      <c r="I6" s="19">
        <v>14212428</v>
      </c>
      <c r="J6" s="19">
        <v>18532336</v>
      </c>
      <c r="K6" s="19">
        <v>5244692</v>
      </c>
      <c r="L6" s="19">
        <v>3319122</v>
      </c>
      <c r="M6" s="19">
        <v>3306705</v>
      </c>
      <c r="N6" s="19">
        <v>11870519</v>
      </c>
      <c r="O6" s="19"/>
      <c r="P6" s="19"/>
      <c r="Q6" s="19"/>
      <c r="R6" s="19"/>
      <c r="S6" s="19"/>
      <c r="T6" s="19"/>
      <c r="U6" s="19"/>
      <c r="V6" s="19"/>
      <c r="W6" s="19">
        <v>30402855</v>
      </c>
      <c r="X6" s="19">
        <v>42382267</v>
      </c>
      <c r="Y6" s="19">
        <v>-11979412</v>
      </c>
      <c r="Z6" s="20">
        <v>-28.27</v>
      </c>
      <c r="AA6" s="21">
        <v>57008650</v>
      </c>
    </row>
    <row r="7" spans="1:27" ht="13.5">
      <c r="A7" s="22" t="s">
        <v>34</v>
      </c>
      <c r="B7" s="16"/>
      <c r="C7" s="17">
        <v>298754872</v>
      </c>
      <c r="D7" s="17"/>
      <c r="E7" s="18">
        <v>284273217</v>
      </c>
      <c r="F7" s="19">
        <v>284273217</v>
      </c>
      <c r="G7" s="19">
        <v>21499753</v>
      </c>
      <c r="H7" s="19">
        <v>37737297</v>
      </c>
      <c r="I7" s="19">
        <v>26634038</v>
      </c>
      <c r="J7" s="19">
        <v>85871088</v>
      </c>
      <c r="K7" s="19">
        <v>23288916</v>
      </c>
      <c r="L7" s="19">
        <v>24726151</v>
      </c>
      <c r="M7" s="19">
        <v>16767691</v>
      </c>
      <c r="N7" s="19">
        <v>64782758</v>
      </c>
      <c r="O7" s="19"/>
      <c r="P7" s="19"/>
      <c r="Q7" s="19"/>
      <c r="R7" s="19"/>
      <c r="S7" s="19"/>
      <c r="T7" s="19"/>
      <c r="U7" s="19"/>
      <c r="V7" s="19"/>
      <c r="W7" s="19">
        <v>150653846</v>
      </c>
      <c r="X7" s="19">
        <v>138730131</v>
      </c>
      <c r="Y7" s="19">
        <v>11923715</v>
      </c>
      <c r="Z7" s="20">
        <v>8.59</v>
      </c>
      <c r="AA7" s="21">
        <v>284273217</v>
      </c>
    </row>
    <row r="8" spans="1:27" ht="13.5">
      <c r="A8" s="22" t="s">
        <v>35</v>
      </c>
      <c r="B8" s="16"/>
      <c r="C8" s="17">
        <v>42947956</v>
      </c>
      <c r="D8" s="17"/>
      <c r="E8" s="18">
        <v>21008527</v>
      </c>
      <c r="F8" s="19">
        <v>21008527</v>
      </c>
      <c r="G8" s="19">
        <v>1806256</v>
      </c>
      <c r="H8" s="19">
        <v>6226669</v>
      </c>
      <c r="I8" s="19">
        <v>3255671</v>
      </c>
      <c r="J8" s="19">
        <v>11288596</v>
      </c>
      <c r="K8" s="19">
        <v>4881757</v>
      </c>
      <c r="L8" s="19">
        <v>4429395</v>
      </c>
      <c r="M8" s="19">
        <v>2488824</v>
      </c>
      <c r="N8" s="19">
        <v>11799976</v>
      </c>
      <c r="O8" s="19"/>
      <c r="P8" s="19"/>
      <c r="Q8" s="19"/>
      <c r="R8" s="19"/>
      <c r="S8" s="19"/>
      <c r="T8" s="19"/>
      <c r="U8" s="19"/>
      <c r="V8" s="19"/>
      <c r="W8" s="19">
        <v>23088572</v>
      </c>
      <c r="X8" s="19">
        <v>11060592</v>
      </c>
      <c r="Y8" s="19">
        <v>12027980</v>
      </c>
      <c r="Z8" s="20">
        <v>108.75</v>
      </c>
      <c r="AA8" s="21">
        <v>21008527</v>
      </c>
    </row>
    <row r="9" spans="1:27" ht="13.5">
      <c r="A9" s="22" t="s">
        <v>36</v>
      </c>
      <c r="B9" s="16"/>
      <c r="C9" s="17">
        <v>70946407</v>
      </c>
      <c r="D9" s="17"/>
      <c r="E9" s="18">
        <v>134809474</v>
      </c>
      <c r="F9" s="19">
        <v>134809474</v>
      </c>
      <c r="G9" s="19">
        <v>24889000</v>
      </c>
      <c r="H9" s="19">
        <v>334000</v>
      </c>
      <c r="I9" s="19">
        <v>4181362</v>
      </c>
      <c r="J9" s="19">
        <v>29404362</v>
      </c>
      <c r="K9" s="19"/>
      <c r="L9" s="19">
        <v>3259000</v>
      </c>
      <c r="M9" s="19">
        <v>19502000</v>
      </c>
      <c r="N9" s="19">
        <v>22761000</v>
      </c>
      <c r="O9" s="19"/>
      <c r="P9" s="19"/>
      <c r="Q9" s="19"/>
      <c r="R9" s="19"/>
      <c r="S9" s="19"/>
      <c r="T9" s="19"/>
      <c r="U9" s="19"/>
      <c r="V9" s="19"/>
      <c r="W9" s="19">
        <v>52165362</v>
      </c>
      <c r="X9" s="19">
        <v>74694745</v>
      </c>
      <c r="Y9" s="19">
        <v>-22529383</v>
      </c>
      <c r="Z9" s="20">
        <v>-30.16</v>
      </c>
      <c r="AA9" s="21">
        <v>134809474</v>
      </c>
    </row>
    <row r="10" spans="1:27" ht="13.5">
      <c r="A10" s="22" t="s">
        <v>37</v>
      </c>
      <c r="B10" s="16"/>
      <c r="C10" s="17">
        <v>65603072</v>
      </c>
      <c r="D10" s="17"/>
      <c r="E10" s="18">
        <v>51579597</v>
      </c>
      <c r="F10" s="19">
        <v>51579597</v>
      </c>
      <c r="G10" s="19"/>
      <c r="H10" s="19">
        <v>6968000</v>
      </c>
      <c r="I10" s="19">
        <v>189048</v>
      </c>
      <c r="J10" s="19">
        <v>7157048</v>
      </c>
      <c r="K10" s="19">
        <v>6851000</v>
      </c>
      <c r="L10" s="19"/>
      <c r="M10" s="19">
        <v>11869000</v>
      </c>
      <c r="N10" s="19">
        <v>18720000</v>
      </c>
      <c r="O10" s="19"/>
      <c r="P10" s="19"/>
      <c r="Q10" s="19"/>
      <c r="R10" s="19"/>
      <c r="S10" s="19"/>
      <c r="T10" s="19"/>
      <c r="U10" s="19"/>
      <c r="V10" s="19"/>
      <c r="W10" s="19">
        <v>25877048</v>
      </c>
      <c r="X10" s="19">
        <v>24070662</v>
      </c>
      <c r="Y10" s="19">
        <v>1806386</v>
      </c>
      <c r="Z10" s="20">
        <v>7.5</v>
      </c>
      <c r="AA10" s="21">
        <v>51579597</v>
      </c>
    </row>
    <row r="11" spans="1:27" ht="13.5">
      <c r="A11" s="22" t="s">
        <v>38</v>
      </c>
      <c r="B11" s="16"/>
      <c r="C11" s="17">
        <v>7018487</v>
      </c>
      <c r="D11" s="17"/>
      <c r="E11" s="18">
        <v>9954468</v>
      </c>
      <c r="F11" s="19">
        <v>9954468</v>
      </c>
      <c r="G11" s="19">
        <v>980406</v>
      </c>
      <c r="H11" s="19">
        <v>672865</v>
      </c>
      <c r="I11" s="19">
        <v>677733</v>
      </c>
      <c r="J11" s="19">
        <v>2331004</v>
      </c>
      <c r="K11" s="19">
        <v>644257</v>
      </c>
      <c r="L11" s="19">
        <v>584196</v>
      </c>
      <c r="M11" s="19">
        <v>291419</v>
      </c>
      <c r="N11" s="19">
        <v>1519872</v>
      </c>
      <c r="O11" s="19"/>
      <c r="P11" s="19"/>
      <c r="Q11" s="19"/>
      <c r="R11" s="19"/>
      <c r="S11" s="19"/>
      <c r="T11" s="19"/>
      <c r="U11" s="19"/>
      <c r="V11" s="19"/>
      <c r="W11" s="19">
        <v>3850876</v>
      </c>
      <c r="X11" s="19">
        <v>4887426</v>
      </c>
      <c r="Y11" s="19">
        <v>-1036550</v>
      </c>
      <c r="Z11" s="20">
        <v>-21.21</v>
      </c>
      <c r="AA11" s="21">
        <v>9954468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-473985599</v>
      </c>
      <c r="D14" s="17"/>
      <c r="E14" s="18">
        <v>-476992570</v>
      </c>
      <c r="F14" s="19">
        <v>-484818055</v>
      </c>
      <c r="G14" s="19">
        <v>-48794514</v>
      </c>
      <c r="H14" s="19">
        <v>-39437271</v>
      </c>
      <c r="I14" s="19">
        <v>-41848208</v>
      </c>
      <c r="J14" s="19">
        <v>-130079993</v>
      </c>
      <c r="K14" s="19">
        <v>-119899482</v>
      </c>
      <c r="L14" s="19">
        <v>-28053375</v>
      </c>
      <c r="M14" s="19">
        <v>-16849376</v>
      </c>
      <c r="N14" s="19">
        <v>-164802233</v>
      </c>
      <c r="O14" s="19"/>
      <c r="P14" s="19"/>
      <c r="Q14" s="19"/>
      <c r="R14" s="19"/>
      <c r="S14" s="19"/>
      <c r="T14" s="19"/>
      <c r="U14" s="19"/>
      <c r="V14" s="19"/>
      <c r="W14" s="19">
        <v>-294882226</v>
      </c>
      <c r="X14" s="19">
        <v>-220071265</v>
      </c>
      <c r="Y14" s="19">
        <v>-74810961</v>
      </c>
      <c r="Z14" s="20">
        <v>33.99</v>
      </c>
      <c r="AA14" s="21">
        <v>-484818055</v>
      </c>
    </row>
    <row r="15" spans="1:27" ht="13.5">
      <c r="A15" s="22" t="s">
        <v>42</v>
      </c>
      <c r="B15" s="16"/>
      <c r="C15" s="17">
        <v>-2806655</v>
      </c>
      <c r="D15" s="17"/>
      <c r="E15" s="18">
        <v>-11710102</v>
      </c>
      <c r="F15" s="19">
        <v>-11710102</v>
      </c>
      <c r="G15" s="19"/>
      <c r="H15" s="19"/>
      <c r="I15" s="19">
        <v>-620487</v>
      </c>
      <c r="J15" s="19">
        <v>-620487</v>
      </c>
      <c r="K15" s="19"/>
      <c r="L15" s="19"/>
      <c r="M15" s="19">
        <v>-83913</v>
      </c>
      <c r="N15" s="19">
        <v>-83913</v>
      </c>
      <c r="O15" s="19"/>
      <c r="P15" s="19"/>
      <c r="Q15" s="19"/>
      <c r="R15" s="19"/>
      <c r="S15" s="19"/>
      <c r="T15" s="19"/>
      <c r="U15" s="19"/>
      <c r="V15" s="19"/>
      <c r="W15" s="19">
        <v>-704400</v>
      </c>
      <c r="X15" s="19">
        <v>-4436225</v>
      </c>
      <c r="Y15" s="19">
        <v>3731825</v>
      </c>
      <c r="Z15" s="20">
        <v>-84.12</v>
      </c>
      <c r="AA15" s="21">
        <v>-11710102</v>
      </c>
    </row>
    <row r="16" spans="1:27" ht="13.5">
      <c r="A16" s="22" t="s">
        <v>43</v>
      </c>
      <c r="B16" s="16"/>
      <c r="C16" s="17">
        <v>-1201826</v>
      </c>
      <c r="D16" s="17"/>
      <c r="E16" s="18">
        <v>-881230</v>
      </c>
      <c r="F16" s="19">
        <v>-881230</v>
      </c>
      <c r="G16" s="19">
        <v>-10000</v>
      </c>
      <c r="H16" s="19">
        <v>-189387</v>
      </c>
      <c r="I16" s="19">
        <v>-89677</v>
      </c>
      <c r="J16" s="19">
        <v>-289064</v>
      </c>
      <c r="K16" s="19">
        <v>-185930</v>
      </c>
      <c r="L16" s="19">
        <v>-37668</v>
      </c>
      <c r="M16" s="19">
        <v>-118896</v>
      </c>
      <c r="N16" s="19">
        <v>-342494</v>
      </c>
      <c r="O16" s="19"/>
      <c r="P16" s="19"/>
      <c r="Q16" s="19"/>
      <c r="R16" s="19"/>
      <c r="S16" s="19"/>
      <c r="T16" s="19"/>
      <c r="U16" s="19"/>
      <c r="V16" s="19"/>
      <c r="W16" s="19">
        <v>-631558</v>
      </c>
      <c r="X16" s="19">
        <v>-440616</v>
      </c>
      <c r="Y16" s="19">
        <v>-190942</v>
      </c>
      <c r="Z16" s="20">
        <v>43.34</v>
      </c>
      <c r="AA16" s="21">
        <v>-881230</v>
      </c>
    </row>
    <row r="17" spans="1:27" ht="13.5">
      <c r="A17" s="23" t="s">
        <v>44</v>
      </c>
      <c r="B17" s="24"/>
      <c r="C17" s="25">
        <f aca="true" t="shared" si="0" ref="C17:Y17">SUM(C6:C16)</f>
        <v>61124930</v>
      </c>
      <c r="D17" s="25">
        <f>SUM(D6:D16)</f>
        <v>0</v>
      </c>
      <c r="E17" s="26">
        <f t="shared" si="0"/>
        <v>69050031</v>
      </c>
      <c r="F17" s="27">
        <f t="shared" si="0"/>
        <v>61224546</v>
      </c>
      <c r="G17" s="27">
        <f t="shared" si="0"/>
        <v>4218390</v>
      </c>
      <c r="H17" s="27">
        <f t="shared" si="0"/>
        <v>12784592</v>
      </c>
      <c r="I17" s="27">
        <f t="shared" si="0"/>
        <v>6591908</v>
      </c>
      <c r="J17" s="27">
        <f t="shared" si="0"/>
        <v>23594890</v>
      </c>
      <c r="K17" s="27">
        <f t="shared" si="0"/>
        <v>-79174790</v>
      </c>
      <c r="L17" s="27">
        <f t="shared" si="0"/>
        <v>8226821</v>
      </c>
      <c r="M17" s="27">
        <f t="shared" si="0"/>
        <v>37173454</v>
      </c>
      <c r="N17" s="27">
        <f t="shared" si="0"/>
        <v>-33774515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-10179625</v>
      </c>
      <c r="X17" s="27">
        <f t="shared" si="0"/>
        <v>70877717</v>
      </c>
      <c r="Y17" s="27">
        <f t="shared" si="0"/>
        <v>-81057342</v>
      </c>
      <c r="Z17" s="28">
        <f>+IF(X17&lt;&gt;0,+(Y17/X17)*100,0)</f>
        <v>-114.362236018409</v>
      </c>
      <c r="AA17" s="29">
        <f>SUM(AA6:AA16)</f>
        <v>61224546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-19099958</v>
      </c>
      <c r="D26" s="17"/>
      <c r="E26" s="18">
        <v>-69728027</v>
      </c>
      <c r="F26" s="19">
        <v>-69728027</v>
      </c>
      <c r="G26" s="19">
        <v>-5721741</v>
      </c>
      <c r="H26" s="19">
        <v>-3132337</v>
      </c>
      <c r="I26" s="19">
        <v>-3598517</v>
      </c>
      <c r="J26" s="19">
        <v>-12452595</v>
      </c>
      <c r="K26" s="19">
        <v>-619669</v>
      </c>
      <c r="L26" s="19">
        <v>-808522</v>
      </c>
      <c r="M26" s="19">
        <v>-704860</v>
      </c>
      <c r="N26" s="19">
        <v>-2133051</v>
      </c>
      <c r="O26" s="19"/>
      <c r="P26" s="19"/>
      <c r="Q26" s="19"/>
      <c r="R26" s="19"/>
      <c r="S26" s="19"/>
      <c r="T26" s="19"/>
      <c r="U26" s="19"/>
      <c r="V26" s="19"/>
      <c r="W26" s="19">
        <v>-14585646</v>
      </c>
      <c r="X26" s="19">
        <v>-22743911</v>
      </c>
      <c r="Y26" s="19">
        <v>8158265</v>
      </c>
      <c r="Z26" s="20">
        <v>-35.87</v>
      </c>
      <c r="AA26" s="21">
        <v>-69728027</v>
      </c>
    </row>
    <row r="27" spans="1:27" ht="13.5">
      <c r="A27" s="23" t="s">
        <v>51</v>
      </c>
      <c r="B27" s="24"/>
      <c r="C27" s="25">
        <f aca="true" t="shared" si="1" ref="C27:Y27">SUM(C21:C26)</f>
        <v>-19099958</v>
      </c>
      <c r="D27" s="25">
        <f>SUM(D21:D26)</f>
        <v>0</v>
      </c>
      <c r="E27" s="26">
        <f t="shared" si="1"/>
        <v>-69728027</v>
      </c>
      <c r="F27" s="27">
        <f t="shared" si="1"/>
        <v>-69728027</v>
      </c>
      <c r="G27" s="27">
        <f t="shared" si="1"/>
        <v>-5721741</v>
      </c>
      <c r="H27" s="27">
        <f t="shared" si="1"/>
        <v>-3132337</v>
      </c>
      <c r="I27" s="27">
        <f t="shared" si="1"/>
        <v>-3598517</v>
      </c>
      <c r="J27" s="27">
        <f t="shared" si="1"/>
        <v>-12452595</v>
      </c>
      <c r="K27" s="27">
        <f t="shared" si="1"/>
        <v>-619669</v>
      </c>
      <c r="L27" s="27">
        <f t="shared" si="1"/>
        <v>-808522</v>
      </c>
      <c r="M27" s="27">
        <f t="shared" si="1"/>
        <v>-704860</v>
      </c>
      <c r="N27" s="27">
        <f t="shared" si="1"/>
        <v>-2133051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-14585646</v>
      </c>
      <c r="X27" s="27">
        <f t="shared" si="1"/>
        <v>-22743911</v>
      </c>
      <c r="Y27" s="27">
        <f t="shared" si="1"/>
        <v>8158265</v>
      </c>
      <c r="Z27" s="28">
        <f>+IF(X27&lt;&gt;0,+(Y27/X27)*100,0)</f>
        <v>-35.87010606926839</v>
      </c>
      <c r="AA27" s="29">
        <f>SUM(AA21:AA26)</f>
        <v>-69728027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783747</v>
      </c>
      <c r="D33" s="17"/>
      <c r="E33" s="18"/>
      <c r="F33" s="19"/>
      <c r="G33" s="19">
        <v>77744</v>
      </c>
      <c r="H33" s="36">
        <v>47944</v>
      </c>
      <c r="I33" s="36">
        <v>52759</v>
      </c>
      <c r="J33" s="36">
        <v>178447</v>
      </c>
      <c r="K33" s="19">
        <v>43397</v>
      </c>
      <c r="L33" s="19">
        <v>52011</v>
      </c>
      <c r="M33" s="19">
        <v>26044</v>
      </c>
      <c r="N33" s="19">
        <v>121452</v>
      </c>
      <c r="O33" s="36"/>
      <c r="P33" s="36"/>
      <c r="Q33" s="36"/>
      <c r="R33" s="19"/>
      <c r="S33" s="19"/>
      <c r="T33" s="19"/>
      <c r="U33" s="19"/>
      <c r="V33" s="36"/>
      <c r="W33" s="36">
        <v>299899</v>
      </c>
      <c r="X33" s="36"/>
      <c r="Y33" s="19">
        <v>299899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-8152022</v>
      </c>
      <c r="D35" s="17"/>
      <c r="E35" s="18">
        <v>-9735554</v>
      </c>
      <c r="F35" s="19">
        <v>-9735554</v>
      </c>
      <c r="G35" s="19"/>
      <c r="H35" s="19"/>
      <c r="I35" s="19">
        <v>-4171491</v>
      </c>
      <c r="J35" s="19">
        <v>-4171491</v>
      </c>
      <c r="K35" s="19"/>
      <c r="L35" s="19"/>
      <c r="M35" s="19">
        <v>-109001</v>
      </c>
      <c r="N35" s="19">
        <v>-109001</v>
      </c>
      <c r="O35" s="19"/>
      <c r="P35" s="19"/>
      <c r="Q35" s="19"/>
      <c r="R35" s="19"/>
      <c r="S35" s="19"/>
      <c r="T35" s="19"/>
      <c r="U35" s="19"/>
      <c r="V35" s="19"/>
      <c r="W35" s="19">
        <v>-4280492</v>
      </c>
      <c r="X35" s="19">
        <v>-4808437</v>
      </c>
      <c r="Y35" s="19">
        <v>527945</v>
      </c>
      <c r="Z35" s="20">
        <v>-10.98</v>
      </c>
      <c r="AA35" s="21">
        <v>-9735554</v>
      </c>
    </row>
    <row r="36" spans="1:27" ht="13.5">
      <c r="A36" s="23" t="s">
        <v>57</v>
      </c>
      <c r="B36" s="24"/>
      <c r="C36" s="25">
        <f aca="true" t="shared" si="2" ref="C36:Y36">SUM(C31:C35)</f>
        <v>-7368275</v>
      </c>
      <c r="D36" s="25">
        <f>SUM(D31:D35)</f>
        <v>0</v>
      </c>
      <c r="E36" s="26">
        <f t="shared" si="2"/>
        <v>-9735554</v>
      </c>
      <c r="F36" s="27">
        <f t="shared" si="2"/>
        <v>-9735554</v>
      </c>
      <c r="G36" s="27">
        <f t="shared" si="2"/>
        <v>77744</v>
      </c>
      <c r="H36" s="27">
        <f t="shared" si="2"/>
        <v>47944</v>
      </c>
      <c r="I36" s="27">
        <f t="shared" si="2"/>
        <v>-4118732</v>
      </c>
      <c r="J36" s="27">
        <f t="shared" si="2"/>
        <v>-3993044</v>
      </c>
      <c r="K36" s="27">
        <f t="shared" si="2"/>
        <v>43397</v>
      </c>
      <c r="L36" s="27">
        <f t="shared" si="2"/>
        <v>52011</v>
      </c>
      <c r="M36" s="27">
        <f t="shared" si="2"/>
        <v>-82957</v>
      </c>
      <c r="N36" s="27">
        <f t="shared" si="2"/>
        <v>12451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-3980593</v>
      </c>
      <c r="X36" s="27">
        <f t="shared" si="2"/>
        <v>-4808437</v>
      </c>
      <c r="Y36" s="27">
        <f t="shared" si="2"/>
        <v>827844</v>
      </c>
      <c r="Z36" s="28">
        <f>+IF(X36&lt;&gt;0,+(Y36/X36)*100,0)</f>
        <v>-17.216488434807403</v>
      </c>
      <c r="AA36" s="29">
        <f>SUM(AA31:AA35)</f>
        <v>-9735554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34656697</v>
      </c>
      <c r="D38" s="31">
        <f>+D17+D27+D36</f>
        <v>0</v>
      </c>
      <c r="E38" s="32">
        <f t="shared" si="3"/>
        <v>-10413550</v>
      </c>
      <c r="F38" s="33">
        <f t="shared" si="3"/>
        <v>-18239035</v>
      </c>
      <c r="G38" s="33">
        <f t="shared" si="3"/>
        <v>-1425607</v>
      </c>
      <c r="H38" s="33">
        <f t="shared" si="3"/>
        <v>9700199</v>
      </c>
      <c r="I38" s="33">
        <f t="shared" si="3"/>
        <v>-1125341</v>
      </c>
      <c r="J38" s="33">
        <f t="shared" si="3"/>
        <v>7149251</v>
      </c>
      <c r="K38" s="33">
        <f t="shared" si="3"/>
        <v>-79751062</v>
      </c>
      <c r="L38" s="33">
        <f t="shared" si="3"/>
        <v>7470310</v>
      </c>
      <c r="M38" s="33">
        <f t="shared" si="3"/>
        <v>36385637</v>
      </c>
      <c r="N38" s="33">
        <f t="shared" si="3"/>
        <v>-35895115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-28745864</v>
      </c>
      <c r="X38" s="33">
        <f t="shared" si="3"/>
        <v>43325369</v>
      </c>
      <c r="Y38" s="33">
        <f t="shared" si="3"/>
        <v>-72071233</v>
      </c>
      <c r="Z38" s="34">
        <f>+IF(X38&lt;&gt;0,+(Y38/X38)*100,0)</f>
        <v>-166.3488036305011</v>
      </c>
      <c r="AA38" s="35">
        <f>+AA17+AA27+AA36</f>
        <v>-18239035</v>
      </c>
    </row>
    <row r="39" spans="1:27" ht="13.5">
      <c r="A39" s="22" t="s">
        <v>59</v>
      </c>
      <c r="B39" s="16"/>
      <c r="C39" s="31">
        <v>62383031</v>
      </c>
      <c r="D39" s="31"/>
      <c r="E39" s="32">
        <v>63112769</v>
      </c>
      <c r="F39" s="33">
        <v>70938254</v>
      </c>
      <c r="G39" s="33">
        <v>97031302</v>
      </c>
      <c r="H39" s="33">
        <v>95605695</v>
      </c>
      <c r="I39" s="33">
        <v>105305894</v>
      </c>
      <c r="J39" s="33">
        <v>97031302</v>
      </c>
      <c r="K39" s="33">
        <v>104180553</v>
      </c>
      <c r="L39" s="33">
        <v>24429491</v>
      </c>
      <c r="M39" s="33">
        <v>31899801</v>
      </c>
      <c r="N39" s="33">
        <v>104180553</v>
      </c>
      <c r="O39" s="33"/>
      <c r="P39" s="33"/>
      <c r="Q39" s="33"/>
      <c r="R39" s="33"/>
      <c r="S39" s="33"/>
      <c r="T39" s="33"/>
      <c r="U39" s="33"/>
      <c r="V39" s="33"/>
      <c r="W39" s="33">
        <v>97031302</v>
      </c>
      <c r="X39" s="33">
        <v>70938254</v>
      </c>
      <c r="Y39" s="33">
        <v>26093048</v>
      </c>
      <c r="Z39" s="34">
        <v>36.78</v>
      </c>
      <c r="AA39" s="35">
        <v>70938254</v>
      </c>
    </row>
    <row r="40" spans="1:27" ht="13.5">
      <c r="A40" s="41" t="s">
        <v>60</v>
      </c>
      <c r="B40" s="42"/>
      <c r="C40" s="43">
        <v>97039728</v>
      </c>
      <c r="D40" s="43"/>
      <c r="E40" s="44">
        <v>52699219</v>
      </c>
      <c r="F40" s="45">
        <v>52699219</v>
      </c>
      <c r="G40" s="45">
        <v>95605695</v>
      </c>
      <c r="H40" s="45">
        <v>105305894</v>
      </c>
      <c r="I40" s="45">
        <v>104180553</v>
      </c>
      <c r="J40" s="45">
        <v>104180553</v>
      </c>
      <c r="K40" s="45">
        <v>24429491</v>
      </c>
      <c r="L40" s="45">
        <v>31899801</v>
      </c>
      <c r="M40" s="45">
        <v>68285438</v>
      </c>
      <c r="N40" s="45">
        <v>68285438</v>
      </c>
      <c r="O40" s="45"/>
      <c r="P40" s="45"/>
      <c r="Q40" s="45"/>
      <c r="R40" s="45"/>
      <c r="S40" s="45"/>
      <c r="T40" s="45"/>
      <c r="U40" s="45"/>
      <c r="V40" s="45"/>
      <c r="W40" s="45">
        <v>68285438</v>
      </c>
      <c r="X40" s="45">
        <v>114263623</v>
      </c>
      <c r="Y40" s="45">
        <v>-45978185</v>
      </c>
      <c r="Z40" s="46">
        <v>-40.24</v>
      </c>
      <c r="AA40" s="47">
        <v>52699219</v>
      </c>
    </row>
    <row r="41" spans="1:27" ht="13.5">
      <c r="A41" s="48" t="s">
        <v>91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2017-01-31T14:49:07Z</dcterms:created>
  <dcterms:modified xsi:type="dcterms:W3CDTF">2017-01-31T14:49:38Z</dcterms:modified>
  <cp:category/>
  <cp:version/>
  <cp:contentType/>
  <cp:contentStatus/>
</cp:coreProperties>
</file>