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'FS184'!$A$1:$AA$43</definedName>
    <definedName name="_xlnm.Print_Area" localSheetId="2">'GT421'!$A$1:$AA$43</definedName>
    <definedName name="_xlnm.Print_Area" localSheetId="3">'GT481'!$A$1:$AA$43</definedName>
    <definedName name="_xlnm.Print_Area" localSheetId="4">'KZN225'!$A$1:$AA$43</definedName>
    <definedName name="_xlnm.Print_Area" localSheetId="5">'KZN252'!$A$1:$AA$43</definedName>
    <definedName name="_xlnm.Print_Area" localSheetId="6">'KZN282'!$A$1:$AA$43</definedName>
    <definedName name="_xlnm.Print_Area" localSheetId="7">'LIM354'!$A$1:$AA$43</definedName>
    <definedName name="_xlnm.Print_Area" localSheetId="8">'MP307'!$A$1:$AA$43</definedName>
    <definedName name="_xlnm.Print_Area" localSheetId="9">'MP312'!$A$1:$AA$43</definedName>
    <definedName name="_xlnm.Print_Area" localSheetId="10">'MP313'!$A$1:$AA$43</definedName>
    <definedName name="_xlnm.Print_Area" localSheetId="11">'MP326'!$A$1:$AA$43</definedName>
    <definedName name="_xlnm.Print_Area" localSheetId="12">'NC091'!$A$1:$AA$43</definedName>
    <definedName name="_xlnm.Print_Area" localSheetId="13">'NW372'!$A$1:$AA$43</definedName>
    <definedName name="_xlnm.Print_Area" localSheetId="14">'NW373'!$A$1:$AA$43</definedName>
    <definedName name="_xlnm.Print_Area" localSheetId="15">'NW403'!$A$1:$AA$43</definedName>
    <definedName name="_xlnm.Print_Area" localSheetId="16">'NW405'!$A$1:$AA$43</definedName>
    <definedName name="_xlnm.Print_Area" localSheetId="0">'Summary'!$A$1:$AA$43</definedName>
    <definedName name="_xlnm.Print_Area" localSheetId="17">'WC023'!$A$1:$AA$43</definedName>
    <definedName name="_xlnm.Print_Area" localSheetId="18">'WC024'!$A$1:$AA$43</definedName>
    <definedName name="_xlnm.Print_Area" localSheetId="19">'WC044'!$A$1:$AA$43</definedName>
  </definedNames>
  <calcPr fullCalcOnLoad="1"/>
</workbook>
</file>

<file path=xl/sharedStrings.xml><?xml version="1.0" encoding="utf-8"?>
<sst xmlns="http://schemas.openxmlformats.org/spreadsheetml/2006/main" count="1380" uniqueCount="83">
  <si>
    <t>Free State: Matjhabeng(FS184) - Table C7 Quarterly Budget Statement - Cash Flows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</si>
  <si>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</si>
  <si>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</si>
  <si>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</si>
  <si>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</si>
  <si>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</si>
  <si>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</si>
  <si>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</si>
  <si>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</si>
  <si>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</si>
  <si>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</si>
  <si>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</si>
  <si>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</si>
  <si>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</si>
  <si>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</si>
  <si>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</si>
  <si>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</si>
  <si>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</si>
  <si>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</si>
  <si>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</si>
  <si>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</si>
  <si>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</si>
  <si>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</si>
  <si>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</si>
  <si>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</si>
  <si>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</si>
  <si>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</si>
  <si>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</si>
  <si>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</si>
  <si>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</si>
  <si>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</si>
  <si>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</si>
  <si>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</si>
  <si>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</si>
  <si>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</si>
  <si>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</si>
  <si>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</si>
  <si>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</si>
  <si>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</si>
  <si>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</si>
  <si>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</si>
  <si>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</si>
  <si>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</si>
  <si>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</si>
  <si>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</si>
  <si>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</si>
  <si>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</si>
  <si>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</si>
  <si>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</si>
  <si>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</si>
  <si>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</si>
  <si>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</si>
  <si>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</si>
  <si>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</si>
  <si>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</si>
  <si>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</si>
  <si>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</si>
  <si>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</si>
  <si>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</si>
  <si>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</si>
  <si>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</si>
  <si>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C7 Quarterly Budget Statement - Cash Flows for 2nd Quarter ended 31 December 2016 (Figures Finalised as at 2017/01/30)</t>
  </si>
  <si>
    <t>Gauteng: Mogale City(GT481) - Table C7 Quarterly Budget Statement - Cash Flows for 2nd Quarter ended 31 December 2016 (Figures Finalised as at 2017/01/30)</t>
  </si>
  <si>
    <t>Kwazulu-Natal: Msunduzi(KZN225) - Table C7 Quarterly Budget Statement - Cash Flows for 2nd Quarter ended 31 December 2016 (Figures Finalised as at 2017/01/30)</t>
  </si>
  <si>
    <t>Kwazulu-Natal: Newcastle(KZN252) - Table C7 Quarterly Budget Statement - Cash Flows for 2nd Quarter ended 31 December 2016 (Figures Finalised as at 2017/01/30)</t>
  </si>
  <si>
    <t>Kwazulu-Natal: uMhlathuze(KZN282) - Table C7 Quarterly Budget Statement - Cash Flows for 2nd Quarter ended 31 December 2016 (Figures Finalised as at 2017/01/30)</t>
  </si>
  <si>
    <t>Limpopo: Polokwane(LIM354) - Table C7 Quarterly Budget Statement - Cash Flows for 2nd Quarter ended 31 December 2016 (Figures Finalised as at 2017/01/30)</t>
  </si>
  <si>
    <t>Mpumalanga: Govan Mbeki(MP307) - Table C7 Quarterly Budget Statement - Cash Flows for 2nd Quarter ended 31 December 2016 (Figures Finalised as at 2017/01/30)</t>
  </si>
  <si>
    <t>Mpumalanga: Emalahleni (Mp)(MP312) - Table C7 Quarterly Budget Statement - Cash Flows for 2nd Quarter ended 31 December 2016 (Figures Finalised as at 2017/01/30)</t>
  </si>
  <si>
    <t>Mpumalanga: Steve Tshwete(MP313) - Table C7 Quarterly Budget Statement - Cash Flows for 2nd Quarter ended 31 December 2016 (Figures Finalised as at 2017/01/30)</t>
  </si>
  <si>
    <t>Mpumalanga: City of Mbombela(MP326) - Table C7 Quarterly Budget Statement - Cash Flows for 2nd Quarter ended 31 December 2016 (Figures Finalised as at 2017/01/30)</t>
  </si>
  <si>
    <t>Northern Cape: Sol Plaatje(NC091) - Table C7 Quarterly Budget Statement - Cash Flows for 2nd Quarter ended 31 December 2016 (Figures Finalised as at 2017/01/30)</t>
  </si>
  <si>
    <t>North West: Madibeng(NW372) - Table C7 Quarterly Budget Statement - Cash Flows for 2nd Quarter ended 31 December 2016 (Figures Finalised as at 2017/01/30)</t>
  </si>
  <si>
    <t>North West: Rustenburg(NW373) - Table C7 Quarterly Budget Statement - Cash Flows for 2nd Quarter ended 31 December 2016 (Figures Finalised as at 2017/01/30)</t>
  </si>
  <si>
    <t>North West: City Of Matlosana(NW403) - Table C7 Quarterly Budget Statement - Cash Flows for 2nd Quarter ended 31 December 2016 (Figures Finalised as at 2017/01/30)</t>
  </si>
  <si>
    <t>North West: Tlokwe-Ventersdorp(NW405) - Table C7 Quarterly Budget Statement - Cash Flows for 2nd Quarter ended 31 December 2016 (Figures Finalised as at 2017/01/30)</t>
  </si>
  <si>
    <t>Western Cape: Drakenstein(WC023) - Table C7 Quarterly Budget Statement - Cash Flows for 2nd Quarter ended 31 December 2016 (Figures Finalised as at 2017/01/30)</t>
  </si>
  <si>
    <t>Western Cape: Stellenbosch(WC024) - Table C7 Quarterly Budget Statement - Cash Flows for 2nd Quarter ended 31 December 2016 (Figures Finalised as at 2017/01/30)</t>
  </si>
  <si>
    <t>Western Cape: George(WC044) - Table C7 Quarterly Budget Statement - Cash Flows for 2nd Quarter ended 31 December 2016 (Figures Finalised as at 2017/01/30)</t>
  </si>
  <si>
    <t>Summary - Table C7 Quarterly Budget Statement - Cash Flows for 2nd Quarter ended 31 December 2016 (Figures Finalised as at 2017/01/30)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</si>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</sst>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4987937857</v>
      </c>
      <c r="D6" s="17"/>
      <c r="E6" s="18">
        <v>6071287121</v>
      </c>
      <c r="F6" s="19">
        <v>6068249042</v>
      </c>
      <c r="G6" s="19">
        <v>487608283</v>
      </c>
      <c r="H6" s="19">
        <v>471939918</v>
      </c>
      <c r="I6" s="19">
        <v>639803551</v>
      </c>
      <c r="J6" s="19">
        <v>1599351752</v>
      </c>
      <c r="K6" s="19">
        <v>618709185</v>
      </c>
      <c r="L6" s="19">
        <v>574028808</v>
      </c>
      <c r="M6" s="19">
        <v>519846899</v>
      </c>
      <c r="N6" s="19">
        <v>1712584892</v>
      </c>
      <c r="O6" s="19"/>
      <c r="P6" s="19"/>
      <c r="Q6" s="19"/>
      <c r="R6" s="19"/>
      <c r="S6" s="19"/>
      <c r="T6" s="19"/>
      <c r="U6" s="19"/>
      <c r="V6" s="19"/>
      <c r="W6" s="19">
        <v>3311936644</v>
      </c>
      <c r="X6" s="19">
        <v>3121533504</v>
      </c>
      <c r="Y6" s="19">
        <v>190403140</v>
      </c>
      <c r="Z6" s="20">
        <v>6.1</v>
      </c>
      <c r="AA6" s="21">
        <v>6068249042</v>
      </c>
    </row>
    <row r="7" spans="1:27" ht="13.5">
      <c r="A7" s="22" t="s">
        <v>34</v>
      </c>
      <c r="B7" s="16"/>
      <c r="C7" s="17">
        <v>14342214381</v>
      </c>
      <c r="D7" s="17"/>
      <c r="E7" s="18">
        <v>25128462361</v>
      </c>
      <c r="F7" s="19">
        <v>25319845272</v>
      </c>
      <c r="G7" s="19">
        <v>1669972029</v>
      </c>
      <c r="H7" s="19">
        <v>1736131316</v>
      </c>
      <c r="I7" s="19">
        <v>1826262017</v>
      </c>
      <c r="J7" s="19">
        <v>5232365362</v>
      </c>
      <c r="K7" s="19">
        <v>1798122325</v>
      </c>
      <c r="L7" s="19">
        <v>1779599764</v>
      </c>
      <c r="M7" s="19">
        <v>1814287394</v>
      </c>
      <c r="N7" s="19">
        <v>5392009483</v>
      </c>
      <c r="O7" s="19"/>
      <c r="P7" s="19"/>
      <c r="Q7" s="19"/>
      <c r="R7" s="19"/>
      <c r="S7" s="19"/>
      <c r="T7" s="19"/>
      <c r="U7" s="19"/>
      <c r="V7" s="19"/>
      <c r="W7" s="19">
        <v>10624374845</v>
      </c>
      <c r="X7" s="19">
        <v>12559170986</v>
      </c>
      <c r="Y7" s="19">
        <v>-1934796141</v>
      </c>
      <c r="Z7" s="20">
        <v>-15.41</v>
      </c>
      <c r="AA7" s="21">
        <v>25319845272</v>
      </c>
    </row>
    <row r="8" spans="1:27" ht="13.5">
      <c r="A8" s="22" t="s">
        <v>35</v>
      </c>
      <c r="B8" s="16"/>
      <c r="C8" s="17">
        <v>924469239</v>
      </c>
      <c r="D8" s="17"/>
      <c r="E8" s="18">
        <v>1844444624</v>
      </c>
      <c r="F8" s="19">
        <v>1859068984</v>
      </c>
      <c r="G8" s="19">
        <v>496576099</v>
      </c>
      <c r="H8" s="19">
        <v>460020240</v>
      </c>
      <c r="I8" s="19">
        <v>700133008</v>
      </c>
      <c r="J8" s="19">
        <v>1656729347</v>
      </c>
      <c r="K8" s="19">
        <v>572008168</v>
      </c>
      <c r="L8" s="19">
        <v>94634953</v>
      </c>
      <c r="M8" s="19">
        <v>489973998</v>
      </c>
      <c r="N8" s="19">
        <v>1156617119</v>
      </c>
      <c r="O8" s="19"/>
      <c r="P8" s="19"/>
      <c r="Q8" s="19"/>
      <c r="R8" s="19"/>
      <c r="S8" s="19"/>
      <c r="T8" s="19"/>
      <c r="U8" s="19"/>
      <c r="V8" s="19"/>
      <c r="W8" s="19">
        <v>2813346466</v>
      </c>
      <c r="X8" s="19">
        <v>860582632</v>
      </c>
      <c r="Y8" s="19">
        <v>1952763834</v>
      </c>
      <c r="Z8" s="20">
        <v>226.91</v>
      </c>
      <c r="AA8" s="21">
        <v>1859068984</v>
      </c>
    </row>
    <row r="9" spans="1:27" ht="13.5">
      <c r="A9" s="22" t="s">
        <v>36</v>
      </c>
      <c r="B9" s="16"/>
      <c r="C9" s="17">
        <v>4359655338</v>
      </c>
      <c r="D9" s="17"/>
      <c r="E9" s="18">
        <v>6917003028</v>
      </c>
      <c r="F9" s="19">
        <v>6921009028</v>
      </c>
      <c r="G9" s="19">
        <v>1806279552</v>
      </c>
      <c r="H9" s="19">
        <v>331280931</v>
      </c>
      <c r="I9" s="19">
        <v>204157353</v>
      </c>
      <c r="J9" s="19">
        <v>2341717836</v>
      </c>
      <c r="K9" s="19">
        <v>66528079</v>
      </c>
      <c r="L9" s="19">
        <v>32154322</v>
      </c>
      <c r="M9" s="19">
        <v>1721544798</v>
      </c>
      <c r="N9" s="19">
        <v>1820227199</v>
      </c>
      <c r="O9" s="19"/>
      <c r="P9" s="19"/>
      <c r="Q9" s="19"/>
      <c r="R9" s="19"/>
      <c r="S9" s="19"/>
      <c r="T9" s="19"/>
      <c r="U9" s="19"/>
      <c r="V9" s="19"/>
      <c r="W9" s="19">
        <v>4161945035</v>
      </c>
      <c r="X9" s="19">
        <v>4480412398</v>
      </c>
      <c r="Y9" s="19">
        <v>-318467363</v>
      </c>
      <c r="Z9" s="20">
        <v>-7.11</v>
      </c>
      <c r="AA9" s="21">
        <v>6921009028</v>
      </c>
    </row>
    <row r="10" spans="1:27" ht="13.5">
      <c r="A10" s="22" t="s">
        <v>37</v>
      </c>
      <c r="B10" s="16"/>
      <c r="C10" s="17">
        <v>1836575105</v>
      </c>
      <c r="D10" s="17"/>
      <c r="E10" s="18">
        <v>4056418175</v>
      </c>
      <c r="F10" s="19">
        <v>4086465454</v>
      </c>
      <c r="G10" s="19">
        <v>709934582</v>
      </c>
      <c r="H10" s="19">
        <v>203300860</v>
      </c>
      <c r="I10" s="19">
        <v>300144106</v>
      </c>
      <c r="J10" s="19">
        <v>1213379548</v>
      </c>
      <c r="K10" s="19">
        <v>409628119</v>
      </c>
      <c r="L10" s="19">
        <v>143438115</v>
      </c>
      <c r="M10" s="19">
        <v>808625689</v>
      </c>
      <c r="N10" s="19">
        <v>1361691923</v>
      </c>
      <c r="O10" s="19"/>
      <c r="P10" s="19"/>
      <c r="Q10" s="19"/>
      <c r="R10" s="19"/>
      <c r="S10" s="19"/>
      <c r="T10" s="19"/>
      <c r="U10" s="19"/>
      <c r="V10" s="19"/>
      <c r="W10" s="19">
        <v>2575071471</v>
      </c>
      <c r="X10" s="19">
        <v>2213090795</v>
      </c>
      <c r="Y10" s="19">
        <v>361980676</v>
      </c>
      <c r="Z10" s="20">
        <v>16.36</v>
      </c>
      <c r="AA10" s="21">
        <v>4086465454</v>
      </c>
    </row>
    <row r="11" spans="1:27" ht="13.5">
      <c r="A11" s="22" t="s">
        <v>38</v>
      </c>
      <c r="B11" s="16"/>
      <c r="C11" s="17">
        <v>810782136</v>
      </c>
      <c r="D11" s="17"/>
      <c r="E11" s="18">
        <v>844943770</v>
      </c>
      <c r="F11" s="19">
        <v>846985550</v>
      </c>
      <c r="G11" s="19">
        <v>91769365</v>
      </c>
      <c r="H11" s="19">
        <v>76827217</v>
      </c>
      <c r="I11" s="19">
        <v>79365098</v>
      </c>
      <c r="J11" s="19">
        <v>247961680</v>
      </c>
      <c r="K11" s="19">
        <v>79656680</v>
      </c>
      <c r="L11" s="19">
        <v>77347320</v>
      </c>
      <c r="M11" s="19">
        <v>83541958</v>
      </c>
      <c r="N11" s="19">
        <v>240545958</v>
      </c>
      <c r="O11" s="19"/>
      <c r="P11" s="19"/>
      <c r="Q11" s="19"/>
      <c r="R11" s="19"/>
      <c r="S11" s="19"/>
      <c r="T11" s="19"/>
      <c r="U11" s="19"/>
      <c r="V11" s="19"/>
      <c r="W11" s="19">
        <v>488507638</v>
      </c>
      <c r="X11" s="19">
        <v>421509303</v>
      </c>
      <c r="Y11" s="19">
        <v>66998335</v>
      </c>
      <c r="Z11" s="20">
        <v>15.89</v>
      </c>
      <c r="AA11" s="21">
        <v>846985550</v>
      </c>
    </row>
    <row r="12" spans="1:27" ht="13.5">
      <c r="A12" s="22" t="s">
        <v>39</v>
      </c>
      <c r="B12" s="16"/>
      <c r="C12" s="17">
        <v>108130</v>
      </c>
      <c r="D12" s="17"/>
      <c r="E12" s="18">
        <v>85070</v>
      </c>
      <c r="F12" s="19">
        <v>85070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34974</v>
      </c>
      <c r="Y12" s="19">
        <v>-34974</v>
      </c>
      <c r="Z12" s="20">
        <v>-100</v>
      </c>
      <c r="AA12" s="21">
        <v>85070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-23546825186</v>
      </c>
      <c r="D14" s="17"/>
      <c r="E14" s="18">
        <v>-36319359749</v>
      </c>
      <c r="F14" s="19">
        <v>-35911385777</v>
      </c>
      <c r="G14" s="19">
        <v>-3707365598</v>
      </c>
      <c r="H14" s="19">
        <v>-3476496806</v>
      </c>
      <c r="I14" s="19">
        <v>-3518234053</v>
      </c>
      <c r="J14" s="19">
        <v>-10702096457</v>
      </c>
      <c r="K14" s="19">
        <v>-3024655289</v>
      </c>
      <c r="L14" s="19">
        <v>-3142704037</v>
      </c>
      <c r="M14" s="19">
        <v>-3471447539</v>
      </c>
      <c r="N14" s="19">
        <v>-9638806865</v>
      </c>
      <c r="O14" s="19"/>
      <c r="P14" s="19"/>
      <c r="Q14" s="19"/>
      <c r="R14" s="19"/>
      <c r="S14" s="19"/>
      <c r="T14" s="19"/>
      <c r="U14" s="19"/>
      <c r="V14" s="19"/>
      <c r="W14" s="19">
        <v>-20340903322</v>
      </c>
      <c r="X14" s="19">
        <v>-17719753651</v>
      </c>
      <c r="Y14" s="19">
        <v>-2621149671</v>
      </c>
      <c r="Z14" s="20">
        <v>14.79</v>
      </c>
      <c r="AA14" s="21">
        <v>-35911385777</v>
      </c>
    </row>
    <row r="15" spans="1:27" ht="13.5">
      <c r="A15" s="22" t="s">
        <v>42</v>
      </c>
      <c r="B15" s="16"/>
      <c r="C15" s="17">
        <v>-610989516</v>
      </c>
      <c r="D15" s="17"/>
      <c r="E15" s="18">
        <v>-1298980355</v>
      </c>
      <c r="F15" s="19">
        <v>-1779295874</v>
      </c>
      <c r="G15" s="19">
        <v>-23785270</v>
      </c>
      <c r="H15" s="19">
        <v>-15122981</v>
      </c>
      <c r="I15" s="19">
        <v>-55675301</v>
      </c>
      <c r="J15" s="19">
        <v>-94583552</v>
      </c>
      <c r="K15" s="19">
        <v>-9909215</v>
      </c>
      <c r="L15" s="19">
        <v>-8484500</v>
      </c>
      <c r="M15" s="19">
        <v>-182383180</v>
      </c>
      <c r="N15" s="19">
        <v>-200776895</v>
      </c>
      <c r="O15" s="19"/>
      <c r="P15" s="19"/>
      <c r="Q15" s="19"/>
      <c r="R15" s="19"/>
      <c r="S15" s="19"/>
      <c r="T15" s="19"/>
      <c r="U15" s="19"/>
      <c r="V15" s="19"/>
      <c r="W15" s="19">
        <v>-295360447</v>
      </c>
      <c r="X15" s="19">
        <v>-838394913</v>
      </c>
      <c r="Y15" s="19">
        <v>543034466</v>
      </c>
      <c r="Z15" s="20">
        <v>-64.77</v>
      </c>
      <c r="AA15" s="21">
        <v>-1779295874</v>
      </c>
    </row>
    <row r="16" spans="1:27" ht="13.5">
      <c r="A16" s="22" t="s">
        <v>43</v>
      </c>
      <c r="B16" s="16"/>
      <c r="C16" s="17">
        <v>-163979212</v>
      </c>
      <c r="D16" s="17"/>
      <c r="E16" s="18">
        <v>-594897332</v>
      </c>
      <c r="F16" s="19">
        <v>-689350515</v>
      </c>
      <c r="G16" s="19">
        <v>-17824753</v>
      </c>
      <c r="H16" s="19">
        <v>-7732019</v>
      </c>
      <c r="I16" s="19">
        <v>-4375426</v>
      </c>
      <c r="J16" s="19">
        <v>-29932198</v>
      </c>
      <c r="K16" s="19">
        <v>-13778154</v>
      </c>
      <c r="L16" s="19">
        <v>-10397546</v>
      </c>
      <c r="M16" s="19">
        <v>-10455298</v>
      </c>
      <c r="N16" s="19">
        <v>-34630998</v>
      </c>
      <c r="O16" s="19"/>
      <c r="P16" s="19"/>
      <c r="Q16" s="19"/>
      <c r="R16" s="19"/>
      <c r="S16" s="19"/>
      <c r="T16" s="19"/>
      <c r="U16" s="19"/>
      <c r="V16" s="19"/>
      <c r="W16" s="19">
        <v>-64563196</v>
      </c>
      <c r="X16" s="19">
        <v>-270980752</v>
      </c>
      <c r="Y16" s="19">
        <v>206417556</v>
      </c>
      <c r="Z16" s="20">
        <v>-76.17</v>
      </c>
      <c r="AA16" s="21">
        <v>-689350515</v>
      </c>
    </row>
    <row r="17" spans="1:27" ht="13.5">
      <c r="A17" s="23" t="s">
        <v>44</v>
      </c>
      <c r="B17" s="24"/>
      <c r="C17" s="25">
        <f aca="true" t="shared" si="0" ref="C17:Y17">SUM(C6:C16)</f>
        <v>2939948272</v>
      </c>
      <c r="D17" s="25">
        <f>SUM(D6:D16)</f>
        <v>0</v>
      </c>
      <c r="E17" s="26">
        <f t="shared" si="0"/>
        <v>6649406713</v>
      </c>
      <c r="F17" s="27">
        <f t="shared" si="0"/>
        <v>6721676234</v>
      </c>
      <c r="G17" s="27">
        <f t="shared" si="0"/>
        <v>1513164289</v>
      </c>
      <c r="H17" s="27">
        <f t="shared" si="0"/>
        <v>-219851324</v>
      </c>
      <c r="I17" s="27">
        <f t="shared" si="0"/>
        <v>171580353</v>
      </c>
      <c r="J17" s="27">
        <f t="shared" si="0"/>
        <v>1464893318</v>
      </c>
      <c r="K17" s="27">
        <f t="shared" si="0"/>
        <v>496309898</v>
      </c>
      <c r="L17" s="27">
        <f t="shared" si="0"/>
        <v>-460382801</v>
      </c>
      <c r="M17" s="27">
        <f t="shared" si="0"/>
        <v>1773534719</v>
      </c>
      <c r="N17" s="27">
        <f t="shared" si="0"/>
        <v>1809461816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3274355134</v>
      </c>
      <c r="X17" s="27">
        <f t="shared" si="0"/>
        <v>4827205276</v>
      </c>
      <c r="Y17" s="27">
        <f t="shared" si="0"/>
        <v>-1552850142</v>
      </c>
      <c r="Z17" s="28">
        <f>+IF(X17&lt;&gt;0,+(Y17/X17)*100,0)</f>
        <v>-32.16871985371107</v>
      </c>
      <c r="AA17" s="29">
        <f>SUM(AA6:AA16)</f>
        <v>6721676234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22096162</v>
      </c>
      <c r="D21" s="17"/>
      <c r="E21" s="18">
        <v>199841348</v>
      </c>
      <c r="F21" s="19">
        <v>199841346</v>
      </c>
      <c r="G21" s="36">
        <v>1215844</v>
      </c>
      <c r="H21" s="36">
        <v>2904577</v>
      </c>
      <c r="I21" s="36">
        <v>591257</v>
      </c>
      <c r="J21" s="19">
        <v>4711678</v>
      </c>
      <c r="K21" s="36">
        <v>678538</v>
      </c>
      <c r="L21" s="36">
        <v>1660349</v>
      </c>
      <c r="M21" s="19">
        <v>78157</v>
      </c>
      <c r="N21" s="36">
        <v>2417044</v>
      </c>
      <c r="O21" s="36"/>
      <c r="P21" s="36"/>
      <c r="Q21" s="19"/>
      <c r="R21" s="36"/>
      <c r="S21" s="36"/>
      <c r="T21" s="19"/>
      <c r="U21" s="36"/>
      <c r="V21" s="36"/>
      <c r="W21" s="36">
        <v>7128722</v>
      </c>
      <c r="X21" s="19">
        <v>52276804</v>
      </c>
      <c r="Y21" s="36">
        <v>-45148082</v>
      </c>
      <c r="Z21" s="37">
        <v>-86.36</v>
      </c>
      <c r="AA21" s="38">
        <v>199841346</v>
      </c>
    </row>
    <row r="22" spans="1:27" ht="13.5">
      <c r="A22" s="22" t="s">
        <v>47</v>
      </c>
      <c r="B22" s="16"/>
      <c r="C22" s="17">
        <v>-520413856</v>
      </c>
      <c r="D22" s="17"/>
      <c r="E22" s="39">
        <v>288410996</v>
      </c>
      <c r="F22" s="36">
        <v>288410996</v>
      </c>
      <c r="G22" s="19">
        <v>1019</v>
      </c>
      <c r="H22" s="19">
        <v>-444221</v>
      </c>
      <c r="I22" s="19">
        <v>1531</v>
      </c>
      <c r="J22" s="19">
        <v>-441671</v>
      </c>
      <c r="K22" s="19">
        <v>688</v>
      </c>
      <c r="L22" s="19">
        <v>2531685</v>
      </c>
      <c r="M22" s="36">
        <v>-1125</v>
      </c>
      <c r="N22" s="19">
        <v>2531248</v>
      </c>
      <c r="O22" s="19"/>
      <c r="P22" s="19"/>
      <c r="Q22" s="19"/>
      <c r="R22" s="19"/>
      <c r="S22" s="19"/>
      <c r="T22" s="36"/>
      <c r="U22" s="19"/>
      <c r="V22" s="19"/>
      <c r="W22" s="19">
        <v>2089577</v>
      </c>
      <c r="X22" s="19">
        <v>13998</v>
      </c>
      <c r="Y22" s="19">
        <v>2075579</v>
      </c>
      <c r="Z22" s="20">
        <v>14827.68</v>
      </c>
      <c r="AA22" s="21">
        <v>288410996</v>
      </c>
    </row>
    <row r="23" spans="1:27" ht="13.5">
      <c r="A23" s="22" t="s">
        <v>48</v>
      </c>
      <c r="B23" s="16"/>
      <c r="C23" s="40">
        <v>-13998613</v>
      </c>
      <c r="D23" s="40"/>
      <c r="E23" s="18">
        <v>161654200</v>
      </c>
      <c r="F23" s="19">
        <v>161654200</v>
      </c>
      <c r="G23" s="36">
        <v>-1382276</v>
      </c>
      <c r="H23" s="36"/>
      <c r="I23" s="36"/>
      <c r="J23" s="19">
        <v>-1382276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-1382276</v>
      </c>
      <c r="X23" s="19">
        <v>63218196</v>
      </c>
      <c r="Y23" s="36">
        <v>-64600472</v>
      </c>
      <c r="Z23" s="37">
        <v>-102.19</v>
      </c>
      <c r="AA23" s="38">
        <v>161654200</v>
      </c>
    </row>
    <row r="24" spans="1:27" ht="13.5">
      <c r="A24" s="22" t="s">
        <v>49</v>
      </c>
      <c r="B24" s="16"/>
      <c r="C24" s="17">
        <v>-987839</v>
      </c>
      <c r="D24" s="17"/>
      <c r="E24" s="18">
        <v>-144500004</v>
      </c>
      <c r="F24" s="19">
        <v>-87523619</v>
      </c>
      <c r="G24" s="19">
        <v>73851318</v>
      </c>
      <c r="H24" s="19">
        <v>97002056</v>
      </c>
      <c r="I24" s="19">
        <v>151305323</v>
      </c>
      <c r="J24" s="19">
        <v>322158697</v>
      </c>
      <c r="K24" s="19">
        <v>-179997931</v>
      </c>
      <c r="L24" s="19">
        <v>-82734598</v>
      </c>
      <c r="M24" s="19">
        <v>2083</v>
      </c>
      <c r="N24" s="19">
        <v>-262730446</v>
      </c>
      <c r="O24" s="19"/>
      <c r="P24" s="19"/>
      <c r="Q24" s="19"/>
      <c r="R24" s="19"/>
      <c r="S24" s="19"/>
      <c r="T24" s="19"/>
      <c r="U24" s="19"/>
      <c r="V24" s="19"/>
      <c r="W24" s="19">
        <v>59428251</v>
      </c>
      <c r="X24" s="19">
        <v>-234250002</v>
      </c>
      <c r="Y24" s="19">
        <v>293678253</v>
      </c>
      <c r="Z24" s="20">
        <v>-125.37</v>
      </c>
      <c r="AA24" s="21">
        <v>-87523619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-3049319810</v>
      </c>
      <c r="D26" s="17"/>
      <c r="E26" s="18">
        <v>-6836709531</v>
      </c>
      <c r="F26" s="19">
        <v>-7117337678</v>
      </c>
      <c r="G26" s="19">
        <v>-292863913</v>
      </c>
      <c r="H26" s="19">
        <v>-185078451</v>
      </c>
      <c r="I26" s="19">
        <v>-377679420</v>
      </c>
      <c r="J26" s="19">
        <v>-855621784</v>
      </c>
      <c r="K26" s="19">
        <v>-403953270</v>
      </c>
      <c r="L26" s="19">
        <v>-452594058</v>
      </c>
      <c r="M26" s="19">
        <v>-519671881</v>
      </c>
      <c r="N26" s="19">
        <v>-1376219209</v>
      </c>
      <c r="O26" s="19"/>
      <c r="P26" s="19"/>
      <c r="Q26" s="19"/>
      <c r="R26" s="19"/>
      <c r="S26" s="19"/>
      <c r="T26" s="19"/>
      <c r="U26" s="19"/>
      <c r="V26" s="19"/>
      <c r="W26" s="19">
        <v>-2231840993</v>
      </c>
      <c r="X26" s="19">
        <v>-2785897381</v>
      </c>
      <c r="Y26" s="19">
        <v>554056388</v>
      </c>
      <c r="Z26" s="20">
        <v>-19.89</v>
      </c>
      <c r="AA26" s="21">
        <v>-7117337678</v>
      </c>
    </row>
    <row r="27" spans="1:27" ht="13.5">
      <c r="A27" s="23" t="s">
        <v>51</v>
      </c>
      <c r="B27" s="24"/>
      <c r="C27" s="25">
        <f aca="true" t="shared" si="1" ref="C27:Y27">SUM(C21:C26)</f>
        <v>-3562623956</v>
      </c>
      <c r="D27" s="25">
        <f>SUM(D21:D26)</f>
        <v>0</v>
      </c>
      <c r="E27" s="26">
        <f t="shared" si="1"/>
        <v>-6331302991</v>
      </c>
      <c r="F27" s="27">
        <f t="shared" si="1"/>
        <v>-6554954755</v>
      </c>
      <c r="G27" s="27">
        <f t="shared" si="1"/>
        <v>-219178008</v>
      </c>
      <c r="H27" s="27">
        <f t="shared" si="1"/>
        <v>-85616039</v>
      </c>
      <c r="I27" s="27">
        <f t="shared" si="1"/>
        <v>-225781309</v>
      </c>
      <c r="J27" s="27">
        <f t="shared" si="1"/>
        <v>-530575356</v>
      </c>
      <c r="K27" s="27">
        <f t="shared" si="1"/>
        <v>-583271975</v>
      </c>
      <c r="L27" s="27">
        <f t="shared" si="1"/>
        <v>-531136622</v>
      </c>
      <c r="M27" s="27">
        <f t="shared" si="1"/>
        <v>-519592766</v>
      </c>
      <c r="N27" s="27">
        <f t="shared" si="1"/>
        <v>-1634001363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-2164576719</v>
      </c>
      <c r="X27" s="27">
        <f t="shared" si="1"/>
        <v>-2904638385</v>
      </c>
      <c r="Y27" s="27">
        <f t="shared" si="1"/>
        <v>740061666</v>
      </c>
      <c r="Z27" s="28">
        <f>+IF(X27&lt;&gt;0,+(Y27/X27)*100,0)</f>
        <v>-25.478616196143122</v>
      </c>
      <c r="AA27" s="29">
        <f>SUM(AA21:AA26)</f>
        <v>-6554954755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-1396241</v>
      </c>
      <c r="D31" s="17"/>
      <c r="E31" s="18">
        <v>10000000</v>
      </c>
      <c r="F31" s="19">
        <v>10000000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10000000</v>
      </c>
      <c r="Y31" s="19">
        <v>-10000000</v>
      </c>
      <c r="Z31" s="20">
        <v>-100</v>
      </c>
      <c r="AA31" s="21">
        <v>10000000</v>
      </c>
    </row>
    <row r="32" spans="1:27" ht="13.5">
      <c r="A32" s="22" t="s">
        <v>54</v>
      </c>
      <c r="B32" s="16"/>
      <c r="C32" s="17">
        <v>415627963</v>
      </c>
      <c r="D32" s="17"/>
      <c r="E32" s="18">
        <v>1659715707</v>
      </c>
      <c r="F32" s="19">
        <v>1569199140</v>
      </c>
      <c r="G32" s="19">
        <v>-143465</v>
      </c>
      <c r="H32" s="19">
        <v>-144638</v>
      </c>
      <c r="I32" s="19">
        <v>182640240</v>
      </c>
      <c r="J32" s="19">
        <v>182352137</v>
      </c>
      <c r="K32" s="19">
        <v>-147430</v>
      </c>
      <c r="L32" s="19"/>
      <c r="M32" s="19">
        <v>196408791</v>
      </c>
      <c r="N32" s="19">
        <v>196261361</v>
      </c>
      <c r="O32" s="19"/>
      <c r="P32" s="19"/>
      <c r="Q32" s="19"/>
      <c r="R32" s="19"/>
      <c r="S32" s="19"/>
      <c r="T32" s="19"/>
      <c r="U32" s="19"/>
      <c r="V32" s="19"/>
      <c r="W32" s="19">
        <v>378613498</v>
      </c>
      <c r="X32" s="19">
        <v>671207786</v>
      </c>
      <c r="Y32" s="19">
        <v>-292594288</v>
      </c>
      <c r="Z32" s="20">
        <v>-43.59</v>
      </c>
      <c r="AA32" s="21">
        <v>1569199140</v>
      </c>
    </row>
    <row r="33" spans="1:27" ht="13.5">
      <c r="A33" s="22" t="s">
        <v>55</v>
      </c>
      <c r="B33" s="16"/>
      <c r="C33" s="17">
        <v>-47381209</v>
      </c>
      <c r="D33" s="17"/>
      <c r="E33" s="18">
        <v>50136571</v>
      </c>
      <c r="F33" s="19">
        <v>50709093</v>
      </c>
      <c r="G33" s="19">
        <v>2168362</v>
      </c>
      <c r="H33" s="36">
        <v>1832752</v>
      </c>
      <c r="I33" s="36">
        <v>2191441</v>
      </c>
      <c r="J33" s="36">
        <v>6192555</v>
      </c>
      <c r="K33" s="19">
        <v>2050025</v>
      </c>
      <c r="L33" s="19">
        <v>1811292</v>
      </c>
      <c r="M33" s="19">
        <v>1667482</v>
      </c>
      <c r="N33" s="19">
        <v>5528799</v>
      </c>
      <c r="O33" s="36"/>
      <c r="P33" s="36"/>
      <c r="Q33" s="36"/>
      <c r="R33" s="19"/>
      <c r="S33" s="19"/>
      <c r="T33" s="19"/>
      <c r="U33" s="19"/>
      <c r="V33" s="36"/>
      <c r="W33" s="36">
        <v>11721354</v>
      </c>
      <c r="X33" s="36">
        <v>20154595</v>
      </c>
      <c r="Y33" s="19">
        <v>-8433241</v>
      </c>
      <c r="Z33" s="20">
        <v>-41.84</v>
      </c>
      <c r="AA33" s="21">
        <v>50709093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-325324404</v>
      </c>
      <c r="D35" s="17"/>
      <c r="E35" s="18">
        <v>-691272847</v>
      </c>
      <c r="F35" s="19">
        <v>-705026865</v>
      </c>
      <c r="G35" s="19">
        <v>-13467030</v>
      </c>
      <c r="H35" s="19">
        <v>-21471819</v>
      </c>
      <c r="I35" s="19">
        <v>-42923175</v>
      </c>
      <c r="J35" s="19">
        <v>-77862024</v>
      </c>
      <c r="K35" s="19">
        <v>18798076</v>
      </c>
      <c r="L35" s="19">
        <v>-7604069</v>
      </c>
      <c r="M35" s="19">
        <v>-320018723</v>
      </c>
      <c r="N35" s="19">
        <v>-308824716</v>
      </c>
      <c r="O35" s="19"/>
      <c r="P35" s="19"/>
      <c r="Q35" s="19"/>
      <c r="R35" s="19"/>
      <c r="S35" s="19"/>
      <c r="T35" s="19"/>
      <c r="U35" s="19"/>
      <c r="V35" s="19"/>
      <c r="W35" s="19">
        <v>-386686740</v>
      </c>
      <c r="X35" s="19">
        <v>-334875700</v>
      </c>
      <c r="Y35" s="19">
        <v>-51811040</v>
      </c>
      <c r="Z35" s="20">
        <v>15.47</v>
      </c>
      <c r="AA35" s="21">
        <v>-705026865</v>
      </c>
    </row>
    <row r="36" spans="1:27" ht="13.5">
      <c r="A36" s="23" t="s">
        <v>57</v>
      </c>
      <c r="B36" s="24"/>
      <c r="C36" s="25">
        <f aca="true" t="shared" si="2" ref="C36:Y36">SUM(C31:C35)</f>
        <v>41526109</v>
      </c>
      <c r="D36" s="25">
        <f>SUM(D31:D35)</f>
        <v>0</v>
      </c>
      <c r="E36" s="26">
        <f t="shared" si="2"/>
        <v>1028579431</v>
      </c>
      <c r="F36" s="27">
        <f t="shared" si="2"/>
        <v>924881368</v>
      </c>
      <c r="G36" s="27">
        <f t="shared" si="2"/>
        <v>-11442133</v>
      </c>
      <c r="H36" s="27">
        <f t="shared" si="2"/>
        <v>-19783705</v>
      </c>
      <c r="I36" s="27">
        <f t="shared" si="2"/>
        <v>141908506</v>
      </c>
      <c r="J36" s="27">
        <f t="shared" si="2"/>
        <v>110682668</v>
      </c>
      <c r="K36" s="27">
        <f t="shared" si="2"/>
        <v>20700671</v>
      </c>
      <c r="L36" s="27">
        <f t="shared" si="2"/>
        <v>-5792777</v>
      </c>
      <c r="M36" s="27">
        <f t="shared" si="2"/>
        <v>-121942450</v>
      </c>
      <c r="N36" s="27">
        <f t="shared" si="2"/>
        <v>-107034556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3648112</v>
      </c>
      <c r="X36" s="27">
        <f t="shared" si="2"/>
        <v>366486681</v>
      </c>
      <c r="Y36" s="27">
        <f t="shared" si="2"/>
        <v>-362838569</v>
      </c>
      <c r="Z36" s="28">
        <f>+IF(X36&lt;&gt;0,+(Y36/X36)*100,0)</f>
        <v>-99.00457173776527</v>
      </c>
      <c r="AA36" s="29">
        <f>SUM(AA31:AA35)</f>
        <v>924881368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-581149575</v>
      </c>
      <c r="D38" s="31">
        <f>+D17+D27+D36</f>
        <v>0</v>
      </c>
      <c r="E38" s="32">
        <f t="shared" si="3"/>
        <v>1346683153</v>
      </c>
      <c r="F38" s="33">
        <f t="shared" si="3"/>
        <v>1091602847</v>
      </c>
      <c r="G38" s="33">
        <f t="shared" si="3"/>
        <v>1282544148</v>
      </c>
      <c r="H38" s="33">
        <f t="shared" si="3"/>
        <v>-325251068</v>
      </c>
      <c r="I38" s="33">
        <f t="shared" si="3"/>
        <v>87707550</v>
      </c>
      <c r="J38" s="33">
        <f t="shared" si="3"/>
        <v>1045000630</v>
      </c>
      <c r="K38" s="33">
        <f t="shared" si="3"/>
        <v>-66261406</v>
      </c>
      <c r="L38" s="33">
        <f t="shared" si="3"/>
        <v>-997312200</v>
      </c>
      <c r="M38" s="33">
        <f t="shared" si="3"/>
        <v>1131999503</v>
      </c>
      <c r="N38" s="33">
        <f t="shared" si="3"/>
        <v>68425897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1113426527</v>
      </c>
      <c r="X38" s="33">
        <f t="shared" si="3"/>
        <v>2289053572</v>
      </c>
      <c r="Y38" s="33">
        <f t="shared" si="3"/>
        <v>-1175627045</v>
      </c>
      <c r="Z38" s="34">
        <f>+IF(X38&lt;&gt;0,+(Y38/X38)*100,0)</f>
        <v>-51.35865142609253</v>
      </c>
      <c r="AA38" s="35">
        <f>+AA17+AA27+AA36</f>
        <v>1091602847</v>
      </c>
    </row>
    <row r="39" spans="1:27" ht="13.5">
      <c r="A39" s="22" t="s">
        <v>59</v>
      </c>
      <c r="B39" s="16"/>
      <c r="C39" s="31">
        <v>2874101497</v>
      </c>
      <c r="D39" s="31"/>
      <c r="E39" s="32">
        <v>3483026960</v>
      </c>
      <c r="F39" s="33">
        <v>3928813165</v>
      </c>
      <c r="G39" s="33">
        <v>4119480287</v>
      </c>
      <c r="H39" s="33">
        <v>5402024435</v>
      </c>
      <c r="I39" s="33">
        <v>5076773367</v>
      </c>
      <c r="J39" s="33">
        <v>4119480287</v>
      </c>
      <c r="K39" s="33">
        <v>5164480917</v>
      </c>
      <c r="L39" s="33">
        <v>5098219511</v>
      </c>
      <c r="M39" s="33">
        <v>4091244274</v>
      </c>
      <c r="N39" s="33">
        <v>5164480917</v>
      </c>
      <c r="O39" s="33"/>
      <c r="P39" s="33"/>
      <c r="Q39" s="33"/>
      <c r="R39" s="33"/>
      <c r="S39" s="33"/>
      <c r="T39" s="33"/>
      <c r="U39" s="33"/>
      <c r="V39" s="33"/>
      <c r="W39" s="33">
        <v>4119480287</v>
      </c>
      <c r="X39" s="33">
        <v>3928813165</v>
      </c>
      <c r="Y39" s="33">
        <v>190667122</v>
      </c>
      <c r="Z39" s="34">
        <v>4.85</v>
      </c>
      <c r="AA39" s="35">
        <v>3928813165</v>
      </c>
    </row>
    <row r="40" spans="1:27" ht="13.5">
      <c r="A40" s="41" t="s">
        <v>60</v>
      </c>
      <c r="B40" s="42"/>
      <c r="C40" s="43">
        <v>2292951923</v>
      </c>
      <c r="D40" s="43"/>
      <c r="E40" s="44">
        <v>4829710120</v>
      </c>
      <c r="F40" s="45">
        <v>5020416019</v>
      </c>
      <c r="G40" s="45">
        <v>5402024435</v>
      </c>
      <c r="H40" s="45">
        <v>5076773367</v>
      </c>
      <c r="I40" s="45">
        <v>5164480917</v>
      </c>
      <c r="J40" s="45">
        <v>5164480917</v>
      </c>
      <c r="K40" s="45">
        <v>5098219511</v>
      </c>
      <c r="L40" s="45">
        <v>4100907311</v>
      </c>
      <c r="M40" s="45">
        <v>5223243777</v>
      </c>
      <c r="N40" s="45">
        <v>5232906814</v>
      </c>
      <c r="O40" s="45"/>
      <c r="P40" s="45"/>
      <c r="Q40" s="45"/>
      <c r="R40" s="45"/>
      <c r="S40" s="45"/>
      <c r="T40" s="45"/>
      <c r="U40" s="45"/>
      <c r="V40" s="45"/>
      <c r="W40" s="45">
        <v>5232906814</v>
      </c>
      <c r="X40" s="45">
        <v>6217866744</v>
      </c>
      <c r="Y40" s="45">
        <v>-984959930</v>
      </c>
      <c r="Z40" s="46">
        <v>-15.84</v>
      </c>
      <c r="AA40" s="47">
        <v>5020416019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319538900</v>
      </c>
      <c r="F6" s="19">
        <v>319538900</v>
      </c>
      <c r="G6" s="19">
        <v>23346419</v>
      </c>
      <c r="H6" s="19">
        <v>21277920</v>
      </c>
      <c r="I6" s="19">
        <v>23619313</v>
      </c>
      <c r="J6" s="19">
        <v>68243652</v>
      </c>
      <c r="K6" s="19">
        <v>22548028</v>
      </c>
      <c r="L6" s="19">
        <v>25947845</v>
      </c>
      <c r="M6" s="19">
        <v>35858669</v>
      </c>
      <c r="N6" s="19">
        <v>84354542</v>
      </c>
      <c r="O6" s="19"/>
      <c r="P6" s="19"/>
      <c r="Q6" s="19"/>
      <c r="R6" s="19"/>
      <c r="S6" s="19"/>
      <c r="T6" s="19"/>
      <c r="U6" s="19"/>
      <c r="V6" s="19"/>
      <c r="W6" s="19">
        <v>152598194</v>
      </c>
      <c r="X6" s="19">
        <v>149960483</v>
      </c>
      <c r="Y6" s="19">
        <v>2637711</v>
      </c>
      <c r="Z6" s="20">
        <v>1.76</v>
      </c>
      <c r="AA6" s="21">
        <v>319538900</v>
      </c>
    </row>
    <row r="7" spans="1:27" ht="13.5">
      <c r="A7" s="22" t="s">
        <v>34</v>
      </c>
      <c r="B7" s="16"/>
      <c r="C7" s="17"/>
      <c r="D7" s="17"/>
      <c r="E7" s="18">
        <v>1497148861</v>
      </c>
      <c r="F7" s="19">
        <v>1497148861</v>
      </c>
      <c r="G7" s="19">
        <v>81343010</v>
      </c>
      <c r="H7" s="19">
        <v>91709141</v>
      </c>
      <c r="I7" s="19">
        <v>92699857</v>
      </c>
      <c r="J7" s="19">
        <v>265752008</v>
      </c>
      <c r="K7" s="19">
        <v>94746502</v>
      </c>
      <c r="L7" s="19">
        <v>83326529</v>
      </c>
      <c r="M7" s="19">
        <v>92105371</v>
      </c>
      <c r="N7" s="19">
        <v>270178402</v>
      </c>
      <c r="O7" s="19"/>
      <c r="P7" s="19"/>
      <c r="Q7" s="19"/>
      <c r="R7" s="19"/>
      <c r="S7" s="19"/>
      <c r="T7" s="19"/>
      <c r="U7" s="19"/>
      <c r="V7" s="19"/>
      <c r="W7" s="19">
        <v>535930410</v>
      </c>
      <c r="X7" s="19">
        <v>691099427</v>
      </c>
      <c r="Y7" s="19">
        <v>-155169017</v>
      </c>
      <c r="Z7" s="20">
        <v>-22.45</v>
      </c>
      <c r="AA7" s="21">
        <v>1497148861</v>
      </c>
    </row>
    <row r="8" spans="1:27" ht="13.5">
      <c r="A8" s="22" t="s">
        <v>35</v>
      </c>
      <c r="B8" s="16"/>
      <c r="C8" s="17"/>
      <c r="D8" s="17"/>
      <c r="E8" s="18">
        <v>64362358</v>
      </c>
      <c r="F8" s="19">
        <v>64362358</v>
      </c>
      <c r="G8" s="19">
        <v>76212193</v>
      </c>
      <c r="H8" s="19">
        <v>3562862</v>
      </c>
      <c r="I8" s="19">
        <v>69818439</v>
      </c>
      <c r="J8" s="19">
        <v>149593494</v>
      </c>
      <c r="K8" s="19">
        <v>93529154</v>
      </c>
      <c r="L8" s="19">
        <v>57099552</v>
      </c>
      <c r="M8" s="19">
        <v>161999178</v>
      </c>
      <c r="N8" s="19">
        <v>312627884</v>
      </c>
      <c r="O8" s="19"/>
      <c r="P8" s="19"/>
      <c r="Q8" s="19"/>
      <c r="R8" s="19"/>
      <c r="S8" s="19"/>
      <c r="T8" s="19"/>
      <c r="U8" s="19"/>
      <c r="V8" s="19"/>
      <c r="W8" s="19">
        <v>462221378</v>
      </c>
      <c r="X8" s="19">
        <v>44446386</v>
      </c>
      <c r="Y8" s="19">
        <v>417774992</v>
      </c>
      <c r="Z8" s="20">
        <v>939.95</v>
      </c>
      <c r="AA8" s="21">
        <v>64362358</v>
      </c>
    </row>
    <row r="9" spans="1:27" ht="13.5">
      <c r="A9" s="22" t="s">
        <v>36</v>
      </c>
      <c r="B9" s="16"/>
      <c r="C9" s="17"/>
      <c r="D9" s="17"/>
      <c r="E9" s="18">
        <v>292686152</v>
      </c>
      <c r="F9" s="19">
        <v>292686152</v>
      </c>
      <c r="G9" s="19">
        <v>106870792</v>
      </c>
      <c r="H9" s="19">
        <v>271680</v>
      </c>
      <c r="I9" s="19">
        <v>2034000</v>
      </c>
      <c r="J9" s="19">
        <v>109176472</v>
      </c>
      <c r="K9" s="19"/>
      <c r="L9" s="19"/>
      <c r="M9" s="19">
        <v>71331000</v>
      </c>
      <c r="N9" s="19">
        <v>71331000</v>
      </c>
      <c r="O9" s="19"/>
      <c r="P9" s="19"/>
      <c r="Q9" s="19"/>
      <c r="R9" s="19"/>
      <c r="S9" s="19"/>
      <c r="T9" s="19"/>
      <c r="U9" s="19"/>
      <c r="V9" s="19"/>
      <c r="W9" s="19">
        <v>180507472</v>
      </c>
      <c r="X9" s="19">
        <v>134155426</v>
      </c>
      <c r="Y9" s="19">
        <v>46352046</v>
      </c>
      <c r="Z9" s="20">
        <v>34.55</v>
      </c>
      <c r="AA9" s="21">
        <v>292686152</v>
      </c>
    </row>
    <row r="10" spans="1:27" ht="13.5">
      <c r="A10" s="22" t="s">
        <v>37</v>
      </c>
      <c r="B10" s="16"/>
      <c r="C10" s="17"/>
      <c r="D10" s="17"/>
      <c r="E10" s="18">
        <v>185592849</v>
      </c>
      <c r="F10" s="19">
        <v>185592849</v>
      </c>
      <c r="G10" s="19"/>
      <c r="H10" s="19"/>
      <c r="I10" s="19"/>
      <c r="J10" s="19"/>
      <c r="K10" s="19">
        <v>6368000</v>
      </c>
      <c r="L10" s="19"/>
      <c r="M10" s="19">
        <v>11000000</v>
      </c>
      <c r="N10" s="19">
        <v>17368000</v>
      </c>
      <c r="O10" s="19"/>
      <c r="P10" s="19"/>
      <c r="Q10" s="19"/>
      <c r="R10" s="19"/>
      <c r="S10" s="19"/>
      <c r="T10" s="19"/>
      <c r="U10" s="19"/>
      <c r="V10" s="19"/>
      <c r="W10" s="19">
        <v>17368000</v>
      </c>
      <c r="X10" s="19">
        <v>109579488</v>
      </c>
      <c r="Y10" s="19">
        <v>-92211488</v>
      </c>
      <c r="Z10" s="20">
        <v>-84.15</v>
      </c>
      <c r="AA10" s="21">
        <v>185592849</v>
      </c>
    </row>
    <row r="11" spans="1:27" ht="13.5">
      <c r="A11" s="22" t="s">
        <v>38</v>
      </c>
      <c r="B11" s="16"/>
      <c r="C11" s="17"/>
      <c r="D11" s="17"/>
      <c r="E11" s="18">
        <v>74329178</v>
      </c>
      <c r="F11" s="19">
        <v>74329178</v>
      </c>
      <c r="G11" s="19">
        <v>5598595</v>
      </c>
      <c r="H11" s="19">
        <v>10584917</v>
      </c>
      <c r="I11" s="19">
        <v>11083587</v>
      </c>
      <c r="J11" s="19">
        <v>27267099</v>
      </c>
      <c r="K11" s="19">
        <v>11177193</v>
      </c>
      <c r="L11" s="19">
        <v>11447602</v>
      </c>
      <c r="M11" s="19">
        <v>11506854</v>
      </c>
      <c r="N11" s="19">
        <v>34131649</v>
      </c>
      <c r="O11" s="19"/>
      <c r="P11" s="19"/>
      <c r="Q11" s="19"/>
      <c r="R11" s="19"/>
      <c r="S11" s="19"/>
      <c r="T11" s="19"/>
      <c r="U11" s="19"/>
      <c r="V11" s="19"/>
      <c r="W11" s="19">
        <v>61398748</v>
      </c>
      <c r="X11" s="19">
        <v>34151971</v>
      </c>
      <c r="Y11" s="19">
        <v>27246777</v>
      </c>
      <c r="Z11" s="20">
        <v>79.78</v>
      </c>
      <c r="AA11" s="21">
        <v>74329178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-2121346347</v>
      </c>
      <c r="F14" s="19">
        <v>-2121346347</v>
      </c>
      <c r="G14" s="19">
        <v>-272883634</v>
      </c>
      <c r="H14" s="19">
        <v>-133505799</v>
      </c>
      <c r="I14" s="19">
        <v>-201653461</v>
      </c>
      <c r="J14" s="19">
        <v>-608042894</v>
      </c>
      <c r="K14" s="19">
        <v>-211412133</v>
      </c>
      <c r="L14" s="19">
        <v>-177829830</v>
      </c>
      <c r="M14" s="19">
        <v>-365891834</v>
      </c>
      <c r="N14" s="19">
        <v>-755133797</v>
      </c>
      <c r="O14" s="19"/>
      <c r="P14" s="19"/>
      <c r="Q14" s="19"/>
      <c r="R14" s="19"/>
      <c r="S14" s="19"/>
      <c r="T14" s="19"/>
      <c r="U14" s="19"/>
      <c r="V14" s="19"/>
      <c r="W14" s="19">
        <v>-1363176691</v>
      </c>
      <c r="X14" s="19">
        <v>-1051344652</v>
      </c>
      <c r="Y14" s="19">
        <v>-311832039</v>
      </c>
      <c r="Z14" s="20">
        <v>29.66</v>
      </c>
      <c r="AA14" s="21">
        <v>-2121346347</v>
      </c>
    </row>
    <row r="15" spans="1:27" ht="13.5">
      <c r="A15" s="22" t="s">
        <v>42</v>
      </c>
      <c r="B15" s="16"/>
      <c r="C15" s="17"/>
      <c r="D15" s="17"/>
      <c r="E15" s="18">
        <v>-72718205</v>
      </c>
      <c r="F15" s="19">
        <v>-72718205</v>
      </c>
      <c r="G15" s="19">
        <v>-5573062</v>
      </c>
      <c r="H15" s="19">
        <v>-631632</v>
      </c>
      <c r="I15" s="19">
        <v>-1543525</v>
      </c>
      <c r="J15" s="19">
        <v>-7748219</v>
      </c>
      <c r="K15" s="19">
        <v>-1167176</v>
      </c>
      <c r="L15" s="19">
        <v>-19609</v>
      </c>
      <c r="M15" s="19">
        <v>-4780257</v>
      </c>
      <c r="N15" s="19">
        <v>-5967042</v>
      </c>
      <c r="O15" s="19"/>
      <c r="P15" s="19"/>
      <c r="Q15" s="19"/>
      <c r="R15" s="19"/>
      <c r="S15" s="19"/>
      <c r="T15" s="19"/>
      <c r="U15" s="19"/>
      <c r="V15" s="19"/>
      <c r="W15" s="19">
        <v>-13715261</v>
      </c>
      <c r="X15" s="19">
        <v>-35486484</v>
      </c>
      <c r="Y15" s="19">
        <v>21771223</v>
      </c>
      <c r="Z15" s="20">
        <v>-61.35</v>
      </c>
      <c r="AA15" s="21">
        <v>-72718205</v>
      </c>
    </row>
    <row r="16" spans="1:27" ht="13.5">
      <c r="A16" s="22" t="s">
        <v>43</v>
      </c>
      <c r="B16" s="16"/>
      <c r="C16" s="17"/>
      <c r="D16" s="17"/>
      <c r="E16" s="18">
        <v>-35929455</v>
      </c>
      <c r="F16" s="19">
        <v>-35929455</v>
      </c>
      <c r="G16" s="19"/>
      <c r="H16" s="19"/>
      <c r="I16" s="19">
        <v>-558547</v>
      </c>
      <c r="J16" s="19">
        <v>-558547</v>
      </c>
      <c r="K16" s="19">
        <v>-558603</v>
      </c>
      <c r="L16" s="19">
        <v>-558548</v>
      </c>
      <c r="M16" s="19">
        <v>-1495862</v>
      </c>
      <c r="N16" s="19">
        <v>-2613013</v>
      </c>
      <c r="O16" s="19"/>
      <c r="P16" s="19"/>
      <c r="Q16" s="19"/>
      <c r="R16" s="19"/>
      <c r="S16" s="19"/>
      <c r="T16" s="19"/>
      <c r="U16" s="19"/>
      <c r="V16" s="19"/>
      <c r="W16" s="19">
        <v>-3171560</v>
      </c>
      <c r="X16" s="19">
        <v>-17533574</v>
      </c>
      <c r="Y16" s="19">
        <v>14362014</v>
      </c>
      <c r="Z16" s="20">
        <v>-81.91</v>
      </c>
      <c r="AA16" s="21">
        <v>-35929455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203664291</v>
      </c>
      <c r="F17" s="27">
        <f t="shared" si="0"/>
        <v>203664291</v>
      </c>
      <c r="G17" s="27">
        <f t="shared" si="0"/>
        <v>14914313</v>
      </c>
      <c r="H17" s="27">
        <f t="shared" si="0"/>
        <v>-6730911</v>
      </c>
      <c r="I17" s="27">
        <f t="shared" si="0"/>
        <v>-4500337</v>
      </c>
      <c r="J17" s="27">
        <f t="shared" si="0"/>
        <v>3683065</v>
      </c>
      <c r="K17" s="27">
        <f t="shared" si="0"/>
        <v>15230965</v>
      </c>
      <c r="L17" s="27">
        <f t="shared" si="0"/>
        <v>-586459</v>
      </c>
      <c r="M17" s="27">
        <f t="shared" si="0"/>
        <v>11633119</v>
      </c>
      <c r="N17" s="27">
        <f t="shared" si="0"/>
        <v>26277625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29960690</v>
      </c>
      <c r="X17" s="27">
        <f t="shared" si="0"/>
        <v>59028471</v>
      </c>
      <c r="Y17" s="27">
        <f t="shared" si="0"/>
        <v>-29067781</v>
      </c>
      <c r="Z17" s="28">
        <f>+IF(X17&lt;&gt;0,+(Y17/X17)*100,0)</f>
        <v>-49.24366243536954</v>
      </c>
      <c r="AA17" s="29">
        <f>SUM(AA6:AA16)</f>
        <v>203664291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-185592850</v>
      </c>
      <c r="F26" s="19">
        <v>-185592850</v>
      </c>
      <c r="G26" s="19">
        <v>-786223</v>
      </c>
      <c r="H26" s="19"/>
      <c r="I26" s="19">
        <v>-1581757</v>
      </c>
      <c r="J26" s="19">
        <v>-2367980</v>
      </c>
      <c r="K26" s="19">
        <v>-16497172</v>
      </c>
      <c r="L26" s="19">
        <v>-5288074</v>
      </c>
      <c r="M26" s="19">
        <v>-1263866</v>
      </c>
      <c r="N26" s="19">
        <v>-23049112</v>
      </c>
      <c r="O26" s="19"/>
      <c r="P26" s="19"/>
      <c r="Q26" s="19"/>
      <c r="R26" s="19"/>
      <c r="S26" s="19"/>
      <c r="T26" s="19"/>
      <c r="U26" s="19"/>
      <c r="V26" s="19"/>
      <c r="W26" s="19">
        <v>-25417092</v>
      </c>
      <c r="X26" s="19">
        <v>-131500000</v>
      </c>
      <c r="Y26" s="19">
        <v>106082908</v>
      </c>
      <c r="Z26" s="20">
        <v>-80.67</v>
      </c>
      <c r="AA26" s="21">
        <v>-185592850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-185592850</v>
      </c>
      <c r="F27" s="27">
        <f t="shared" si="1"/>
        <v>-185592850</v>
      </c>
      <c r="G27" s="27">
        <f t="shared" si="1"/>
        <v>-786223</v>
      </c>
      <c r="H27" s="27">
        <f t="shared" si="1"/>
        <v>0</v>
      </c>
      <c r="I27" s="27">
        <f t="shared" si="1"/>
        <v>-1581757</v>
      </c>
      <c r="J27" s="27">
        <f t="shared" si="1"/>
        <v>-2367980</v>
      </c>
      <c r="K27" s="27">
        <f t="shared" si="1"/>
        <v>-16497172</v>
      </c>
      <c r="L27" s="27">
        <f t="shared" si="1"/>
        <v>-5288074</v>
      </c>
      <c r="M27" s="27">
        <f t="shared" si="1"/>
        <v>-1263866</v>
      </c>
      <c r="N27" s="27">
        <f t="shared" si="1"/>
        <v>-23049112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-25417092</v>
      </c>
      <c r="X27" s="27">
        <f t="shared" si="1"/>
        <v>-131500000</v>
      </c>
      <c r="Y27" s="27">
        <f t="shared" si="1"/>
        <v>106082908</v>
      </c>
      <c r="Z27" s="28">
        <f>+IF(X27&lt;&gt;0,+(Y27/X27)*100,0)</f>
        <v>-80.67141292775666</v>
      </c>
      <c r="AA27" s="29">
        <f>SUM(AA21:AA26)</f>
        <v>-185592850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12000000</v>
      </c>
      <c r="F33" s="19">
        <v>12000000</v>
      </c>
      <c r="G33" s="19">
        <v>153747</v>
      </c>
      <c r="H33" s="36">
        <v>709430</v>
      </c>
      <c r="I33" s="36">
        <v>904158</v>
      </c>
      <c r="J33" s="36">
        <v>1767335</v>
      </c>
      <c r="K33" s="19">
        <v>-84441</v>
      </c>
      <c r="L33" s="19">
        <v>-38261</v>
      </c>
      <c r="M33" s="19">
        <v>-96201</v>
      </c>
      <c r="N33" s="19">
        <v>-218903</v>
      </c>
      <c r="O33" s="36"/>
      <c r="P33" s="36"/>
      <c r="Q33" s="36"/>
      <c r="R33" s="19"/>
      <c r="S33" s="19"/>
      <c r="T33" s="19"/>
      <c r="U33" s="19"/>
      <c r="V33" s="36"/>
      <c r="W33" s="36">
        <v>1548432</v>
      </c>
      <c r="X33" s="36">
        <v>9760000</v>
      </c>
      <c r="Y33" s="19">
        <v>-8211568</v>
      </c>
      <c r="Z33" s="20">
        <v>-84.13</v>
      </c>
      <c r="AA33" s="21">
        <v>12000000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-18393527</v>
      </c>
      <c r="F35" s="19">
        <v>-18393527</v>
      </c>
      <c r="G35" s="19">
        <v>-10979145</v>
      </c>
      <c r="H35" s="19"/>
      <c r="I35" s="19"/>
      <c r="J35" s="19">
        <v>-10979145</v>
      </c>
      <c r="K35" s="19"/>
      <c r="L35" s="19"/>
      <c r="M35" s="19">
        <v>-6456811</v>
      </c>
      <c r="N35" s="19">
        <v>-6456811</v>
      </c>
      <c r="O35" s="19"/>
      <c r="P35" s="19"/>
      <c r="Q35" s="19"/>
      <c r="R35" s="19"/>
      <c r="S35" s="19"/>
      <c r="T35" s="19"/>
      <c r="U35" s="19"/>
      <c r="V35" s="19"/>
      <c r="W35" s="19">
        <v>-17435956</v>
      </c>
      <c r="X35" s="19"/>
      <c r="Y35" s="19">
        <v>-17435956</v>
      </c>
      <c r="Z35" s="20"/>
      <c r="AA35" s="21">
        <v>-18393527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-6393527</v>
      </c>
      <c r="F36" s="27">
        <f t="shared" si="2"/>
        <v>-6393527</v>
      </c>
      <c r="G36" s="27">
        <f t="shared" si="2"/>
        <v>-10825398</v>
      </c>
      <c r="H36" s="27">
        <f t="shared" si="2"/>
        <v>709430</v>
      </c>
      <c r="I36" s="27">
        <f t="shared" si="2"/>
        <v>904158</v>
      </c>
      <c r="J36" s="27">
        <f t="shared" si="2"/>
        <v>-9211810</v>
      </c>
      <c r="K36" s="27">
        <f t="shared" si="2"/>
        <v>-84441</v>
      </c>
      <c r="L36" s="27">
        <f t="shared" si="2"/>
        <v>-38261</v>
      </c>
      <c r="M36" s="27">
        <f t="shared" si="2"/>
        <v>-6553012</v>
      </c>
      <c r="N36" s="27">
        <f t="shared" si="2"/>
        <v>-6675714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-15887524</v>
      </c>
      <c r="X36" s="27">
        <f t="shared" si="2"/>
        <v>9760000</v>
      </c>
      <c r="Y36" s="27">
        <f t="shared" si="2"/>
        <v>-25647524</v>
      </c>
      <c r="Z36" s="28">
        <f>+IF(X36&lt;&gt;0,+(Y36/X36)*100,0)</f>
        <v>-262.78200819672134</v>
      </c>
      <c r="AA36" s="29">
        <f>SUM(AA31:AA35)</f>
        <v>-6393527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11677914</v>
      </c>
      <c r="F38" s="33">
        <f t="shared" si="3"/>
        <v>11677914</v>
      </c>
      <c r="G38" s="33">
        <f t="shared" si="3"/>
        <v>3302692</v>
      </c>
      <c r="H38" s="33">
        <f t="shared" si="3"/>
        <v>-6021481</v>
      </c>
      <c r="I38" s="33">
        <f t="shared" si="3"/>
        <v>-5177936</v>
      </c>
      <c r="J38" s="33">
        <f t="shared" si="3"/>
        <v>-7896725</v>
      </c>
      <c r="K38" s="33">
        <f t="shared" si="3"/>
        <v>-1350648</v>
      </c>
      <c r="L38" s="33">
        <f t="shared" si="3"/>
        <v>-5912794</v>
      </c>
      <c r="M38" s="33">
        <f t="shared" si="3"/>
        <v>3816241</v>
      </c>
      <c r="N38" s="33">
        <f t="shared" si="3"/>
        <v>-3447201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-11343926</v>
      </c>
      <c r="X38" s="33">
        <f t="shared" si="3"/>
        <v>-62711529</v>
      </c>
      <c r="Y38" s="33">
        <f t="shared" si="3"/>
        <v>51367603</v>
      </c>
      <c r="Z38" s="34">
        <f>+IF(X38&lt;&gt;0,+(Y38/X38)*100,0)</f>
        <v>-81.91094017178246</v>
      </c>
      <c r="AA38" s="35">
        <f>+AA17+AA27+AA36</f>
        <v>11677914</v>
      </c>
    </row>
    <row r="39" spans="1:27" ht="13.5">
      <c r="A39" s="22" t="s">
        <v>59</v>
      </c>
      <c r="B39" s="16"/>
      <c r="C39" s="31"/>
      <c r="D39" s="31"/>
      <c r="E39" s="32">
        <v>-11677916</v>
      </c>
      <c r="F39" s="33">
        <v>-11677916</v>
      </c>
      <c r="G39" s="33">
        <v>-2668445</v>
      </c>
      <c r="H39" s="33">
        <v>634247</v>
      </c>
      <c r="I39" s="33">
        <v>-5387234</v>
      </c>
      <c r="J39" s="33">
        <v>-2668445</v>
      </c>
      <c r="K39" s="33">
        <v>-10565170</v>
      </c>
      <c r="L39" s="33">
        <v>-11915818</v>
      </c>
      <c r="M39" s="33">
        <v>-17828612</v>
      </c>
      <c r="N39" s="33">
        <v>-10565170</v>
      </c>
      <c r="O39" s="33"/>
      <c r="P39" s="33"/>
      <c r="Q39" s="33"/>
      <c r="R39" s="33"/>
      <c r="S39" s="33"/>
      <c r="T39" s="33"/>
      <c r="U39" s="33"/>
      <c r="V39" s="33"/>
      <c r="W39" s="33">
        <v>-2668445</v>
      </c>
      <c r="X39" s="33">
        <v>-11677916</v>
      </c>
      <c r="Y39" s="33">
        <v>9009471</v>
      </c>
      <c r="Z39" s="34">
        <v>-77.15</v>
      </c>
      <c r="AA39" s="35">
        <v>-11677916</v>
      </c>
    </row>
    <row r="40" spans="1:27" ht="13.5">
      <c r="A40" s="41" t="s">
        <v>60</v>
      </c>
      <c r="B40" s="42"/>
      <c r="C40" s="43"/>
      <c r="D40" s="43"/>
      <c r="E40" s="44">
        <v>-3</v>
      </c>
      <c r="F40" s="45">
        <v>-3</v>
      </c>
      <c r="G40" s="45">
        <v>634247</v>
      </c>
      <c r="H40" s="45">
        <v>-5387234</v>
      </c>
      <c r="I40" s="45">
        <v>-10565170</v>
      </c>
      <c r="J40" s="45">
        <v>-10565170</v>
      </c>
      <c r="K40" s="45">
        <v>-11915818</v>
      </c>
      <c r="L40" s="45">
        <v>-17828612</v>
      </c>
      <c r="M40" s="45">
        <v>-14012371</v>
      </c>
      <c r="N40" s="45">
        <v>-14012371</v>
      </c>
      <c r="O40" s="45"/>
      <c r="P40" s="45"/>
      <c r="Q40" s="45"/>
      <c r="R40" s="45"/>
      <c r="S40" s="45"/>
      <c r="T40" s="45"/>
      <c r="U40" s="45"/>
      <c r="V40" s="45"/>
      <c r="W40" s="45">
        <v>-14012371</v>
      </c>
      <c r="X40" s="45">
        <v>-74389446</v>
      </c>
      <c r="Y40" s="45">
        <v>60377075</v>
      </c>
      <c r="Z40" s="46">
        <v>-81.16</v>
      </c>
      <c r="AA40" s="47">
        <v>-3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308610464</v>
      </c>
      <c r="D6" s="17"/>
      <c r="E6" s="18">
        <v>304861283</v>
      </c>
      <c r="F6" s="19">
        <v>304861283</v>
      </c>
      <c r="G6" s="19">
        <v>27141366</v>
      </c>
      <c r="H6" s="19">
        <v>24852085</v>
      </c>
      <c r="I6" s="19">
        <v>25991844</v>
      </c>
      <c r="J6" s="19">
        <v>77985295</v>
      </c>
      <c r="K6" s="19">
        <v>79422</v>
      </c>
      <c r="L6" s="19">
        <v>28504371</v>
      </c>
      <c r="M6" s="19">
        <v>28543248</v>
      </c>
      <c r="N6" s="19">
        <v>57127041</v>
      </c>
      <c r="O6" s="19"/>
      <c r="P6" s="19"/>
      <c r="Q6" s="19"/>
      <c r="R6" s="19"/>
      <c r="S6" s="19"/>
      <c r="T6" s="19"/>
      <c r="U6" s="19"/>
      <c r="V6" s="19"/>
      <c r="W6" s="19">
        <v>135112336</v>
      </c>
      <c r="X6" s="19">
        <v>149922738</v>
      </c>
      <c r="Y6" s="19">
        <v>-14810402</v>
      </c>
      <c r="Z6" s="20">
        <v>-9.88</v>
      </c>
      <c r="AA6" s="21">
        <v>304861283</v>
      </c>
    </row>
    <row r="7" spans="1:27" ht="13.5">
      <c r="A7" s="22" t="s">
        <v>34</v>
      </c>
      <c r="B7" s="16"/>
      <c r="C7" s="17">
        <v>728751090</v>
      </c>
      <c r="D7" s="17"/>
      <c r="E7" s="18">
        <v>773395343</v>
      </c>
      <c r="F7" s="19">
        <v>773395343</v>
      </c>
      <c r="G7" s="19">
        <v>66742325</v>
      </c>
      <c r="H7" s="19">
        <v>68891842</v>
      </c>
      <c r="I7" s="19">
        <v>70625002</v>
      </c>
      <c r="J7" s="19">
        <v>206259169</v>
      </c>
      <c r="K7" s="19">
        <v>70191412</v>
      </c>
      <c r="L7" s="19">
        <v>72066221</v>
      </c>
      <c r="M7" s="19">
        <v>74236360</v>
      </c>
      <c r="N7" s="19">
        <v>216493993</v>
      </c>
      <c r="O7" s="19"/>
      <c r="P7" s="19"/>
      <c r="Q7" s="19"/>
      <c r="R7" s="19"/>
      <c r="S7" s="19"/>
      <c r="T7" s="19"/>
      <c r="U7" s="19"/>
      <c r="V7" s="19"/>
      <c r="W7" s="19">
        <v>422753162</v>
      </c>
      <c r="X7" s="19">
        <v>392816918</v>
      </c>
      <c r="Y7" s="19">
        <v>29936244</v>
      </c>
      <c r="Z7" s="20">
        <v>7.62</v>
      </c>
      <c r="AA7" s="21">
        <v>773395343</v>
      </c>
    </row>
    <row r="8" spans="1:27" ht="13.5">
      <c r="A8" s="22" t="s">
        <v>35</v>
      </c>
      <c r="B8" s="16"/>
      <c r="C8" s="17">
        <v>94260928</v>
      </c>
      <c r="D8" s="17"/>
      <c r="E8" s="18">
        <v>124068305</v>
      </c>
      <c r="F8" s="19">
        <v>124068305</v>
      </c>
      <c r="G8" s="19">
        <v>3541356</v>
      </c>
      <c r="H8" s="19">
        <v>5735802</v>
      </c>
      <c r="I8" s="19">
        <v>6076213</v>
      </c>
      <c r="J8" s="19">
        <v>15353371</v>
      </c>
      <c r="K8" s="19">
        <v>6008983</v>
      </c>
      <c r="L8" s="19">
        <v>6105040</v>
      </c>
      <c r="M8" s="19">
        <v>4273602</v>
      </c>
      <c r="N8" s="19">
        <v>16387625</v>
      </c>
      <c r="O8" s="19"/>
      <c r="P8" s="19"/>
      <c r="Q8" s="19"/>
      <c r="R8" s="19"/>
      <c r="S8" s="19"/>
      <c r="T8" s="19"/>
      <c r="U8" s="19"/>
      <c r="V8" s="19"/>
      <c r="W8" s="19">
        <v>31740996</v>
      </c>
      <c r="X8" s="19">
        <v>32173110</v>
      </c>
      <c r="Y8" s="19">
        <v>-432114</v>
      </c>
      <c r="Z8" s="20">
        <v>-1.34</v>
      </c>
      <c r="AA8" s="21">
        <v>124068305</v>
      </c>
    </row>
    <row r="9" spans="1:27" ht="13.5">
      <c r="A9" s="22" t="s">
        <v>36</v>
      </c>
      <c r="B9" s="16"/>
      <c r="C9" s="17">
        <v>125385666</v>
      </c>
      <c r="D9" s="17"/>
      <c r="E9" s="18">
        <v>140560000</v>
      </c>
      <c r="F9" s="19">
        <v>140560000</v>
      </c>
      <c r="G9" s="19">
        <v>56682000</v>
      </c>
      <c r="H9" s="19">
        <v>123764</v>
      </c>
      <c r="I9" s="19">
        <v>1733772</v>
      </c>
      <c r="J9" s="19">
        <v>58539536</v>
      </c>
      <c r="K9" s="19">
        <v>-322313</v>
      </c>
      <c r="L9" s="19">
        <v>435819</v>
      </c>
      <c r="M9" s="19">
        <v>45770509</v>
      </c>
      <c r="N9" s="19">
        <v>45884015</v>
      </c>
      <c r="O9" s="19"/>
      <c r="P9" s="19"/>
      <c r="Q9" s="19"/>
      <c r="R9" s="19"/>
      <c r="S9" s="19"/>
      <c r="T9" s="19"/>
      <c r="U9" s="19"/>
      <c r="V9" s="19"/>
      <c r="W9" s="19">
        <v>104423551</v>
      </c>
      <c r="X9" s="19">
        <v>104305842</v>
      </c>
      <c r="Y9" s="19">
        <v>117709</v>
      </c>
      <c r="Z9" s="20">
        <v>0.11</v>
      </c>
      <c r="AA9" s="21">
        <v>140560000</v>
      </c>
    </row>
    <row r="10" spans="1:27" ht="13.5">
      <c r="A10" s="22" t="s">
        <v>37</v>
      </c>
      <c r="B10" s="16"/>
      <c r="C10" s="17">
        <v>58046226</v>
      </c>
      <c r="D10" s="17"/>
      <c r="E10" s="18">
        <v>56684905</v>
      </c>
      <c r="F10" s="19">
        <v>56684905</v>
      </c>
      <c r="G10" s="19">
        <v>18198000</v>
      </c>
      <c r="H10" s="19"/>
      <c r="I10" s="19">
        <v>-660670</v>
      </c>
      <c r="J10" s="19">
        <v>17537330</v>
      </c>
      <c r="K10" s="19"/>
      <c r="L10" s="19"/>
      <c r="M10" s="19">
        <v>814427</v>
      </c>
      <c r="N10" s="19">
        <v>814427</v>
      </c>
      <c r="O10" s="19"/>
      <c r="P10" s="19"/>
      <c r="Q10" s="19"/>
      <c r="R10" s="19"/>
      <c r="S10" s="19"/>
      <c r="T10" s="19"/>
      <c r="U10" s="19"/>
      <c r="V10" s="19"/>
      <c r="W10" s="19">
        <v>18351757</v>
      </c>
      <c r="X10" s="19">
        <v>26264710</v>
      </c>
      <c r="Y10" s="19">
        <v>-7912953</v>
      </c>
      <c r="Z10" s="20">
        <v>-30.13</v>
      </c>
      <c r="AA10" s="21">
        <v>56684905</v>
      </c>
    </row>
    <row r="11" spans="1:27" ht="13.5">
      <c r="A11" s="22" t="s">
        <v>38</v>
      </c>
      <c r="B11" s="16"/>
      <c r="C11" s="17">
        <v>42630373</v>
      </c>
      <c r="D11" s="17"/>
      <c r="E11" s="18">
        <v>27295833</v>
      </c>
      <c r="F11" s="19">
        <v>27295833</v>
      </c>
      <c r="G11" s="19">
        <v>1842828</v>
      </c>
      <c r="H11" s="19">
        <v>4029929</v>
      </c>
      <c r="I11" s="19">
        <v>6142657</v>
      </c>
      <c r="J11" s="19">
        <v>12015414</v>
      </c>
      <c r="K11" s="19">
        <v>4634407</v>
      </c>
      <c r="L11" s="19">
        <v>3340141</v>
      </c>
      <c r="M11" s="19">
        <v>2260212</v>
      </c>
      <c r="N11" s="19">
        <v>10234760</v>
      </c>
      <c r="O11" s="19"/>
      <c r="P11" s="19"/>
      <c r="Q11" s="19"/>
      <c r="R11" s="19"/>
      <c r="S11" s="19"/>
      <c r="T11" s="19"/>
      <c r="U11" s="19"/>
      <c r="V11" s="19"/>
      <c r="W11" s="19">
        <v>22250174</v>
      </c>
      <c r="X11" s="19">
        <v>13607489</v>
      </c>
      <c r="Y11" s="19">
        <v>8642685</v>
      </c>
      <c r="Z11" s="20">
        <v>63.51</v>
      </c>
      <c r="AA11" s="21">
        <v>27295833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-1069756555</v>
      </c>
      <c r="D14" s="17"/>
      <c r="E14" s="18">
        <v>-1201983860</v>
      </c>
      <c r="F14" s="19">
        <v>-1201983860</v>
      </c>
      <c r="G14" s="19">
        <v>-148761389</v>
      </c>
      <c r="H14" s="19">
        <v>-100264345</v>
      </c>
      <c r="I14" s="19">
        <v>-97041320</v>
      </c>
      <c r="J14" s="19">
        <v>-346067054</v>
      </c>
      <c r="K14" s="19">
        <v>-70607950</v>
      </c>
      <c r="L14" s="19">
        <v>-109082470</v>
      </c>
      <c r="M14" s="19">
        <v>-85996687</v>
      </c>
      <c r="N14" s="19">
        <v>-265687107</v>
      </c>
      <c r="O14" s="19"/>
      <c r="P14" s="19"/>
      <c r="Q14" s="19"/>
      <c r="R14" s="19"/>
      <c r="S14" s="19"/>
      <c r="T14" s="19"/>
      <c r="U14" s="19"/>
      <c r="V14" s="19"/>
      <c r="W14" s="19">
        <v>-611754161</v>
      </c>
      <c r="X14" s="19">
        <v>-537105382</v>
      </c>
      <c r="Y14" s="19">
        <v>-74648779</v>
      </c>
      <c r="Z14" s="20">
        <v>13.9</v>
      </c>
      <c r="AA14" s="21">
        <v>-1201983860</v>
      </c>
    </row>
    <row r="15" spans="1:27" ht="13.5">
      <c r="A15" s="22" t="s">
        <v>42</v>
      </c>
      <c r="B15" s="16"/>
      <c r="C15" s="17">
        <v>-8391097</v>
      </c>
      <c r="D15" s="17"/>
      <c r="E15" s="18">
        <v>-35746556</v>
      </c>
      <c r="F15" s="19">
        <v>-35746556</v>
      </c>
      <c r="G15" s="19"/>
      <c r="H15" s="19"/>
      <c r="I15" s="19"/>
      <c r="J15" s="19"/>
      <c r="K15" s="19"/>
      <c r="L15" s="19"/>
      <c r="M15" s="19">
        <v>-3767218</v>
      </c>
      <c r="N15" s="19">
        <v>-3767218</v>
      </c>
      <c r="O15" s="19"/>
      <c r="P15" s="19"/>
      <c r="Q15" s="19"/>
      <c r="R15" s="19"/>
      <c r="S15" s="19"/>
      <c r="T15" s="19"/>
      <c r="U15" s="19"/>
      <c r="V15" s="19"/>
      <c r="W15" s="19">
        <v>-3767218</v>
      </c>
      <c r="X15" s="19">
        <v>-10734383</v>
      </c>
      <c r="Y15" s="19">
        <v>6967165</v>
      </c>
      <c r="Z15" s="20">
        <v>-64.91</v>
      </c>
      <c r="AA15" s="21">
        <v>-35746556</v>
      </c>
    </row>
    <row r="16" spans="1:27" ht="13.5">
      <c r="A16" s="22" t="s">
        <v>43</v>
      </c>
      <c r="B16" s="16"/>
      <c r="C16" s="17">
        <v>-71439309</v>
      </c>
      <c r="D16" s="17"/>
      <c r="E16" s="18">
        <v>-1760000</v>
      </c>
      <c r="F16" s="19">
        <v>-1760000</v>
      </c>
      <c r="G16" s="19">
        <v>-5766901</v>
      </c>
      <c r="H16" s="19">
        <v>3641224</v>
      </c>
      <c r="I16" s="19">
        <v>-18272</v>
      </c>
      <c r="J16" s="19">
        <v>-2143949</v>
      </c>
      <c r="K16" s="19">
        <v>-1359486</v>
      </c>
      <c r="L16" s="19">
        <v>-1442436</v>
      </c>
      <c r="M16" s="19">
        <v>-1659911</v>
      </c>
      <c r="N16" s="19">
        <v>-4461833</v>
      </c>
      <c r="O16" s="19"/>
      <c r="P16" s="19"/>
      <c r="Q16" s="19"/>
      <c r="R16" s="19"/>
      <c r="S16" s="19"/>
      <c r="T16" s="19"/>
      <c r="U16" s="19"/>
      <c r="V16" s="19"/>
      <c r="W16" s="19">
        <v>-6605782</v>
      </c>
      <c r="X16" s="19">
        <v>-1355000</v>
      </c>
      <c r="Y16" s="19">
        <v>-5250782</v>
      </c>
      <c r="Z16" s="20">
        <v>387.51</v>
      </c>
      <c r="AA16" s="21">
        <v>-1760000</v>
      </c>
    </row>
    <row r="17" spans="1:27" ht="13.5">
      <c r="A17" s="23" t="s">
        <v>44</v>
      </c>
      <c r="B17" s="24"/>
      <c r="C17" s="25">
        <f aca="true" t="shared" si="0" ref="C17:Y17">SUM(C6:C16)</f>
        <v>208097786</v>
      </c>
      <c r="D17" s="25">
        <f>SUM(D6:D16)</f>
        <v>0</v>
      </c>
      <c r="E17" s="26">
        <f t="shared" si="0"/>
        <v>187375253</v>
      </c>
      <c r="F17" s="27">
        <f t="shared" si="0"/>
        <v>187375253</v>
      </c>
      <c r="G17" s="27">
        <f t="shared" si="0"/>
        <v>19619585</v>
      </c>
      <c r="H17" s="27">
        <f t="shared" si="0"/>
        <v>7010301</v>
      </c>
      <c r="I17" s="27">
        <f t="shared" si="0"/>
        <v>12849226</v>
      </c>
      <c r="J17" s="27">
        <f t="shared" si="0"/>
        <v>39479112</v>
      </c>
      <c r="K17" s="27">
        <f t="shared" si="0"/>
        <v>8624475</v>
      </c>
      <c r="L17" s="27">
        <f t="shared" si="0"/>
        <v>-73314</v>
      </c>
      <c r="M17" s="27">
        <f t="shared" si="0"/>
        <v>64474542</v>
      </c>
      <c r="N17" s="27">
        <f t="shared" si="0"/>
        <v>73025703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112504815</v>
      </c>
      <c r="X17" s="27">
        <f t="shared" si="0"/>
        <v>169896042</v>
      </c>
      <c r="Y17" s="27">
        <f t="shared" si="0"/>
        <v>-57391227</v>
      </c>
      <c r="Z17" s="28">
        <f>+IF(X17&lt;&gt;0,+(Y17/X17)*100,0)</f>
        <v>-33.78020248405787</v>
      </c>
      <c r="AA17" s="29">
        <f>SUM(AA6:AA16)</f>
        <v>187375253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1488576</v>
      </c>
      <c r="D21" s="17"/>
      <c r="E21" s="18">
        <v>150000</v>
      </c>
      <c r="F21" s="19">
        <v>150000</v>
      </c>
      <c r="G21" s="36"/>
      <c r="H21" s="36"/>
      <c r="I21" s="36"/>
      <c r="J21" s="19"/>
      <c r="K21" s="36">
        <v>95745</v>
      </c>
      <c r="L21" s="36"/>
      <c r="M21" s="19"/>
      <c r="N21" s="36">
        <v>95745</v>
      </c>
      <c r="O21" s="36"/>
      <c r="P21" s="36"/>
      <c r="Q21" s="19"/>
      <c r="R21" s="36"/>
      <c r="S21" s="36"/>
      <c r="T21" s="19"/>
      <c r="U21" s="36"/>
      <c r="V21" s="36"/>
      <c r="W21" s="36">
        <v>95745</v>
      </c>
      <c r="X21" s="19">
        <v>123998</v>
      </c>
      <c r="Y21" s="36">
        <v>-28253</v>
      </c>
      <c r="Z21" s="37">
        <v>-22.79</v>
      </c>
      <c r="AA21" s="38">
        <v>150000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26293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-144000000</v>
      </c>
      <c r="F24" s="19">
        <v>-87023615</v>
      </c>
      <c r="G24" s="19">
        <v>72000000</v>
      </c>
      <c r="H24" s="19">
        <v>97000000</v>
      </c>
      <c r="I24" s="19">
        <v>133000000</v>
      </c>
      <c r="J24" s="19">
        <v>302000000</v>
      </c>
      <c r="K24" s="19">
        <v>-180000000</v>
      </c>
      <c r="L24" s="19">
        <v>-83000000</v>
      </c>
      <c r="M24" s="19"/>
      <c r="N24" s="19">
        <v>-263000000</v>
      </c>
      <c r="O24" s="19"/>
      <c r="P24" s="19"/>
      <c r="Q24" s="19"/>
      <c r="R24" s="19"/>
      <c r="S24" s="19"/>
      <c r="T24" s="19"/>
      <c r="U24" s="19"/>
      <c r="V24" s="19"/>
      <c r="W24" s="19">
        <v>39000000</v>
      </c>
      <c r="X24" s="19">
        <v>-234000000</v>
      </c>
      <c r="Y24" s="19">
        <v>273000000</v>
      </c>
      <c r="Z24" s="20">
        <v>-116.67</v>
      </c>
      <c r="AA24" s="21">
        <v>-87023615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-194496286</v>
      </c>
      <c r="D26" s="17"/>
      <c r="E26" s="18">
        <v>-257174759</v>
      </c>
      <c r="F26" s="19">
        <v>-314151144</v>
      </c>
      <c r="G26" s="19">
        <v>-257493</v>
      </c>
      <c r="H26" s="19">
        <v>-12149445</v>
      </c>
      <c r="I26" s="19">
        <v>-5010899</v>
      </c>
      <c r="J26" s="19">
        <v>-17417837</v>
      </c>
      <c r="K26" s="19">
        <v>-8014594</v>
      </c>
      <c r="L26" s="19">
        <v>-9536522</v>
      </c>
      <c r="M26" s="19">
        <v>-24423227</v>
      </c>
      <c r="N26" s="19">
        <v>-41974343</v>
      </c>
      <c r="O26" s="19"/>
      <c r="P26" s="19"/>
      <c r="Q26" s="19"/>
      <c r="R26" s="19"/>
      <c r="S26" s="19"/>
      <c r="T26" s="19"/>
      <c r="U26" s="19"/>
      <c r="V26" s="19"/>
      <c r="W26" s="19">
        <v>-59392180</v>
      </c>
      <c r="X26" s="19">
        <v>-102891867</v>
      </c>
      <c r="Y26" s="19">
        <v>43499687</v>
      </c>
      <c r="Z26" s="20">
        <v>-42.28</v>
      </c>
      <c r="AA26" s="21">
        <v>-314151144</v>
      </c>
    </row>
    <row r="27" spans="1:27" ht="13.5">
      <c r="A27" s="23" t="s">
        <v>51</v>
      </c>
      <c r="B27" s="24"/>
      <c r="C27" s="25">
        <f aca="true" t="shared" si="1" ref="C27:Y27">SUM(C21:C26)</f>
        <v>-192981417</v>
      </c>
      <c r="D27" s="25">
        <f>SUM(D21:D26)</f>
        <v>0</v>
      </c>
      <c r="E27" s="26">
        <f t="shared" si="1"/>
        <v>-401024759</v>
      </c>
      <c r="F27" s="27">
        <f t="shared" si="1"/>
        <v>-401024759</v>
      </c>
      <c r="G27" s="27">
        <f t="shared" si="1"/>
        <v>71742507</v>
      </c>
      <c r="H27" s="27">
        <f t="shared" si="1"/>
        <v>84850555</v>
      </c>
      <c r="I27" s="27">
        <f t="shared" si="1"/>
        <v>127989101</v>
      </c>
      <c r="J27" s="27">
        <f t="shared" si="1"/>
        <v>284582163</v>
      </c>
      <c r="K27" s="27">
        <f t="shared" si="1"/>
        <v>-187918849</v>
      </c>
      <c r="L27" s="27">
        <f t="shared" si="1"/>
        <v>-92536522</v>
      </c>
      <c r="M27" s="27">
        <f t="shared" si="1"/>
        <v>-24423227</v>
      </c>
      <c r="N27" s="27">
        <f t="shared" si="1"/>
        <v>-304878598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-20296435</v>
      </c>
      <c r="X27" s="27">
        <f t="shared" si="1"/>
        <v>-336767869</v>
      </c>
      <c r="Y27" s="27">
        <f t="shared" si="1"/>
        <v>316471434</v>
      </c>
      <c r="Z27" s="28">
        <f>+IF(X27&lt;&gt;0,+(Y27/X27)*100,0)</f>
        <v>-93.97316761237694</v>
      </c>
      <c r="AA27" s="29">
        <f>SUM(AA21:AA26)</f>
        <v>-401024759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-1396241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-10341128</v>
      </c>
      <c r="D32" s="17"/>
      <c r="E32" s="18">
        <v>224162140</v>
      </c>
      <c r="F32" s="19">
        <v>224162140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124707786</v>
      </c>
      <c r="Y32" s="19">
        <v>-124707786</v>
      </c>
      <c r="Z32" s="20">
        <v>-100</v>
      </c>
      <c r="AA32" s="21">
        <v>224162140</v>
      </c>
    </row>
    <row r="33" spans="1:27" ht="13.5">
      <c r="A33" s="22" t="s">
        <v>55</v>
      </c>
      <c r="B33" s="16"/>
      <c r="C33" s="17">
        <v>-9934301</v>
      </c>
      <c r="D33" s="17"/>
      <c r="E33" s="18">
        <v>5765991</v>
      </c>
      <c r="F33" s="19">
        <v>5765991</v>
      </c>
      <c r="G33" s="19">
        <v>237728</v>
      </c>
      <c r="H33" s="36">
        <v>54197</v>
      </c>
      <c r="I33" s="36">
        <v>111417</v>
      </c>
      <c r="J33" s="36">
        <v>403342</v>
      </c>
      <c r="K33" s="19">
        <v>658367</v>
      </c>
      <c r="L33" s="19">
        <v>851920</v>
      </c>
      <c r="M33" s="19">
        <v>789825</v>
      </c>
      <c r="N33" s="19">
        <v>2300112</v>
      </c>
      <c r="O33" s="36"/>
      <c r="P33" s="36"/>
      <c r="Q33" s="36"/>
      <c r="R33" s="19"/>
      <c r="S33" s="19"/>
      <c r="T33" s="19"/>
      <c r="U33" s="19"/>
      <c r="V33" s="36"/>
      <c r="W33" s="36">
        <v>2703454</v>
      </c>
      <c r="X33" s="36">
        <v>4148496</v>
      </c>
      <c r="Y33" s="19">
        <v>-1445042</v>
      </c>
      <c r="Z33" s="20">
        <v>-34.83</v>
      </c>
      <c r="AA33" s="21">
        <v>5765991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-11916563</v>
      </c>
      <c r="D35" s="17"/>
      <c r="E35" s="18">
        <v>-16770192</v>
      </c>
      <c r="F35" s="19">
        <v>-16770192</v>
      </c>
      <c r="G35" s="19"/>
      <c r="H35" s="19"/>
      <c r="I35" s="19"/>
      <c r="J35" s="19"/>
      <c r="K35" s="19"/>
      <c r="L35" s="19"/>
      <c r="M35" s="19">
        <v>-5024420</v>
      </c>
      <c r="N35" s="19">
        <v>-5024420</v>
      </c>
      <c r="O35" s="19"/>
      <c r="P35" s="19"/>
      <c r="Q35" s="19"/>
      <c r="R35" s="19"/>
      <c r="S35" s="19"/>
      <c r="T35" s="19"/>
      <c r="U35" s="19"/>
      <c r="V35" s="19"/>
      <c r="W35" s="19">
        <v>-5024420</v>
      </c>
      <c r="X35" s="19">
        <v>-2410778</v>
      </c>
      <c r="Y35" s="19">
        <v>-2613642</v>
      </c>
      <c r="Z35" s="20">
        <v>108.41</v>
      </c>
      <c r="AA35" s="21">
        <v>-16770192</v>
      </c>
    </row>
    <row r="36" spans="1:27" ht="13.5">
      <c r="A36" s="23" t="s">
        <v>57</v>
      </c>
      <c r="B36" s="24"/>
      <c r="C36" s="25">
        <f aca="true" t="shared" si="2" ref="C36:Y36">SUM(C31:C35)</f>
        <v>-33588233</v>
      </c>
      <c r="D36" s="25">
        <f>SUM(D31:D35)</f>
        <v>0</v>
      </c>
      <c r="E36" s="26">
        <f t="shared" si="2"/>
        <v>213157939</v>
      </c>
      <c r="F36" s="27">
        <f t="shared" si="2"/>
        <v>213157939</v>
      </c>
      <c r="G36" s="27">
        <f t="shared" si="2"/>
        <v>237728</v>
      </c>
      <c r="H36" s="27">
        <f t="shared" si="2"/>
        <v>54197</v>
      </c>
      <c r="I36" s="27">
        <f t="shared" si="2"/>
        <v>111417</v>
      </c>
      <c r="J36" s="27">
        <f t="shared" si="2"/>
        <v>403342</v>
      </c>
      <c r="K36" s="27">
        <f t="shared" si="2"/>
        <v>658367</v>
      </c>
      <c r="L36" s="27">
        <f t="shared" si="2"/>
        <v>851920</v>
      </c>
      <c r="M36" s="27">
        <f t="shared" si="2"/>
        <v>-4234595</v>
      </c>
      <c r="N36" s="27">
        <f t="shared" si="2"/>
        <v>-2724308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-2320966</v>
      </c>
      <c r="X36" s="27">
        <f t="shared" si="2"/>
        <v>126445504</v>
      </c>
      <c r="Y36" s="27">
        <f t="shared" si="2"/>
        <v>-128766470</v>
      </c>
      <c r="Z36" s="28">
        <f>+IF(X36&lt;&gt;0,+(Y36/X36)*100,0)</f>
        <v>-101.83554648174757</v>
      </c>
      <c r="AA36" s="29">
        <f>SUM(AA31:AA35)</f>
        <v>213157939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-18471864</v>
      </c>
      <c r="D38" s="31">
        <f>+D17+D27+D36</f>
        <v>0</v>
      </c>
      <c r="E38" s="32">
        <f t="shared" si="3"/>
        <v>-491567</v>
      </c>
      <c r="F38" s="33">
        <f t="shared" si="3"/>
        <v>-491567</v>
      </c>
      <c r="G38" s="33">
        <f t="shared" si="3"/>
        <v>91599820</v>
      </c>
      <c r="H38" s="33">
        <f t="shared" si="3"/>
        <v>91915053</v>
      </c>
      <c r="I38" s="33">
        <f t="shared" si="3"/>
        <v>140949744</v>
      </c>
      <c r="J38" s="33">
        <f t="shared" si="3"/>
        <v>324464617</v>
      </c>
      <c r="K38" s="33">
        <f t="shared" si="3"/>
        <v>-178636007</v>
      </c>
      <c r="L38" s="33">
        <f t="shared" si="3"/>
        <v>-91757916</v>
      </c>
      <c r="M38" s="33">
        <f t="shared" si="3"/>
        <v>35816720</v>
      </c>
      <c r="N38" s="33">
        <f t="shared" si="3"/>
        <v>-234577203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89887414</v>
      </c>
      <c r="X38" s="33">
        <f t="shared" si="3"/>
        <v>-40426323</v>
      </c>
      <c r="Y38" s="33">
        <f t="shared" si="3"/>
        <v>130313737</v>
      </c>
      <c r="Z38" s="34">
        <f>+IF(X38&lt;&gt;0,+(Y38/X38)*100,0)</f>
        <v>-322.3487256063333</v>
      </c>
      <c r="AA38" s="35">
        <f>+AA17+AA27+AA36</f>
        <v>-491567</v>
      </c>
    </row>
    <row r="39" spans="1:27" ht="13.5">
      <c r="A39" s="22" t="s">
        <v>59</v>
      </c>
      <c r="B39" s="16"/>
      <c r="C39" s="31">
        <v>98935106</v>
      </c>
      <c r="D39" s="31"/>
      <c r="E39" s="32">
        <v>61718601</v>
      </c>
      <c r="F39" s="33">
        <v>61718601</v>
      </c>
      <c r="G39" s="33">
        <v>80630583</v>
      </c>
      <c r="H39" s="33">
        <v>172230403</v>
      </c>
      <c r="I39" s="33">
        <v>264145456</v>
      </c>
      <c r="J39" s="33">
        <v>80630583</v>
      </c>
      <c r="K39" s="33">
        <v>405095200</v>
      </c>
      <c r="L39" s="33">
        <v>226459193</v>
      </c>
      <c r="M39" s="33">
        <v>134701277</v>
      </c>
      <c r="N39" s="33">
        <v>405095200</v>
      </c>
      <c r="O39" s="33"/>
      <c r="P39" s="33"/>
      <c r="Q39" s="33"/>
      <c r="R39" s="33"/>
      <c r="S39" s="33"/>
      <c r="T39" s="33"/>
      <c r="U39" s="33"/>
      <c r="V39" s="33"/>
      <c r="W39" s="33">
        <v>80630583</v>
      </c>
      <c r="X39" s="33">
        <v>61718601</v>
      </c>
      <c r="Y39" s="33">
        <v>18911982</v>
      </c>
      <c r="Z39" s="34">
        <v>30.64</v>
      </c>
      <c r="AA39" s="35">
        <v>61718601</v>
      </c>
    </row>
    <row r="40" spans="1:27" ht="13.5">
      <c r="A40" s="41" t="s">
        <v>60</v>
      </c>
      <c r="B40" s="42"/>
      <c r="C40" s="43">
        <v>80463242</v>
      </c>
      <c r="D40" s="43"/>
      <c r="E40" s="44">
        <v>61227034</v>
      </c>
      <c r="F40" s="45">
        <v>61227034</v>
      </c>
      <c r="G40" s="45">
        <v>172230403</v>
      </c>
      <c r="H40" s="45">
        <v>264145456</v>
      </c>
      <c r="I40" s="45">
        <v>405095200</v>
      </c>
      <c r="J40" s="45">
        <v>405095200</v>
      </c>
      <c r="K40" s="45">
        <v>226459193</v>
      </c>
      <c r="L40" s="45">
        <v>134701277</v>
      </c>
      <c r="M40" s="45">
        <v>170517997</v>
      </c>
      <c r="N40" s="45">
        <v>170517997</v>
      </c>
      <c r="O40" s="45"/>
      <c r="P40" s="45"/>
      <c r="Q40" s="45"/>
      <c r="R40" s="45"/>
      <c r="S40" s="45"/>
      <c r="T40" s="45"/>
      <c r="U40" s="45"/>
      <c r="V40" s="45"/>
      <c r="W40" s="45">
        <v>170517997</v>
      </c>
      <c r="X40" s="45">
        <v>21292278</v>
      </c>
      <c r="Y40" s="45">
        <v>149225719</v>
      </c>
      <c r="Z40" s="46">
        <v>700.84</v>
      </c>
      <c r="AA40" s="47">
        <v>61227034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407975299</v>
      </c>
      <c r="F6" s="19">
        <v>407975299</v>
      </c>
      <c r="G6" s="19"/>
      <c r="H6" s="19">
        <v>36119209</v>
      </c>
      <c r="I6" s="19">
        <v>170743249</v>
      </c>
      <c r="J6" s="19">
        <v>206862458</v>
      </c>
      <c r="K6" s="19">
        <v>100696795</v>
      </c>
      <c r="L6" s="19">
        <v>95164474</v>
      </c>
      <c r="M6" s="19">
        <v>87180057</v>
      </c>
      <c r="N6" s="19">
        <v>283041326</v>
      </c>
      <c r="O6" s="19"/>
      <c r="P6" s="19"/>
      <c r="Q6" s="19"/>
      <c r="R6" s="19"/>
      <c r="S6" s="19"/>
      <c r="T6" s="19"/>
      <c r="U6" s="19"/>
      <c r="V6" s="19"/>
      <c r="W6" s="19">
        <v>489903784</v>
      </c>
      <c r="X6" s="19">
        <v>182609890</v>
      </c>
      <c r="Y6" s="19">
        <v>307293894</v>
      </c>
      <c r="Z6" s="20">
        <v>168.28</v>
      </c>
      <c r="AA6" s="21">
        <v>407975299</v>
      </c>
    </row>
    <row r="7" spans="1:27" ht="13.5">
      <c r="A7" s="22" t="s">
        <v>34</v>
      </c>
      <c r="B7" s="16"/>
      <c r="C7" s="17"/>
      <c r="D7" s="17"/>
      <c r="E7" s="18">
        <v>1099951804</v>
      </c>
      <c r="F7" s="19">
        <v>1099951804</v>
      </c>
      <c r="G7" s="19"/>
      <c r="H7" s="19">
        <v>4387081</v>
      </c>
      <c r="I7" s="19">
        <v>8253718</v>
      </c>
      <c r="J7" s="19">
        <v>12640799</v>
      </c>
      <c r="K7" s="19">
        <v>8987381</v>
      </c>
      <c r="L7" s="19">
        <v>6058362</v>
      </c>
      <c r="M7" s="19">
        <v>5958990</v>
      </c>
      <c r="N7" s="19">
        <v>21004733</v>
      </c>
      <c r="O7" s="19"/>
      <c r="P7" s="19"/>
      <c r="Q7" s="19"/>
      <c r="R7" s="19"/>
      <c r="S7" s="19"/>
      <c r="T7" s="19"/>
      <c r="U7" s="19"/>
      <c r="V7" s="19"/>
      <c r="W7" s="19">
        <v>33645532</v>
      </c>
      <c r="X7" s="19">
        <v>507897548</v>
      </c>
      <c r="Y7" s="19">
        <v>-474252016</v>
      </c>
      <c r="Z7" s="20">
        <v>-93.38</v>
      </c>
      <c r="AA7" s="21">
        <v>1099951804</v>
      </c>
    </row>
    <row r="8" spans="1:27" ht="13.5">
      <c r="A8" s="22" t="s">
        <v>35</v>
      </c>
      <c r="B8" s="16"/>
      <c r="C8" s="17"/>
      <c r="D8" s="17"/>
      <c r="E8" s="18">
        <v>307690200</v>
      </c>
      <c r="F8" s="19">
        <v>307690200</v>
      </c>
      <c r="G8" s="19"/>
      <c r="H8" s="19">
        <v>8697659</v>
      </c>
      <c r="I8" s="19">
        <v>15650456</v>
      </c>
      <c r="J8" s="19">
        <v>24348115</v>
      </c>
      <c r="K8" s="19">
        <v>63643220</v>
      </c>
      <c r="L8" s="19">
        <v>8709925</v>
      </c>
      <c r="M8" s="19">
        <v>12824556</v>
      </c>
      <c r="N8" s="19">
        <v>85177701</v>
      </c>
      <c r="O8" s="19"/>
      <c r="P8" s="19"/>
      <c r="Q8" s="19"/>
      <c r="R8" s="19"/>
      <c r="S8" s="19"/>
      <c r="T8" s="19"/>
      <c r="U8" s="19"/>
      <c r="V8" s="19"/>
      <c r="W8" s="19">
        <v>109525816</v>
      </c>
      <c r="X8" s="19">
        <v>106890359</v>
      </c>
      <c r="Y8" s="19">
        <v>2635457</v>
      </c>
      <c r="Z8" s="20">
        <v>2.47</v>
      </c>
      <c r="AA8" s="21">
        <v>307690200</v>
      </c>
    </row>
    <row r="9" spans="1:27" ht="13.5">
      <c r="A9" s="22" t="s">
        <v>36</v>
      </c>
      <c r="B9" s="16"/>
      <c r="C9" s="17"/>
      <c r="D9" s="17"/>
      <c r="E9" s="18">
        <v>707415085</v>
      </c>
      <c r="F9" s="19">
        <v>707415085</v>
      </c>
      <c r="G9" s="19"/>
      <c r="H9" s="19"/>
      <c r="I9" s="19">
        <v>143677000</v>
      </c>
      <c r="J9" s="19">
        <v>143677000</v>
      </c>
      <c r="K9" s="19"/>
      <c r="L9" s="19">
        <v>2558000</v>
      </c>
      <c r="M9" s="19">
        <v>142841000</v>
      </c>
      <c r="N9" s="19">
        <v>145399000</v>
      </c>
      <c r="O9" s="19"/>
      <c r="P9" s="19"/>
      <c r="Q9" s="19"/>
      <c r="R9" s="19"/>
      <c r="S9" s="19"/>
      <c r="T9" s="19"/>
      <c r="U9" s="19"/>
      <c r="V9" s="19"/>
      <c r="W9" s="19">
        <v>289076000</v>
      </c>
      <c r="X9" s="19">
        <v>518407838</v>
      </c>
      <c r="Y9" s="19">
        <v>-229331838</v>
      </c>
      <c r="Z9" s="20">
        <v>-44.24</v>
      </c>
      <c r="AA9" s="21">
        <v>707415085</v>
      </c>
    </row>
    <row r="10" spans="1:27" ht="13.5">
      <c r="A10" s="22" t="s">
        <v>37</v>
      </c>
      <c r="B10" s="16"/>
      <c r="C10" s="17"/>
      <c r="D10" s="17"/>
      <c r="E10" s="18">
        <v>582171340</v>
      </c>
      <c r="F10" s="19">
        <v>582171340</v>
      </c>
      <c r="G10" s="19"/>
      <c r="H10" s="19">
        <v>2686000</v>
      </c>
      <c r="I10" s="19">
        <v>144403000</v>
      </c>
      <c r="J10" s="19">
        <v>147089000</v>
      </c>
      <c r="K10" s="19">
        <v>112686000</v>
      </c>
      <c r="L10" s="19">
        <v>35917000</v>
      </c>
      <c r="M10" s="19">
        <v>102339000</v>
      </c>
      <c r="N10" s="19">
        <v>250942000</v>
      </c>
      <c r="O10" s="19"/>
      <c r="P10" s="19"/>
      <c r="Q10" s="19"/>
      <c r="R10" s="19"/>
      <c r="S10" s="19"/>
      <c r="T10" s="19"/>
      <c r="U10" s="19"/>
      <c r="V10" s="19"/>
      <c r="W10" s="19">
        <v>398031000</v>
      </c>
      <c r="X10" s="19">
        <v>237723481</v>
      </c>
      <c r="Y10" s="19">
        <v>160307519</v>
      </c>
      <c r="Z10" s="20">
        <v>67.43</v>
      </c>
      <c r="AA10" s="21">
        <v>582171340</v>
      </c>
    </row>
    <row r="11" spans="1:27" ht="13.5">
      <c r="A11" s="22" t="s">
        <v>38</v>
      </c>
      <c r="B11" s="16"/>
      <c r="C11" s="17"/>
      <c r="D11" s="17"/>
      <c r="E11" s="18">
        <v>23425189</v>
      </c>
      <c r="F11" s="19">
        <v>23425189</v>
      </c>
      <c r="G11" s="19"/>
      <c r="H11" s="19"/>
      <c r="I11" s="19">
        <v>68745</v>
      </c>
      <c r="J11" s="19">
        <v>68745</v>
      </c>
      <c r="K11" s="19">
        <v>86579</v>
      </c>
      <c r="L11" s="19">
        <v>33746</v>
      </c>
      <c r="M11" s="19"/>
      <c r="N11" s="19">
        <v>120325</v>
      </c>
      <c r="O11" s="19"/>
      <c r="P11" s="19"/>
      <c r="Q11" s="19"/>
      <c r="R11" s="19"/>
      <c r="S11" s="19"/>
      <c r="T11" s="19"/>
      <c r="U11" s="19"/>
      <c r="V11" s="19"/>
      <c r="W11" s="19">
        <v>189070</v>
      </c>
      <c r="X11" s="19">
        <v>8986820</v>
      </c>
      <c r="Y11" s="19">
        <v>-8797750</v>
      </c>
      <c r="Z11" s="20">
        <v>-97.9</v>
      </c>
      <c r="AA11" s="21">
        <v>23425189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-2084707692</v>
      </c>
      <c r="F14" s="19">
        <v>-2084707692</v>
      </c>
      <c r="G14" s="19"/>
      <c r="H14" s="19">
        <v>-80869933</v>
      </c>
      <c r="I14" s="19">
        <v>-349832876</v>
      </c>
      <c r="J14" s="19">
        <v>-430702809</v>
      </c>
      <c r="K14" s="19">
        <v>-298242084</v>
      </c>
      <c r="L14" s="19">
        <v>-189573984</v>
      </c>
      <c r="M14" s="19">
        <v>-76807055</v>
      </c>
      <c r="N14" s="19">
        <v>-564623123</v>
      </c>
      <c r="O14" s="19"/>
      <c r="P14" s="19"/>
      <c r="Q14" s="19"/>
      <c r="R14" s="19"/>
      <c r="S14" s="19"/>
      <c r="T14" s="19"/>
      <c r="U14" s="19"/>
      <c r="V14" s="19"/>
      <c r="W14" s="19">
        <v>-995325932</v>
      </c>
      <c r="X14" s="19">
        <v>-952174526</v>
      </c>
      <c r="Y14" s="19">
        <v>-43151406</v>
      </c>
      <c r="Z14" s="20">
        <v>4.53</v>
      </c>
      <c r="AA14" s="21">
        <v>-2084707692</v>
      </c>
    </row>
    <row r="15" spans="1:27" ht="13.5">
      <c r="A15" s="22" t="s">
        <v>42</v>
      </c>
      <c r="B15" s="16"/>
      <c r="C15" s="17"/>
      <c r="D15" s="17"/>
      <c r="E15" s="18">
        <v>-30710318</v>
      </c>
      <c r="F15" s="19">
        <v>-30710318</v>
      </c>
      <c r="G15" s="19"/>
      <c r="H15" s="19"/>
      <c r="I15" s="19">
        <v>-555063</v>
      </c>
      <c r="J15" s="19">
        <v>-555063</v>
      </c>
      <c r="K15" s="19">
        <v>-451188</v>
      </c>
      <c r="L15" s="19">
        <v>-125721</v>
      </c>
      <c r="M15" s="19">
        <v>-822273</v>
      </c>
      <c r="N15" s="19">
        <v>-1399182</v>
      </c>
      <c r="O15" s="19"/>
      <c r="P15" s="19"/>
      <c r="Q15" s="19"/>
      <c r="R15" s="19"/>
      <c r="S15" s="19"/>
      <c r="T15" s="19"/>
      <c r="U15" s="19"/>
      <c r="V15" s="19"/>
      <c r="W15" s="19">
        <v>-1954245</v>
      </c>
      <c r="X15" s="19">
        <v>-15355159</v>
      </c>
      <c r="Y15" s="19">
        <v>13400914</v>
      </c>
      <c r="Z15" s="20">
        <v>-87.27</v>
      </c>
      <c r="AA15" s="21">
        <v>-30710318</v>
      </c>
    </row>
    <row r="16" spans="1:27" ht="13.5">
      <c r="A16" s="22" t="s">
        <v>43</v>
      </c>
      <c r="B16" s="16"/>
      <c r="C16" s="17"/>
      <c r="D16" s="17"/>
      <c r="E16" s="18">
        <v>-188452765</v>
      </c>
      <c r="F16" s="19">
        <v>-188452765</v>
      </c>
      <c r="G16" s="19"/>
      <c r="H16" s="19"/>
      <c r="I16" s="19">
        <v>-30566</v>
      </c>
      <c r="J16" s="19">
        <v>-30566</v>
      </c>
      <c r="K16" s="19">
        <v>-598</v>
      </c>
      <c r="L16" s="19"/>
      <c r="M16" s="19">
        <v>-1681496</v>
      </c>
      <c r="N16" s="19">
        <v>-1682094</v>
      </c>
      <c r="O16" s="19"/>
      <c r="P16" s="19"/>
      <c r="Q16" s="19"/>
      <c r="R16" s="19"/>
      <c r="S16" s="19"/>
      <c r="T16" s="19"/>
      <c r="U16" s="19"/>
      <c r="V16" s="19"/>
      <c r="W16" s="19">
        <v>-1712660</v>
      </c>
      <c r="X16" s="19">
        <v>-80662978</v>
      </c>
      <c r="Y16" s="19">
        <v>78950318</v>
      </c>
      <c r="Z16" s="20">
        <v>-97.88</v>
      </c>
      <c r="AA16" s="21">
        <v>-188452765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824758142</v>
      </c>
      <c r="F17" s="27">
        <f t="shared" si="0"/>
        <v>824758142</v>
      </c>
      <c r="G17" s="27">
        <f t="shared" si="0"/>
        <v>0</v>
      </c>
      <c r="H17" s="27">
        <f t="shared" si="0"/>
        <v>-28979984</v>
      </c>
      <c r="I17" s="27">
        <f t="shared" si="0"/>
        <v>132377663</v>
      </c>
      <c r="J17" s="27">
        <f t="shared" si="0"/>
        <v>103397679</v>
      </c>
      <c r="K17" s="27">
        <f t="shared" si="0"/>
        <v>-12593895</v>
      </c>
      <c r="L17" s="27">
        <f t="shared" si="0"/>
        <v>-41258198</v>
      </c>
      <c r="M17" s="27">
        <f t="shared" si="0"/>
        <v>271832779</v>
      </c>
      <c r="N17" s="27">
        <f t="shared" si="0"/>
        <v>217980686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321378365</v>
      </c>
      <c r="X17" s="27">
        <f t="shared" si="0"/>
        <v>514323273</v>
      </c>
      <c r="Y17" s="27">
        <f t="shared" si="0"/>
        <v>-192944908</v>
      </c>
      <c r="Z17" s="28">
        <f>+IF(X17&lt;&gt;0,+(Y17/X17)*100,0)</f>
        <v>-37.51432574197357</v>
      </c>
      <c r="AA17" s="29">
        <f>SUM(AA6:AA16)</f>
        <v>824758142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126936396</v>
      </c>
      <c r="F23" s="19">
        <v>126936396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63468198</v>
      </c>
      <c r="Y23" s="36">
        <v>-63468198</v>
      </c>
      <c r="Z23" s="37">
        <v>-100</v>
      </c>
      <c r="AA23" s="38">
        <v>126936396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-727898125</v>
      </c>
      <c r="F26" s="19">
        <v>-727898125</v>
      </c>
      <c r="G26" s="19"/>
      <c r="H26" s="19">
        <v>-1609081</v>
      </c>
      <c r="I26" s="19">
        <v>-52255149</v>
      </c>
      <c r="J26" s="19">
        <v>-53864230</v>
      </c>
      <c r="K26" s="19">
        <v>-43962251</v>
      </c>
      <c r="L26" s="19">
        <v>-45361177</v>
      </c>
      <c r="M26" s="19">
        <v>-109063112</v>
      </c>
      <c r="N26" s="19">
        <v>-198386540</v>
      </c>
      <c r="O26" s="19"/>
      <c r="P26" s="19"/>
      <c r="Q26" s="19"/>
      <c r="R26" s="19"/>
      <c r="S26" s="19"/>
      <c r="T26" s="19"/>
      <c r="U26" s="19"/>
      <c r="V26" s="19"/>
      <c r="W26" s="19">
        <v>-252250770</v>
      </c>
      <c r="X26" s="19">
        <v>-242841795</v>
      </c>
      <c r="Y26" s="19">
        <v>-9408975</v>
      </c>
      <c r="Z26" s="20">
        <v>3.87</v>
      </c>
      <c r="AA26" s="21">
        <v>-727898125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-600961729</v>
      </c>
      <c r="F27" s="27">
        <f t="shared" si="1"/>
        <v>-600961729</v>
      </c>
      <c r="G27" s="27">
        <f t="shared" si="1"/>
        <v>0</v>
      </c>
      <c r="H27" s="27">
        <f t="shared" si="1"/>
        <v>-1609081</v>
      </c>
      <c r="I27" s="27">
        <f t="shared" si="1"/>
        <v>-52255149</v>
      </c>
      <c r="J27" s="27">
        <f t="shared" si="1"/>
        <v>-53864230</v>
      </c>
      <c r="K27" s="27">
        <f t="shared" si="1"/>
        <v>-43962251</v>
      </c>
      <c r="L27" s="27">
        <f t="shared" si="1"/>
        <v>-45361177</v>
      </c>
      <c r="M27" s="27">
        <f t="shared" si="1"/>
        <v>-109063112</v>
      </c>
      <c r="N27" s="27">
        <f t="shared" si="1"/>
        <v>-198386540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-252250770</v>
      </c>
      <c r="X27" s="27">
        <f t="shared" si="1"/>
        <v>-179373597</v>
      </c>
      <c r="Y27" s="27">
        <f t="shared" si="1"/>
        <v>-72877173</v>
      </c>
      <c r="Z27" s="28">
        <f>+IF(X27&lt;&gt;0,+(Y27/X27)*100,0)</f>
        <v>40.628706910527086</v>
      </c>
      <c r="AA27" s="29">
        <f>SUM(AA21:AA26)</f>
        <v>-600961729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-22361498</v>
      </c>
      <c r="F35" s="19">
        <v>-22361498</v>
      </c>
      <c r="G35" s="19"/>
      <c r="H35" s="19"/>
      <c r="I35" s="19">
        <v>-2222414</v>
      </c>
      <c r="J35" s="19">
        <v>-2222414</v>
      </c>
      <c r="K35" s="19"/>
      <c r="L35" s="19"/>
      <c r="M35" s="19">
        <v>-2013918</v>
      </c>
      <c r="N35" s="19">
        <v>-2013918</v>
      </c>
      <c r="O35" s="19"/>
      <c r="P35" s="19"/>
      <c r="Q35" s="19"/>
      <c r="R35" s="19"/>
      <c r="S35" s="19"/>
      <c r="T35" s="19"/>
      <c r="U35" s="19"/>
      <c r="V35" s="19"/>
      <c r="W35" s="19">
        <v>-4236332</v>
      </c>
      <c r="X35" s="19">
        <v>-11180749</v>
      </c>
      <c r="Y35" s="19">
        <v>6944417</v>
      </c>
      <c r="Z35" s="20">
        <v>-62.11</v>
      </c>
      <c r="AA35" s="21">
        <v>-22361498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-22361498</v>
      </c>
      <c r="F36" s="27">
        <f t="shared" si="2"/>
        <v>-22361498</v>
      </c>
      <c r="G36" s="27">
        <f t="shared" si="2"/>
        <v>0</v>
      </c>
      <c r="H36" s="27">
        <f t="shared" si="2"/>
        <v>0</v>
      </c>
      <c r="I36" s="27">
        <f t="shared" si="2"/>
        <v>-2222414</v>
      </c>
      <c r="J36" s="27">
        <f t="shared" si="2"/>
        <v>-2222414</v>
      </c>
      <c r="K36" s="27">
        <f t="shared" si="2"/>
        <v>0</v>
      </c>
      <c r="L36" s="27">
        <f t="shared" si="2"/>
        <v>0</v>
      </c>
      <c r="M36" s="27">
        <f t="shared" si="2"/>
        <v>-2013918</v>
      </c>
      <c r="N36" s="27">
        <f t="shared" si="2"/>
        <v>-2013918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-4236332</v>
      </c>
      <c r="X36" s="27">
        <f t="shared" si="2"/>
        <v>-11180749</v>
      </c>
      <c r="Y36" s="27">
        <f t="shared" si="2"/>
        <v>6944417</v>
      </c>
      <c r="Z36" s="28">
        <f>+IF(X36&lt;&gt;0,+(Y36/X36)*100,0)</f>
        <v>-62.11048114933981</v>
      </c>
      <c r="AA36" s="29">
        <f>SUM(AA31:AA35)</f>
        <v>-22361498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201434915</v>
      </c>
      <c r="F38" s="33">
        <f t="shared" si="3"/>
        <v>201434915</v>
      </c>
      <c r="G38" s="33">
        <f t="shared" si="3"/>
        <v>0</v>
      </c>
      <c r="H38" s="33">
        <f t="shared" si="3"/>
        <v>-30589065</v>
      </c>
      <c r="I38" s="33">
        <f t="shared" si="3"/>
        <v>77900100</v>
      </c>
      <c r="J38" s="33">
        <f t="shared" si="3"/>
        <v>47311035</v>
      </c>
      <c r="K38" s="33">
        <f t="shared" si="3"/>
        <v>-56556146</v>
      </c>
      <c r="L38" s="33">
        <f t="shared" si="3"/>
        <v>-86619375</v>
      </c>
      <c r="M38" s="33">
        <f t="shared" si="3"/>
        <v>160755749</v>
      </c>
      <c r="N38" s="33">
        <f t="shared" si="3"/>
        <v>17580228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64891263</v>
      </c>
      <c r="X38" s="33">
        <f t="shared" si="3"/>
        <v>323768927</v>
      </c>
      <c r="Y38" s="33">
        <f t="shared" si="3"/>
        <v>-258877664</v>
      </c>
      <c r="Z38" s="34">
        <f>+IF(X38&lt;&gt;0,+(Y38/X38)*100,0)</f>
        <v>-79.95753835883083</v>
      </c>
      <c r="AA38" s="35">
        <f>+AA17+AA27+AA36</f>
        <v>201434915</v>
      </c>
    </row>
    <row r="39" spans="1:27" ht="13.5">
      <c r="A39" s="22" t="s">
        <v>59</v>
      </c>
      <c r="B39" s="16"/>
      <c r="C39" s="31"/>
      <c r="D39" s="31"/>
      <c r="E39" s="32">
        <v>172831966</v>
      </c>
      <c r="F39" s="33">
        <v>172831966</v>
      </c>
      <c r="G39" s="33">
        <v>19724791</v>
      </c>
      <c r="H39" s="33">
        <v>19724791</v>
      </c>
      <c r="I39" s="33">
        <v>-10864274</v>
      </c>
      <c r="J39" s="33">
        <v>19724791</v>
      </c>
      <c r="K39" s="33">
        <v>67035826</v>
      </c>
      <c r="L39" s="33">
        <v>10479680</v>
      </c>
      <c r="M39" s="33">
        <v>-76139695</v>
      </c>
      <c r="N39" s="33">
        <v>67035826</v>
      </c>
      <c r="O39" s="33"/>
      <c r="P39" s="33"/>
      <c r="Q39" s="33"/>
      <c r="R39" s="33"/>
      <c r="S39" s="33"/>
      <c r="T39" s="33"/>
      <c r="U39" s="33"/>
      <c r="V39" s="33"/>
      <c r="W39" s="33">
        <v>19724791</v>
      </c>
      <c r="X39" s="33">
        <v>172831966</v>
      </c>
      <c r="Y39" s="33">
        <v>-153107175</v>
      </c>
      <c r="Z39" s="34">
        <v>-88.59</v>
      </c>
      <c r="AA39" s="35">
        <v>172831966</v>
      </c>
    </row>
    <row r="40" spans="1:27" ht="13.5">
      <c r="A40" s="41" t="s">
        <v>60</v>
      </c>
      <c r="B40" s="42"/>
      <c r="C40" s="43"/>
      <c r="D40" s="43"/>
      <c r="E40" s="44">
        <v>374266879</v>
      </c>
      <c r="F40" s="45">
        <v>374266879</v>
      </c>
      <c r="G40" s="45">
        <v>19724791</v>
      </c>
      <c r="H40" s="45">
        <v>-10864274</v>
      </c>
      <c r="I40" s="45">
        <v>67035826</v>
      </c>
      <c r="J40" s="45">
        <v>67035826</v>
      </c>
      <c r="K40" s="45">
        <v>10479680</v>
      </c>
      <c r="L40" s="45">
        <v>-76139695</v>
      </c>
      <c r="M40" s="45">
        <v>84616054</v>
      </c>
      <c r="N40" s="45">
        <v>84616054</v>
      </c>
      <c r="O40" s="45"/>
      <c r="P40" s="45"/>
      <c r="Q40" s="45"/>
      <c r="R40" s="45"/>
      <c r="S40" s="45"/>
      <c r="T40" s="45"/>
      <c r="U40" s="45"/>
      <c r="V40" s="45"/>
      <c r="W40" s="45">
        <v>84616054</v>
      </c>
      <c r="X40" s="45">
        <v>496600891</v>
      </c>
      <c r="Y40" s="45">
        <v>-411984837</v>
      </c>
      <c r="Z40" s="46">
        <v>-82.96</v>
      </c>
      <c r="AA40" s="47">
        <v>374266879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314615563</v>
      </c>
      <c r="D6" s="17"/>
      <c r="E6" s="18">
        <v>447771600</v>
      </c>
      <c r="F6" s="19">
        <v>447771600</v>
      </c>
      <c r="G6" s="19">
        <v>16253197</v>
      </c>
      <c r="H6" s="19">
        <v>24677123</v>
      </c>
      <c r="I6" s="19">
        <v>22346904</v>
      </c>
      <c r="J6" s="19">
        <v>63277224</v>
      </c>
      <c r="K6" s="19">
        <v>95270101</v>
      </c>
      <c r="L6" s="19">
        <v>17633298</v>
      </c>
      <c r="M6" s="19">
        <v>18175736</v>
      </c>
      <c r="N6" s="19">
        <v>131079135</v>
      </c>
      <c r="O6" s="19"/>
      <c r="P6" s="19"/>
      <c r="Q6" s="19"/>
      <c r="R6" s="19"/>
      <c r="S6" s="19"/>
      <c r="T6" s="19"/>
      <c r="U6" s="19"/>
      <c r="V6" s="19"/>
      <c r="W6" s="19">
        <v>194356359</v>
      </c>
      <c r="X6" s="19">
        <v>268217000</v>
      </c>
      <c r="Y6" s="19">
        <v>-73860641</v>
      </c>
      <c r="Z6" s="20">
        <v>-27.54</v>
      </c>
      <c r="AA6" s="21">
        <v>447771600</v>
      </c>
    </row>
    <row r="7" spans="1:27" ht="13.5">
      <c r="A7" s="22" t="s">
        <v>34</v>
      </c>
      <c r="B7" s="16"/>
      <c r="C7" s="17">
        <v>821181239</v>
      </c>
      <c r="D7" s="17"/>
      <c r="E7" s="18">
        <v>970969301</v>
      </c>
      <c r="F7" s="19">
        <v>970969301</v>
      </c>
      <c r="G7" s="19">
        <v>58555166</v>
      </c>
      <c r="H7" s="19">
        <v>58994317</v>
      </c>
      <c r="I7" s="19">
        <v>67642765</v>
      </c>
      <c r="J7" s="19">
        <v>185192248</v>
      </c>
      <c r="K7" s="19">
        <v>64472084</v>
      </c>
      <c r="L7" s="19">
        <v>58853921</v>
      </c>
      <c r="M7" s="19">
        <v>69547026</v>
      </c>
      <c r="N7" s="19">
        <v>192873031</v>
      </c>
      <c r="O7" s="19"/>
      <c r="P7" s="19"/>
      <c r="Q7" s="19"/>
      <c r="R7" s="19"/>
      <c r="S7" s="19"/>
      <c r="T7" s="19"/>
      <c r="U7" s="19"/>
      <c r="V7" s="19"/>
      <c r="W7" s="19">
        <v>378065279</v>
      </c>
      <c r="X7" s="19">
        <v>481633000</v>
      </c>
      <c r="Y7" s="19">
        <v>-103567721</v>
      </c>
      <c r="Z7" s="20">
        <v>-21.5</v>
      </c>
      <c r="AA7" s="21">
        <v>970969301</v>
      </c>
    </row>
    <row r="8" spans="1:27" ht="13.5">
      <c r="A8" s="22" t="s">
        <v>35</v>
      </c>
      <c r="B8" s="16"/>
      <c r="C8" s="17">
        <v>60199028</v>
      </c>
      <c r="D8" s="17"/>
      <c r="E8" s="18">
        <v>61619335</v>
      </c>
      <c r="F8" s="19">
        <v>61619335</v>
      </c>
      <c r="G8" s="19">
        <v>4186337</v>
      </c>
      <c r="H8" s="19">
        <v>2283406</v>
      </c>
      <c r="I8" s="19">
        <v>7489185</v>
      </c>
      <c r="J8" s="19">
        <v>13958928</v>
      </c>
      <c r="K8" s="19">
        <v>5504508</v>
      </c>
      <c r="L8" s="19">
        <v>4878102</v>
      </c>
      <c r="M8" s="19">
        <v>1567903</v>
      </c>
      <c r="N8" s="19">
        <v>11950513</v>
      </c>
      <c r="O8" s="19"/>
      <c r="P8" s="19"/>
      <c r="Q8" s="19"/>
      <c r="R8" s="19"/>
      <c r="S8" s="19"/>
      <c r="T8" s="19"/>
      <c r="U8" s="19"/>
      <c r="V8" s="19"/>
      <c r="W8" s="19">
        <v>25909441</v>
      </c>
      <c r="X8" s="19">
        <v>30771000</v>
      </c>
      <c r="Y8" s="19">
        <v>-4861559</v>
      </c>
      <c r="Z8" s="20">
        <v>-15.8</v>
      </c>
      <c r="AA8" s="21">
        <v>61619335</v>
      </c>
    </row>
    <row r="9" spans="1:27" ht="13.5">
      <c r="A9" s="22" t="s">
        <v>36</v>
      </c>
      <c r="B9" s="16"/>
      <c r="C9" s="17">
        <v>164214698</v>
      </c>
      <c r="D9" s="17"/>
      <c r="E9" s="18">
        <v>165896698</v>
      </c>
      <c r="F9" s="19">
        <v>165896698</v>
      </c>
      <c r="G9" s="19">
        <v>60071000</v>
      </c>
      <c r="H9" s="19">
        <v>3618991</v>
      </c>
      <c r="I9" s="19">
        <v>3425000</v>
      </c>
      <c r="J9" s="19">
        <v>67114991</v>
      </c>
      <c r="K9" s="19">
        <v>177827</v>
      </c>
      <c r="L9" s="19">
        <v>56583</v>
      </c>
      <c r="M9" s="19">
        <v>51075611</v>
      </c>
      <c r="N9" s="19">
        <v>51310021</v>
      </c>
      <c r="O9" s="19"/>
      <c r="P9" s="19"/>
      <c r="Q9" s="19"/>
      <c r="R9" s="19"/>
      <c r="S9" s="19"/>
      <c r="T9" s="19"/>
      <c r="U9" s="19"/>
      <c r="V9" s="19"/>
      <c r="W9" s="19">
        <v>118425012</v>
      </c>
      <c r="X9" s="19">
        <v>130000000</v>
      </c>
      <c r="Y9" s="19">
        <v>-11574988</v>
      </c>
      <c r="Z9" s="20">
        <v>-8.9</v>
      </c>
      <c r="AA9" s="21">
        <v>165896698</v>
      </c>
    </row>
    <row r="10" spans="1:27" ht="13.5">
      <c r="A10" s="22" t="s">
        <v>37</v>
      </c>
      <c r="B10" s="16"/>
      <c r="C10" s="17">
        <v>111728307</v>
      </c>
      <c r="D10" s="17"/>
      <c r="E10" s="18">
        <v>81564302</v>
      </c>
      <c r="F10" s="19">
        <v>81564302</v>
      </c>
      <c r="G10" s="19">
        <v>22981500</v>
      </c>
      <c r="H10" s="19"/>
      <c r="I10" s="19"/>
      <c r="J10" s="19">
        <v>22981500</v>
      </c>
      <c r="K10" s="19">
        <v>4476444</v>
      </c>
      <c r="L10" s="19">
        <v>9280000</v>
      </c>
      <c r="M10" s="19">
        <v>18295000</v>
      </c>
      <c r="N10" s="19">
        <v>32051444</v>
      </c>
      <c r="O10" s="19"/>
      <c r="P10" s="19"/>
      <c r="Q10" s="19"/>
      <c r="R10" s="19"/>
      <c r="S10" s="19"/>
      <c r="T10" s="19"/>
      <c r="U10" s="19"/>
      <c r="V10" s="19"/>
      <c r="W10" s="19">
        <v>55032944</v>
      </c>
      <c r="X10" s="19">
        <v>60200000</v>
      </c>
      <c r="Y10" s="19">
        <v>-5167056</v>
      </c>
      <c r="Z10" s="20">
        <v>-8.58</v>
      </c>
      <c r="AA10" s="21">
        <v>81564302</v>
      </c>
    </row>
    <row r="11" spans="1:27" ht="13.5">
      <c r="A11" s="22" t="s">
        <v>38</v>
      </c>
      <c r="B11" s="16"/>
      <c r="C11" s="17">
        <v>118252075</v>
      </c>
      <c r="D11" s="17"/>
      <c r="E11" s="18">
        <v>36500000</v>
      </c>
      <c r="F11" s="19">
        <v>36500000</v>
      </c>
      <c r="G11" s="19">
        <v>7563283</v>
      </c>
      <c r="H11" s="19">
        <v>10320921</v>
      </c>
      <c r="I11" s="19">
        <v>11480305</v>
      </c>
      <c r="J11" s="19">
        <v>29364509</v>
      </c>
      <c r="K11" s="19">
        <v>17629775</v>
      </c>
      <c r="L11" s="19">
        <v>11694399</v>
      </c>
      <c r="M11" s="19">
        <v>12036112</v>
      </c>
      <c r="N11" s="19">
        <v>41360286</v>
      </c>
      <c r="O11" s="19"/>
      <c r="P11" s="19"/>
      <c r="Q11" s="19"/>
      <c r="R11" s="19"/>
      <c r="S11" s="19"/>
      <c r="T11" s="19"/>
      <c r="U11" s="19"/>
      <c r="V11" s="19"/>
      <c r="W11" s="19">
        <v>70724795</v>
      </c>
      <c r="X11" s="19">
        <v>15327134</v>
      </c>
      <c r="Y11" s="19">
        <v>55397661</v>
      </c>
      <c r="Z11" s="20">
        <v>361.44</v>
      </c>
      <c r="AA11" s="21">
        <v>36500000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-1385362408</v>
      </c>
      <c r="D14" s="17"/>
      <c r="E14" s="18">
        <v>-1555926378</v>
      </c>
      <c r="F14" s="19">
        <v>-1555926378</v>
      </c>
      <c r="G14" s="19">
        <v>-118418624</v>
      </c>
      <c r="H14" s="19">
        <v>-145265965</v>
      </c>
      <c r="I14" s="19">
        <v>-114148957</v>
      </c>
      <c r="J14" s="19">
        <v>-377833546</v>
      </c>
      <c r="K14" s="19">
        <v>-128738498</v>
      </c>
      <c r="L14" s="19">
        <v>-156150951</v>
      </c>
      <c r="M14" s="19">
        <v>-185158961</v>
      </c>
      <c r="N14" s="19">
        <v>-470048410</v>
      </c>
      <c r="O14" s="19"/>
      <c r="P14" s="19"/>
      <c r="Q14" s="19"/>
      <c r="R14" s="19"/>
      <c r="S14" s="19"/>
      <c r="T14" s="19"/>
      <c r="U14" s="19"/>
      <c r="V14" s="19"/>
      <c r="W14" s="19">
        <v>-847881956</v>
      </c>
      <c r="X14" s="19">
        <v>-740592614</v>
      </c>
      <c r="Y14" s="19">
        <v>-107289342</v>
      </c>
      <c r="Z14" s="20">
        <v>14.49</v>
      </c>
      <c r="AA14" s="21">
        <v>-1555926378</v>
      </c>
    </row>
    <row r="15" spans="1:27" ht="13.5">
      <c r="A15" s="22" t="s">
        <v>42</v>
      </c>
      <c r="B15" s="16"/>
      <c r="C15" s="17">
        <v>-29018431</v>
      </c>
      <c r="D15" s="17"/>
      <c r="E15" s="18">
        <v>-27757074</v>
      </c>
      <c r="F15" s="19">
        <v>-27757074</v>
      </c>
      <c r="G15" s="19"/>
      <c r="H15" s="19"/>
      <c r="I15" s="19"/>
      <c r="J15" s="19"/>
      <c r="K15" s="19"/>
      <c r="L15" s="19"/>
      <c r="M15" s="19">
        <v>-14115340</v>
      </c>
      <c r="N15" s="19">
        <v>-14115340</v>
      </c>
      <c r="O15" s="19"/>
      <c r="P15" s="19"/>
      <c r="Q15" s="19"/>
      <c r="R15" s="19"/>
      <c r="S15" s="19"/>
      <c r="T15" s="19"/>
      <c r="U15" s="19"/>
      <c r="V15" s="19"/>
      <c r="W15" s="19">
        <v>-14115340</v>
      </c>
      <c r="X15" s="19">
        <v>-13878500</v>
      </c>
      <c r="Y15" s="19">
        <v>-236840</v>
      </c>
      <c r="Z15" s="20">
        <v>1.71</v>
      </c>
      <c r="AA15" s="21">
        <v>-27757074</v>
      </c>
    </row>
    <row r="16" spans="1:27" ht="13.5">
      <c r="A16" s="22" t="s">
        <v>43</v>
      </c>
      <c r="B16" s="16"/>
      <c r="C16" s="17">
        <v>-6625231</v>
      </c>
      <c r="D16" s="17"/>
      <c r="E16" s="18">
        <v>-6510000</v>
      </c>
      <c r="F16" s="19">
        <v>-6510000</v>
      </c>
      <c r="G16" s="19">
        <v>-1566791</v>
      </c>
      <c r="H16" s="19">
        <v>-2955995</v>
      </c>
      <c r="I16" s="19">
        <v>-260714</v>
      </c>
      <c r="J16" s="19">
        <v>-4783500</v>
      </c>
      <c r="K16" s="19">
        <v>-2365766</v>
      </c>
      <c r="L16" s="19">
        <v>-632105</v>
      </c>
      <c r="M16" s="19">
        <v>-226902</v>
      </c>
      <c r="N16" s="19">
        <v>-3224773</v>
      </c>
      <c r="O16" s="19"/>
      <c r="P16" s="19"/>
      <c r="Q16" s="19"/>
      <c r="R16" s="19"/>
      <c r="S16" s="19"/>
      <c r="T16" s="19"/>
      <c r="U16" s="19"/>
      <c r="V16" s="19"/>
      <c r="W16" s="19">
        <v>-8008273</v>
      </c>
      <c r="X16" s="19">
        <v>-5010000</v>
      </c>
      <c r="Y16" s="19">
        <v>-2998273</v>
      </c>
      <c r="Z16" s="20">
        <v>59.85</v>
      </c>
      <c r="AA16" s="21">
        <v>-6510000</v>
      </c>
    </row>
    <row r="17" spans="1:27" ht="13.5">
      <c r="A17" s="23" t="s">
        <v>44</v>
      </c>
      <c r="B17" s="24"/>
      <c r="C17" s="25">
        <f aca="true" t="shared" si="0" ref="C17:Y17">SUM(C6:C16)</f>
        <v>169184840</v>
      </c>
      <c r="D17" s="25">
        <f>SUM(D6:D16)</f>
        <v>0</v>
      </c>
      <c r="E17" s="26">
        <f t="shared" si="0"/>
        <v>174127784</v>
      </c>
      <c r="F17" s="27">
        <f t="shared" si="0"/>
        <v>174127784</v>
      </c>
      <c r="G17" s="27">
        <f t="shared" si="0"/>
        <v>49625068</v>
      </c>
      <c r="H17" s="27">
        <f t="shared" si="0"/>
        <v>-48327202</v>
      </c>
      <c r="I17" s="27">
        <f t="shared" si="0"/>
        <v>-2025512</v>
      </c>
      <c r="J17" s="27">
        <f t="shared" si="0"/>
        <v>-727646</v>
      </c>
      <c r="K17" s="27">
        <f t="shared" si="0"/>
        <v>56426475</v>
      </c>
      <c r="L17" s="27">
        <f t="shared" si="0"/>
        <v>-54386753</v>
      </c>
      <c r="M17" s="27">
        <f t="shared" si="0"/>
        <v>-28803815</v>
      </c>
      <c r="N17" s="27">
        <f t="shared" si="0"/>
        <v>-26764093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-27491739</v>
      </c>
      <c r="X17" s="27">
        <f t="shared" si="0"/>
        <v>226667020</v>
      </c>
      <c r="Y17" s="27">
        <f t="shared" si="0"/>
        <v>-254158759</v>
      </c>
      <c r="Z17" s="28">
        <f>+IF(X17&lt;&gt;0,+(Y17/X17)*100,0)</f>
        <v>-112.12868947586641</v>
      </c>
      <c r="AA17" s="29">
        <f>SUM(AA6:AA16)</f>
        <v>174127784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-174542332</v>
      </c>
      <c r="D26" s="17"/>
      <c r="E26" s="18">
        <v>-125204158</v>
      </c>
      <c r="F26" s="19">
        <v>-125204158</v>
      </c>
      <c r="G26" s="19">
        <v>-1014600</v>
      </c>
      <c r="H26" s="19">
        <v>-6115212</v>
      </c>
      <c r="I26" s="19">
        <v>-9322327</v>
      </c>
      <c r="J26" s="19">
        <v>-16452139</v>
      </c>
      <c r="K26" s="19">
        <v>-2307445</v>
      </c>
      <c r="L26" s="19">
        <v>-11284751</v>
      </c>
      <c r="M26" s="19">
        <v>-14013629</v>
      </c>
      <c r="N26" s="19">
        <v>-27605825</v>
      </c>
      <c r="O26" s="19"/>
      <c r="P26" s="19"/>
      <c r="Q26" s="19"/>
      <c r="R26" s="19"/>
      <c r="S26" s="19"/>
      <c r="T26" s="19"/>
      <c r="U26" s="19"/>
      <c r="V26" s="19"/>
      <c r="W26" s="19">
        <v>-44057964</v>
      </c>
      <c r="X26" s="19">
        <v>-35600000</v>
      </c>
      <c r="Y26" s="19">
        <v>-8457964</v>
      </c>
      <c r="Z26" s="20">
        <v>23.76</v>
      </c>
      <c r="AA26" s="21">
        <v>-125204158</v>
      </c>
    </row>
    <row r="27" spans="1:27" ht="13.5">
      <c r="A27" s="23" t="s">
        <v>51</v>
      </c>
      <c r="B27" s="24"/>
      <c r="C27" s="25">
        <f aca="true" t="shared" si="1" ref="C27:Y27">SUM(C21:C26)</f>
        <v>-174542332</v>
      </c>
      <c r="D27" s="25">
        <f>SUM(D21:D26)</f>
        <v>0</v>
      </c>
      <c r="E27" s="26">
        <f t="shared" si="1"/>
        <v>-125204158</v>
      </c>
      <c r="F27" s="27">
        <f t="shared" si="1"/>
        <v>-125204158</v>
      </c>
      <c r="G27" s="27">
        <f t="shared" si="1"/>
        <v>-1014600</v>
      </c>
      <c r="H27" s="27">
        <f t="shared" si="1"/>
        <v>-6115212</v>
      </c>
      <c r="I27" s="27">
        <f t="shared" si="1"/>
        <v>-9322327</v>
      </c>
      <c r="J27" s="27">
        <f t="shared" si="1"/>
        <v>-16452139</v>
      </c>
      <c r="K27" s="27">
        <f t="shared" si="1"/>
        <v>-2307445</v>
      </c>
      <c r="L27" s="27">
        <f t="shared" si="1"/>
        <v>-11284751</v>
      </c>
      <c r="M27" s="27">
        <f t="shared" si="1"/>
        <v>-14013629</v>
      </c>
      <c r="N27" s="27">
        <f t="shared" si="1"/>
        <v>-27605825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-44057964</v>
      </c>
      <c r="X27" s="27">
        <f t="shared" si="1"/>
        <v>-35600000</v>
      </c>
      <c r="Y27" s="27">
        <f t="shared" si="1"/>
        <v>-8457964</v>
      </c>
      <c r="Z27" s="28">
        <f>+IF(X27&lt;&gt;0,+(Y27/X27)*100,0)</f>
        <v>23.758325842696628</v>
      </c>
      <c r="AA27" s="29">
        <f>SUM(AA21:AA26)</f>
        <v>-125204158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-10824084</v>
      </c>
      <c r="D35" s="17"/>
      <c r="E35" s="18">
        <v>-8246000</v>
      </c>
      <c r="F35" s="19">
        <v>-8246000</v>
      </c>
      <c r="G35" s="19"/>
      <c r="H35" s="19"/>
      <c r="I35" s="19"/>
      <c r="J35" s="19"/>
      <c r="K35" s="19"/>
      <c r="L35" s="19"/>
      <c r="M35" s="19">
        <v>-3881139</v>
      </c>
      <c r="N35" s="19">
        <v>-3881139</v>
      </c>
      <c r="O35" s="19"/>
      <c r="P35" s="19"/>
      <c r="Q35" s="19"/>
      <c r="R35" s="19"/>
      <c r="S35" s="19"/>
      <c r="T35" s="19"/>
      <c r="U35" s="19"/>
      <c r="V35" s="19"/>
      <c r="W35" s="19">
        <v>-3881139</v>
      </c>
      <c r="X35" s="19">
        <v>-4123000</v>
      </c>
      <c r="Y35" s="19">
        <v>241861</v>
      </c>
      <c r="Z35" s="20">
        <v>-5.87</v>
      </c>
      <c r="AA35" s="21">
        <v>-8246000</v>
      </c>
    </row>
    <row r="36" spans="1:27" ht="13.5">
      <c r="A36" s="23" t="s">
        <v>57</v>
      </c>
      <c r="B36" s="24"/>
      <c r="C36" s="25">
        <f aca="true" t="shared" si="2" ref="C36:Y36">SUM(C31:C35)</f>
        <v>-10824084</v>
      </c>
      <c r="D36" s="25">
        <f>SUM(D31:D35)</f>
        <v>0</v>
      </c>
      <c r="E36" s="26">
        <f t="shared" si="2"/>
        <v>-8246000</v>
      </c>
      <c r="F36" s="27">
        <f t="shared" si="2"/>
        <v>-8246000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-3881139</v>
      </c>
      <c r="N36" s="27">
        <f t="shared" si="2"/>
        <v>-3881139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-3881139</v>
      </c>
      <c r="X36" s="27">
        <f t="shared" si="2"/>
        <v>-4123000</v>
      </c>
      <c r="Y36" s="27">
        <f t="shared" si="2"/>
        <v>241861</v>
      </c>
      <c r="Z36" s="28">
        <f>+IF(X36&lt;&gt;0,+(Y36/X36)*100,0)</f>
        <v>-5.866141159349988</v>
      </c>
      <c r="AA36" s="29">
        <f>SUM(AA31:AA35)</f>
        <v>-8246000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-16181576</v>
      </c>
      <c r="D38" s="31">
        <f>+D17+D27+D36</f>
        <v>0</v>
      </c>
      <c r="E38" s="32">
        <f t="shared" si="3"/>
        <v>40677626</v>
      </c>
      <c r="F38" s="33">
        <f t="shared" si="3"/>
        <v>40677626</v>
      </c>
      <c r="G38" s="33">
        <f t="shared" si="3"/>
        <v>48610468</v>
      </c>
      <c r="H38" s="33">
        <f t="shared" si="3"/>
        <v>-54442414</v>
      </c>
      <c r="I38" s="33">
        <f t="shared" si="3"/>
        <v>-11347839</v>
      </c>
      <c r="J38" s="33">
        <f t="shared" si="3"/>
        <v>-17179785</v>
      </c>
      <c r="K38" s="33">
        <f t="shared" si="3"/>
        <v>54119030</v>
      </c>
      <c r="L38" s="33">
        <f t="shared" si="3"/>
        <v>-65671504</v>
      </c>
      <c r="M38" s="33">
        <f t="shared" si="3"/>
        <v>-46698583</v>
      </c>
      <c r="N38" s="33">
        <f t="shared" si="3"/>
        <v>-58251057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-75430842</v>
      </c>
      <c r="X38" s="33">
        <f t="shared" si="3"/>
        <v>186944020</v>
      </c>
      <c r="Y38" s="33">
        <f t="shared" si="3"/>
        <v>-262374862</v>
      </c>
      <c r="Z38" s="34">
        <f>+IF(X38&lt;&gt;0,+(Y38/X38)*100,0)</f>
        <v>-140.3494275987004</v>
      </c>
      <c r="AA38" s="35">
        <f>+AA17+AA27+AA36</f>
        <v>40677626</v>
      </c>
    </row>
    <row r="39" spans="1:27" ht="13.5">
      <c r="A39" s="22" t="s">
        <v>59</v>
      </c>
      <c r="B39" s="16"/>
      <c r="C39" s="31">
        <v>275457274</v>
      </c>
      <c r="D39" s="31"/>
      <c r="E39" s="32">
        <v>223359668</v>
      </c>
      <c r="F39" s="33">
        <v>223359668</v>
      </c>
      <c r="G39" s="33">
        <v>259275698</v>
      </c>
      <c r="H39" s="33">
        <v>307886166</v>
      </c>
      <c r="I39" s="33">
        <v>253443752</v>
      </c>
      <c r="J39" s="33">
        <v>259275698</v>
      </c>
      <c r="K39" s="33">
        <v>242095913</v>
      </c>
      <c r="L39" s="33">
        <v>296214943</v>
      </c>
      <c r="M39" s="33">
        <v>230543439</v>
      </c>
      <c r="N39" s="33">
        <v>242095913</v>
      </c>
      <c r="O39" s="33"/>
      <c r="P39" s="33"/>
      <c r="Q39" s="33"/>
      <c r="R39" s="33"/>
      <c r="S39" s="33"/>
      <c r="T39" s="33"/>
      <c r="U39" s="33"/>
      <c r="V39" s="33"/>
      <c r="W39" s="33">
        <v>259275698</v>
      </c>
      <c r="X39" s="33">
        <v>223359668</v>
      </c>
      <c r="Y39" s="33">
        <v>35916030</v>
      </c>
      <c r="Z39" s="34">
        <v>16.08</v>
      </c>
      <c r="AA39" s="35">
        <v>223359668</v>
      </c>
    </row>
    <row r="40" spans="1:27" ht="13.5">
      <c r="A40" s="41" t="s">
        <v>60</v>
      </c>
      <c r="B40" s="42"/>
      <c r="C40" s="43">
        <v>259275698</v>
      </c>
      <c r="D40" s="43"/>
      <c r="E40" s="44">
        <v>264037294</v>
      </c>
      <c r="F40" s="45">
        <v>264037294</v>
      </c>
      <c r="G40" s="45">
        <v>307886166</v>
      </c>
      <c r="H40" s="45">
        <v>253443752</v>
      </c>
      <c r="I40" s="45">
        <v>242095913</v>
      </c>
      <c r="J40" s="45">
        <v>242095913</v>
      </c>
      <c r="K40" s="45">
        <v>296214943</v>
      </c>
      <c r="L40" s="45">
        <v>230543439</v>
      </c>
      <c r="M40" s="45">
        <v>183844856</v>
      </c>
      <c r="N40" s="45">
        <v>183844856</v>
      </c>
      <c r="O40" s="45"/>
      <c r="P40" s="45"/>
      <c r="Q40" s="45"/>
      <c r="R40" s="45"/>
      <c r="S40" s="45"/>
      <c r="T40" s="45"/>
      <c r="U40" s="45"/>
      <c r="V40" s="45"/>
      <c r="W40" s="45">
        <v>183844856</v>
      </c>
      <c r="X40" s="45">
        <v>410303688</v>
      </c>
      <c r="Y40" s="45">
        <v>-226458832</v>
      </c>
      <c r="Z40" s="46">
        <v>-55.19</v>
      </c>
      <c r="AA40" s="47">
        <v>264037294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287790103</v>
      </c>
      <c r="D6" s="17"/>
      <c r="E6" s="18">
        <v>233598768</v>
      </c>
      <c r="F6" s="19">
        <v>233598768</v>
      </c>
      <c r="G6" s="19">
        <v>12496027</v>
      </c>
      <c r="H6" s="19">
        <v>11933188</v>
      </c>
      <c r="I6" s="19">
        <v>12445818</v>
      </c>
      <c r="J6" s="19">
        <v>36875033</v>
      </c>
      <c r="K6" s="19">
        <v>10678068</v>
      </c>
      <c r="L6" s="19">
        <v>14582167</v>
      </c>
      <c r="M6" s="19">
        <v>8066766</v>
      </c>
      <c r="N6" s="19">
        <v>33327001</v>
      </c>
      <c r="O6" s="19"/>
      <c r="P6" s="19"/>
      <c r="Q6" s="19"/>
      <c r="R6" s="19"/>
      <c r="S6" s="19"/>
      <c r="T6" s="19"/>
      <c r="U6" s="19"/>
      <c r="V6" s="19"/>
      <c r="W6" s="19">
        <v>70202034</v>
      </c>
      <c r="X6" s="19">
        <v>116799384</v>
      </c>
      <c r="Y6" s="19">
        <v>-46597350</v>
      </c>
      <c r="Z6" s="20">
        <v>-39.9</v>
      </c>
      <c r="AA6" s="21">
        <v>233598768</v>
      </c>
    </row>
    <row r="7" spans="1:27" ht="13.5">
      <c r="A7" s="22" t="s">
        <v>34</v>
      </c>
      <c r="B7" s="16"/>
      <c r="C7" s="17">
        <v>403672677</v>
      </c>
      <c r="D7" s="17"/>
      <c r="E7" s="18">
        <v>537522348</v>
      </c>
      <c r="F7" s="19">
        <v>537522348</v>
      </c>
      <c r="G7" s="19">
        <v>53871816</v>
      </c>
      <c r="H7" s="19">
        <v>43790413</v>
      </c>
      <c r="I7" s="19">
        <v>45246217</v>
      </c>
      <c r="J7" s="19">
        <v>142908446</v>
      </c>
      <c r="K7" s="19">
        <v>49928367</v>
      </c>
      <c r="L7" s="19">
        <v>48164356</v>
      </c>
      <c r="M7" s="19">
        <v>37722039</v>
      </c>
      <c r="N7" s="19">
        <v>135814762</v>
      </c>
      <c r="O7" s="19"/>
      <c r="P7" s="19"/>
      <c r="Q7" s="19"/>
      <c r="R7" s="19"/>
      <c r="S7" s="19"/>
      <c r="T7" s="19"/>
      <c r="U7" s="19"/>
      <c r="V7" s="19"/>
      <c r="W7" s="19">
        <v>278723208</v>
      </c>
      <c r="X7" s="19">
        <v>268761174</v>
      </c>
      <c r="Y7" s="19">
        <v>9962034</v>
      </c>
      <c r="Z7" s="20">
        <v>3.71</v>
      </c>
      <c r="AA7" s="21">
        <v>537522348</v>
      </c>
    </row>
    <row r="8" spans="1:27" ht="13.5">
      <c r="A8" s="22" t="s">
        <v>35</v>
      </c>
      <c r="B8" s="16"/>
      <c r="C8" s="17">
        <v>12892625</v>
      </c>
      <c r="D8" s="17"/>
      <c r="E8" s="18">
        <v>28671000</v>
      </c>
      <c r="F8" s="19">
        <v>28671000</v>
      </c>
      <c r="G8" s="19">
        <v>24201023</v>
      </c>
      <c r="H8" s="19">
        <v>1451712</v>
      </c>
      <c r="I8" s="19">
        <v>49741467</v>
      </c>
      <c r="J8" s="19">
        <v>75394202</v>
      </c>
      <c r="K8" s="19">
        <v>1282305</v>
      </c>
      <c r="L8" s="19">
        <v>2047273</v>
      </c>
      <c r="M8" s="19">
        <v>22735185</v>
      </c>
      <c r="N8" s="19">
        <v>26064763</v>
      </c>
      <c r="O8" s="19"/>
      <c r="P8" s="19"/>
      <c r="Q8" s="19"/>
      <c r="R8" s="19"/>
      <c r="S8" s="19"/>
      <c r="T8" s="19"/>
      <c r="U8" s="19"/>
      <c r="V8" s="19"/>
      <c r="W8" s="19">
        <v>101458965</v>
      </c>
      <c r="X8" s="19">
        <v>14335500</v>
      </c>
      <c r="Y8" s="19">
        <v>87123465</v>
      </c>
      <c r="Z8" s="20">
        <v>607.75</v>
      </c>
      <c r="AA8" s="21">
        <v>28671000</v>
      </c>
    </row>
    <row r="9" spans="1:27" ht="13.5">
      <c r="A9" s="22" t="s">
        <v>36</v>
      </c>
      <c r="B9" s="16"/>
      <c r="C9" s="17"/>
      <c r="D9" s="17"/>
      <c r="E9" s="18">
        <v>515319000</v>
      </c>
      <c r="F9" s="19">
        <v>515319000</v>
      </c>
      <c r="G9" s="19">
        <v>210895000</v>
      </c>
      <c r="H9" s="19">
        <v>2011000</v>
      </c>
      <c r="I9" s="19"/>
      <c r="J9" s="19">
        <v>212906000</v>
      </c>
      <c r="K9" s="19"/>
      <c r="L9" s="19"/>
      <c r="M9" s="19">
        <v>166310000</v>
      </c>
      <c r="N9" s="19">
        <v>166310000</v>
      </c>
      <c r="O9" s="19"/>
      <c r="P9" s="19"/>
      <c r="Q9" s="19"/>
      <c r="R9" s="19"/>
      <c r="S9" s="19"/>
      <c r="T9" s="19"/>
      <c r="U9" s="19"/>
      <c r="V9" s="19"/>
      <c r="W9" s="19">
        <v>379216000</v>
      </c>
      <c r="X9" s="19">
        <v>386489250</v>
      </c>
      <c r="Y9" s="19">
        <v>-7273250</v>
      </c>
      <c r="Z9" s="20">
        <v>-1.88</v>
      </c>
      <c r="AA9" s="21">
        <v>515319000</v>
      </c>
    </row>
    <row r="10" spans="1:27" ht="13.5">
      <c r="A10" s="22" t="s">
        <v>37</v>
      </c>
      <c r="B10" s="16"/>
      <c r="C10" s="17">
        <v>736237000</v>
      </c>
      <c r="D10" s="17"/>
      <c r="E10" s="18">
        <v>255210999</v>
      </c>
      <c r="F10" s="19">
        <v>255210999</v>
      </c>
      <c r="G10" s="19">
        <v>88250000</v>
      </c>
      <c r="H10" s="19"/>
      <c r="I10" s="19"/>
      <c r="J10" s="19">
        <v>88250000</v>
      </c>
      <c r="K10" s="19">
        <v>3304000</v>
      </c>
      <c r="L10" s="19">
        <v>1300000</v>
      </c>
      <c r="M10" s="19">
        <v>108019000</v>
      </c>
      <c r="N10" s="19">
        <v>112623000</v>
      </c>
      <c r="O10" s="19"/>
      <c r="P10" s="19"/>
      <c r="Q10" s="19"/>
      <c r="R10" s="19"/>
      <c r="S10" s="19"/>
      <c r="T10" s="19"/>
      <c r="U10" s="19"/>
      <c r="V10" s="19"/>
      <c r="W10" s="19">
        <v>200873000</v>
      </c>
      <c r="X10" s="19">
        <v>170140666</v>
      </c>
      <c r="Y10" s="19">
        <v>30732334</v>
      </c>
      <c r="Z10" s="20">
        <v>18.06</v>
      </c>
      <c r="AA10" s="21">
        <v>255210999</v>
      </c>
    </row>
    <row r="11" spans="1:27" ht="13.5">
      <c r="A11" s="22" t="s">
        <v>38</v>
      </c>
      <c r="B11" s="16"/>
      <c r="C11" s="17">
        <v>7701973</v>
      </c>
      <c r="D11" s="17"/>
      <c r="E11" s="18">
        <v>77599992</v>
      </c>
      <c r="F11" s="19">
        <v>77599992</v>
      </c>
      <c r="G11" s="19">
        <v>1271546</v>
      </c>
      <c r="H11" s="19">
        <v>414904</v>
      </c>
      <c r="I11" s="19">
        <v>1077289</v>
      </c>
      <c r="J11" s="19">
        <v>2763739</v>
      </c>
      <c r="K11" s="19">
        <v>955707</v>
      </c>
      <c r="L11" s="19">
        <v>1035412</v>
      </c>
      <c r="M11" s="19">
        <v>966585</v>
      </c>
      <c r="N11" s="19">
        <v>2957704</v>
      </c>
      <c r="O11" s="19"/>
      <c r="P11" s="19"/>
      <c r="Q11" s="19"/>
      <c r="R11" s="19"/>
      <c r="S11" s="19"/>
      <c r="T11" s="19"/>
      <c r="U11" s="19"/>
      <c r="V11" s="19"/>
      <c r="W11" s="19">
        <v>5721443</v>
      </c>
      <c r="X11" s="19">
        <v>38799996</v>
      </c>
      <c r="Y11" s="19">
        <v>-33078553</v>
      </c>
      <c r="Z11" s="20">
        <v>-85.25</v>
      </c>
      <c r="AA11" s="21">
        <v>77599992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-1247271401</v>
      </c>
      <c r="D14" s="17"/>
      <c r="E14" s="18">
        <v>-1309481016</v>
      </c>
      <c r="F14" s="19">
        <v>-1309481016</v>
      </c>
      <c r="G14" s="19">
        <v>-278703159</v>
      </c>
      <c r="H14" s="19">
        <v>-90004571</v>
      </c>
      <c r="I14" s="19">
        <v>-143618765</v>
      </c>
      <c r="J14" s="19">
        <v>-512326495</v>
      </c>
      <c r="K14" s="19">
        <v>-57929899</v>
      </c>
      <c r="L14" s="19">
        <v>-57713655</v>
      </c>
      <c r="M14" s="19">
        <v>-237988182</v>
      </c>
      <c r="N14" s="19">
        <v>-353631736</v>
      </c>
      <c r="O14" s="19"/>
      <c r="P14" s="19"/>
      <c r="Q14" s="19"/>
      <c r="R14" s="19"/>
      <c r="S14" s="19"/>
      <c r="T14" s="19"/>
      <c r="U14" s="19"/>
      <c r="V14" s="19"/>
      <c r="W14" s="19">
        <v>-865958231</v>
      </c>
      <c r="X14" s="19">
        <v>-654740508</v>
      </c>
      <c r="Y14" s="19">
        <v>-211217723</v>
      </c>
      <c r="Z14" s="20">
        <v>32.26</v>
      </c>
      <c r="AA14" s="21">
        <v>-1309481016</v>
      </c>
    </row>
    <row r="15" spans="1:27" ht="13.5">
      <c r="A15" s="22" t="s">
        <v>42</v>
      </c>
      <c r="B15" s="16"/>
      <c r="C15" s="17">
        <v>-8</v>
      </c>
      <c r="D15" s="17"/>
      <c r="E15" s="18">
        <v>-9999996</v>
      </c>
      <c r="F15" s="19">
        <v>-9999996</v>
      </c>
      <c r="G15" s="19">
        <v>-9263602</v>
      </c>
      <c r="H15" s="19"/>
      <c r="I15" s="19">
        <v>-18228378</v>
      </c>
      <c r="J15" s="19">
        <v>-27491980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-27491980</v>
      </c>
      <c r="X15" s="19">
        <v>-4999998</v>
      </c>
      <c r="Y15" s="19">
        <v>-22491982</v>
      </c>
      <c r="Z15" s="20">
        <v>449.84</v>
      </c>
      <c r="AA15" s="21">
        <v>-9999996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-84989</v>
      </c>
      <c r="H16" s="19">
        <v>-695666</v>
      </c>
      <c r="I16" s="19">
        <v>-698963</v>
      </c>
      <c r="J16" s="19">
        <v>-1479618</v>
      </c>
      <c r="K16" s="19">
        <v>-1519315</v>
      </c>
      <c r="L16" s="19">
        <v>489845</v>
      </c>
      <c r="M16" s="19">
        <v>-250753</v>
      </c>
      <c r="N16" s="19">
        <v>-1280223</v>
      </c>
      <c r="O16" s="19"/>
      <c r="P16" s="19"/>
      <c r="Q16" s="19"/>
      <c r="R16" s="19"/>
      <c r="S16" s="19"/>
      <c r="T16" s="19"/>
      <c r="U16" s="19"/>
      <c r="V16" s="19"/>
      <c r="W16" s="19">
        <v>-2759841</v>
      </c>
      <c r="X16" s="19"/>
      <c r="Y16" s="19">
        <v>-2759841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201022969</v>
      </c>
      <c r="D17" s="25">
        <f>SUM(D6:D16)</f>
        <v>0</v>
      </c>
      <c r="E17" s="26">
        <f t="shared" si="0"/>
        <v>328441095</v>
      </c>
      <c r="F17" s="27">
        <f t="shared" si="0"/>
        <v>328441095</v>
      </c>
      <c r="G17" s="27">
        <f t="shared" si="0"/>
        <v>102933662</v>
      </c>
      <c r="H17" s="27">
        <f t="shared" si="0"/>
        <v>-31099020</v>
      </c>
      <c r="I17" s="27">
        <f t="shared" si="0"/>
        <v>-54035315</v>
      </c>
      <c r="J17" s="27">
        <f t="shared" si="0"/>
        <v>17799327</v>
      </c>
      <c r="K17" s="27">
        <f t="shared" si="0"/>
        <v>6699233</v>
      </c>
      <c r="L17" s="27">
        <f t="shared" si="0"/>
        <v>9905398</v>
      </c>
      <c r="M17" s="27">
        <f t="shared" si="0"/>
        <v>105580640</v>
      </c>
      <c r="N17" s="27">
        <f t="shared" si="0"/>
        <v>122185271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139984598</v>
      </c>
      <c r="X17" s="27">
        <f t="shared" si="0"/>
        <v>335585464</v>
      </c>
      <c r="Y17" s="27">
        <f t="shared" si="0"/>
        <v>-195600866</v>
      </c>
      <c r="Z17" s="28">
        <f>+IF(X17&lt;&gt;0,+(Y17/X17)*100,0)</f>
        <v>-58.286453670710834</v>
      </c>
      <c r="AA17" s="29">
        <f>SUM(AA6:AA16)</f>
        <v>328441095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-289215559</v>
      </c>
      <c r="D26" s="17"/>
      <c r="E26" s="18">
        <v>-255210996</v>
      </c>
      <c r="F26" s="19">
        <v>-255210996</v>
      </c>
      <c r="G26" s="19">
        <v>-15636343</v>
      </c>
      <c r="H26" s="19">
        <v>-8333766</v>
      </c>
      <c r="I26" s="19">
        <v>-8442519</v>
      </c>
      <c r="J26" s="19">
        <v>-32412628</v>
      </c>
      <c r="K26" s="19">
        <v>-33817782</v>
      </c>
      <c r="L26" s="19">
        <v>-29147191</v>
      </c>
      <c r="M26" s="19">
        <v>-27729541</v>
      </c>
      <c r="N26" s="19">
        <v>-90694514</v>
      </c>
      <c r="O26" s="19"/>
      <c r="P26" s="19"/>
      <c r="Q26" s="19"/>
      <c r="R26" s="19"/>
      <c r="S26" s="19"/>
      <c r="T26" s="19"/>
      <c r="U26" s="19"/>
      <c r="V26" s="19"/>
      <c r="W26" s="19">
        <v>-123107142</v>
      </c>
      <c r="X26" s="19">
        <v>-127605498</v>
      </c>
      <c r="Y26" s="19">
        <v>4498356</v>
      </c>
      <c r="Z26" s="20">
        <v>-3.53</v>
      </c>
      <c r="AA26" s="21">
        <v>-255210996</v>
      </c>
    </row>
    <row r="27" spans="1:27" ht="13.5">
      <c r="A27" s="23" t="s">
        <v>51</v>
      </c>
      <c r="B27" s="24"/>
      <c r="C27" s="25">
        <f aca="true" t="shared" si="1" ref="C27:Y27">SUM(C21:C26)</f>
        <v>-289215559</v>
      </c>
      <c r="D27" s="25">
        <f>SUM(D21:D26)</f>
        <v>0</v>
      </c>
      <c r="E27" s="26">
        <f t="shared" si="1"/>
        <v>-255210996</v>
      </c>
      <c r="F27" s="27">
        <f t="shared" si="1"/>
        <v>-255210996</v>
      </c>
      <c r="G27" s="27">
        <f t="shared" si="1"/>
        <v>-15636343</v>
      </c>
      <c r="H27" s="27">
        <f t="shared" si="1"/>
        <v>-8333766</v>
      </c>
      <c r="I27" s="27">
        <f t="shared" si="1"/>
        <v>-8442519</v>
      </c>
      <c r="J27" s="27">
        <f t="shared" si="1"/>
        <v>-32412628</v>
      </c>
      <c r="K27" s="27">
        <f t="shared" si="1"/>
        <v>-33817782</v>
      </c>
      <c r="L27" s="27">
        <f t="shared" si="1"/>
        <v>-29147191</v>
      </c>
      <c r="M27" s="27">
        <f t="shared" si="1"/>
        <v>-27729541</v>
      </c>
      <c r="N27" s="27">
        <f t="shared" si="1"/>
        <v>-90694514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-123107142</v>
      </c>
      <c r="X27" s="27">
        <f t="shared" si="1"/>
        <v>-127605498</v>
      </c>
      <c r="Y27" s="27">
        <f t="shared" si="1"/>
        <v>4498356</v>
      </c>
      <c r="Z27" s="28">
        <f>+IF(X27&lt;&gt;0,+(Y27/X27)*100,0)</f>
        <v>-3.525205473513375</v>
      </c>
      <c r="AA27" s="29">
        <f>SUM(AA21:AA26)</f>
        <v>-255210996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-88192590</v>
      </c>
      <c r="D38" s="31">
        <f>+D17+D27+D36</f>
        <v>0</v>
      </c>
      <c r="E38" s="32">
        <f t="shared" si="3"/>
        <v>73230099</v>
      </c>
      <c r="F38" s="33">
        <f t="shared" si="3"/>
        <v>73230099</v>
      </c>
      <c r="G38" s="33">
        <f t="shared" si="3"/>
        <v>87297319</v>
      </c>
      <c r="H38" s="33">
        <f t="shared" si="3"/>
        <v>-39432786</v>
      </c>
      <c r="I38" s="33">
        <f t="shared" si="3"/>
        <v>-62477834</v>
      </c>
      <c r="J38" s="33">
        <f t="shared" si="3"/>
        <v>-14613301</v>
      </c>
      <c r="K38" s="33">
        <f t="shared" si="3"/>
        <v>-27118549</v>
      </c>
      <c r="L38" s="33">
        <f t="shared" si="3"/>
        <v>-19241793</v>
      </c>
      <c r="M38" s="33">
        <f t="shared" si="3"/>
        <v>77851099</v>
      </c>
      <c r="N38" s="33">
        <f t="shared" si="3"/>
        <v>31490757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16877456</v>
      </c>
      <c r="X38" s="33">
        <f t="shared" si="3"/>
        <v>207979966</v>
      </c>
      <c r="Y38" s="33">
        <f t="shared" si="3"/>
        <v>-191102510</v>
      </c>
      <c r="Z38" s="34">
        <f>+IF(X38&lt;&gt;0,+(Y38/X38)*100,0)</f>
        <v>-91.88505685206238</v>
      </c>
      <c r="AA38" s="35">
        <f>+AA17+AA27+AA36</f>
        <v>73230099</v>
      </c>
    </row>
    <row r="39" spans="1:27" ht="13.5">
      <c r="A39" s="22" t="s">
        <v>59</v>
      </c>
      <c r="B39" s="16"/>
      <c r="C39" s="31">
        <v>58957539</v>
      </c>
      <c r="D39" s="31"/>
      <c r="E39" s="32">
        <v>17136421</v>
      </c>
      <c r="F39" s="33">
        <v>17136421</v>
      </c>
      <c r="G39" s="33">
        <v>77959113</v>
      </c>
      <c r="H39" s="33">
        <v>165256432</v>
      </c>
      <c r="I39" s="33">
        <v>125823646</v>
      </c>
      <c r="J39" s="33">
        <v>77959113</v>
      </c>
      <c r="K39" s="33">
        <v>63345812</v>
      </c>
      <c r="L39" s="33">
        <v>36227263</v>
      </c>
      <c r="M39" s="33">
        <v>16985470</v>
      </c>
      <c r="N39" s="33">
        <v>63345812</v>
      </c>
      <c r="O39" s="33"/>
      <c r="P39" s="33"/>
      <c r="Q39" s="33"/>
      <c r="R39" s="33"/>
      <c r="S39" s="33"/>
      <c r="T39" s="33"/>
      <c r="U39" s="33"/>
      <c r="V39" s="33"/>
      <c r="W39" s="33">
        <v>77959113</v>
      </c>
      <c r="X39" s="33">
        <v>17136421</v>
      </c>
      <c r="Y39" s="33">
        <v>60822692</v>
      </c>
      <c r="Z39" s="34">
        <v>354.93</v>
      </c>
      <c r="AA39" s="35">
        <v>17136421</v>
      </c>
    </row>
    <row r="40" spans="1:27" ht="13.5">
      <c r="A40" s="41" t="s">
        <v>60</v>
      </c>
      <c r="B40" s="42"/>
      <c r="C40" s="43">
        <v>-29235051</v>
      </c>
      <c r="D40" s="43"/>
      <c r="E40" s="44">
        <v>90366523</v>
      </c>
      <c r="F40" s="45">
        <v>90366523</v>
      </c>
      <c r="G40" s="45">
        <v>165256432</v>
      </c>
      <c r="H40" s="45">
        <v>125823646</v>
      </c>
      <c r="I40" s="45">
        <v>63345812</v>
      </c>
      <c r="J40" s="45">
        <v>63345812</v>
      </c>
      <c r="K40" s="45">
        <v>36227263</v>
      </c>
      <c r="L40" s="45">
        <v>16985470</v>
      </c>
      <c r="M40" s="45">
        <v>94836569</v>
      </c>
      <c r="N40" s="45">
        <v>94836569</v>
      </c>
      <c r="O40" s="45"/>
      <c r="P40" s="45"/>
      <c r="Q40" s="45"/>
      <c r="R40" s="45"/>
      <c r="S40" s="45"/>
      <c r="T40" s="45"/>
      <c r="U40" s="45"/>
      <c r="V40" s="45"/>
      <c r="W40" s="45">
        <v>94836569</v>
      </c>
      <c r="X40" s="45">
        <v>225116390</v>
      </c>
      <c r="Y40" s="45">
        <v>-130279821</v>
      </c>
      <c r="Z40" s="46">
        <v>-57.87</v>
      </c>
      <c r="AA40" s="47">
        <v>90366523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275556327</v>
      </c>
      <c r="F6" s="19">
        <v>275556327</v>
      </c>
      <c r="G6" s="19">
        <v>21658557</v>
      </c>
      <c r="H6" s="19">
        <v>16566180</v>
      </c>
      <c r="I6" s="19">
        <v>17713841</v>
      </c>
      <c r="J6" s="19">
        <v>55938578</v>
      </c>
      <c r="K6" s="19">
        <v>19563298</v>
      </c>
      <c r="L6" s="19">
        <v>23386831</v>
      </c>
      <c r="M6" s="19">
        <v>43135273</v>
      </c>
      <c r="N6" s="19">
        <v>86085402</v>
      </c>
      <c r="O6" s="19"/>
      <c r="P6" s="19"/>
      <c r="Q6" s="19"/>
      <c r="R6" s="19"/>
      <c r="S6" s="19"/>
      <c r="T6" s="19"/>
      <c r="U6" s="19"/>
      <c r="V6" s="19"/>
      <c r="W6" s="19">
        <v>142023980</v>
      </c>
      <c r="X6" s="19">
        <v>136954911</v>
      </c>
      <c r="Y6" s="19">
        <v>5069069</v>
      </c>
      <c r="Z6" s="20">
        <v>3.7</v>
      </c>
      <c r="AA6" s="21">
        <v>275556327</v>
      </c>
    </row>
    <row r="7" spans="1:27" ht="13.5">
      <c r="A7" s="22" t="s">
        <v>34</v>
      </c>
      <c r="B7" s="16"/>
      <c r="C7" s="17"/>
      <c r="D7" s="17"/>
      <c r="E7" s="18">
        <v>2671541875</v>
      </c>
      <c r="F7" s="19">
        <v>2671541875</v>
      </c>
      <c r="G7" s="19">
        <v>208002155</v>
      </c>
      <c r="H7" s="19">
        <v>187878776</v>
      </c>
      <c r="I7" s="19">
        <v>203170323</v>
      </c>
      <c r="J7" s="19">
        <v>599051254</v>
      </c>
      <c r="K7" s="19">
        <v>182588268</v>
      </c>
      <c r="L7" s="19">
        <v>236543992</v>
      </c>
      <c r="M7" s="19">
        <v>437959642</v>
      </c>
      <c r="N7" s="19">
        <v>857091902</v>
      </c>
      <c r="O7" s="19"/>
      <c r="P7" s="19"/>
      <c r="Q7" s="19"/>
      <c r="R7" s="19"/>
      <c r="S7" s="19"/>
      <c r="T7" s="19"/>
      <c r="U7" s="19"/>
      <c r="V7" s="19"/>
      <c r="W7" s="19">
        <v>1456143156</v>
      </c>
      <c r="X7" s="19">
        <v>1300588201</v>
      </c>
      <c r="Y7" s="19">
        <v>155554955</v>
      </c>
      <c r="Z7" s="20">
        <v>11.96</v>
      </c>
      <c r="AA7" s="21">
        <v>2671541875</v>
      </c>
    </row>
    <row r="8" spans="1:27" ht="13.5">
      <c r="A8" s="22" t="s">
        <v>35</v>
      </c>
      <c r="B8" s="16"/>
      <c r="C8" s="17"/>
      <c r="D8" s="17"/>
      <c r="E8" s="18">
        <v>72478375</v>
      </c>
      <c r="F8" s="19">
        <v>72478375</v>
      </c>
      <c r="G8" s="19">
        <v>6959196</v>
      </c>
      <c r="H8" s="19">
        <v>493028</v>
      </c>
      <c r="I8" s="19">
        <v>8276636</v>
      </c>
      <c r="J8" s="19">
        <v>15728860</v>
      </c>
      <c r="K8" s="19">
        <v>3179346</v>
      </c>
      <c r="L8" s="19">
        <v>6996375</v>
      </c>
      <c r="M8" s="19">
        <v>-721585</v>
      </c>
      <c r="N8" s="19">
        <v>9454136</v>
      </c>
      <c r="O8" s="19"/>
      <c r="P8" s="19"/>
      <c r="Q8" s="19"/>
      <c r="R8" s="19"/>
      <c r="S8" s="19"/>
      <c r="T8" s="19"/>
      <c r="U8" s="19"/>
      <c r="V8" s="19"/>
      <c r="W8" s="19">
        <v>25182996</v>
      </c>
      <c r="X8" s="19">
        <v>35047221</v>
      </c>
      <c r="Y8" s="19">
        <v>-9864225</v>
      </c>
      <c r="Z8" s="20">
        <v>-28.15</v>
      </c>
      <c r="AA8" s="21">
        <v>72478375</v>
      </c>
    </row>
    <row r="9" spans="1:27" ht="13.5">
      <c r="A9" s="22" t="s">
        <v>36</v>
      </c>
      <c r="B9" s="16"/>
      <c r="C9" s="17"/>
      <c r="D9" s="17"/>
      <c r="E9" s="18">
        <v>583767909</v>
      </c>
      <c r="F9" s="19">
        <v>583767909</v>
      </c>
      <c r="G9" s="19">
        <v>91267000</v>
      </c>
      <c r="H9" s="19">
        <v>4342511</v>
      </c>
      <c r="I9" s="19"/>
      <c r="J9" s="19">
        <v>95609511</v>
      </c>
      <c r="K9" s="19">
        <v>22635143</v>
      </c>
      <c r="L9" s="19">
        <v>2480306</v>
      </c>
      <c r="M9" s="19">
        <v>57582078</v>
      </c>
      <c r="N9" s="19">
        <v>82697527</v>
      </c>
      <c r="O9" s="19"/>
      <c r="P9" s="19"/>
      <c r="Q9" s="19"/>
      <c r="R9" s="19"/>
      <c r="S9" s="19"/>
      <c r="T9" s="19"/>
      <c r="U9" s="19"/>
      <c r="V9" s="19"/>
      <c r="W9" s="19">
        <v>178307038</v>
      </c>
      <c r="X9" s="19">
        <v>410000000</v>
      </c>
      <c r="Y9" s="19">
        <v>-231692962</v>
      </c>
      <c r="Z9" s="20">
        <v>-56.51</v>
      </c>
      <c r="AA9" s="21">
        <v>583767909</v>
      </c>
    </row>
    <row r="10" spans="1:27" ht="13.5">
      <c r="A10" s="22" t="s">
        <v>37</v>
      </c>
      <c r="B10" s="16"/>
      <c r="C10" s="17"/>
      <c r="D10" s="17"/>
      <c r="E10" s="18">
        <v>398874090</v>
      </c>
      <c r="F10" s="19">
        <v>398874090</v>
      </c>
      <c r="G10" s="19">
        <v>211512000</v>
      </c>
      <c r="H10" s="19">
        <v>4680000</v>
      </c>
      <c r="I10" s="19"/>
      <c r="J10" s="19">
        <v>216192000</v>
      </c>
      <c r="K10" s="19">
        <v>20532565</v>
      </c>
      <c r="L10" s="19">
        <v>71869000</v>
      </c>
      <c r="M10" s="19">
        <v>49105000</v>
      </c>
      <c r="N10" s="19">
        <v>141506565</v>
      </c>
      <c r="O10" s="19"/>
      <c r="P10" s="19"/>
      <c r="Q10" s="19"/>
      <c r="R10" s="19"/>
      <c r="S10" s="19"/>
      <c r="T10" s="19"/>
      <c r="U10" s="19"/>
      <c r="V10" s="19"/>
      <c r="W10" s="19">
        <v>357698565</v>
      </c>
      <c r="X10" s="19">
        <v>198424764</v>
      </c>
      <c r="Y10" s="19">
        <v>159273801</v>
      </c>
      <c r="Z10" s="20">
        <v>80.27</v>
      </c>
      <c r="AA10" s="21">
        <v>398874090</v>
      </c>
    </row>
    <row r="11" spans="1:27" ht="13.5">
      <c r="A11" s="22" t="s">
        <v>38</v>
      </c>
      <c r="B11" s="16"/>
      <c r="C11" s="17"/>
      <c r="D11" s="17"/>
      <c r="E11" s="18">
        <v>35240813</v>
      </c>
      <c r="F11" s="19">
        <v>35240813</v>
      </c>
      <c r="G11" s="19">
        <v>15766011</v>
      </c>
      <c r="H11" s="19">
        <v>17266083</v>
      </c>
      <c r="I11" s="19">
        <v>16456177</v>
      </c>
      <c r="J11" s="19">
        <v>49488271</v>
      </c>
      <c r="K11" s="19">
        <v>17038136</v>
      </c>
      <c r="L11" s="19">
        <v>15726961</v>
      </c>
      <c r="M11" s="19">
        <v>17742679</v>
      </c>
      <c r="N11" s="19">
        <v>50507776</v>
      </c>
      <c r="O11" s="19"/>
      <c r="P11" s="19"/>
      <c r="Q11" s="19"/>
      <c r="R11" s="19"/>
      <c r="S11" s="19"/>
      <c r="T11" s="19"/>
      <c r="U11" s="19"/>
      <c r="V11" s="19"/>
      <c r="W11" s="19">
        <v>99996047</v>
      </c>
      <c r="X11" s="19">
        <v>18882401</v>
      </c>
      <c r="Y11" s="19">
        <v>81113646</v>
      </c>
      <c r="Z11" s="20">
        <v>429.57</v>
      </c>
      <c r="AA11" s="21">
        <v>35240813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-3005924279</v>
      </c>
      <c r="F14" s="19">
        <v>-3005924279</v>
      </c>
      <c r="G14" s="19">
        <v>-183604751</v>
      </c>
      <c r="H14" s="19">
        <v>-351264460</v>
      </c>
      <c r="I14" s="19">
        <v>-284211855</v>
      </c>
      <c r="J14" s="19">
        <v>-819081066</v>
      </c>
      <c r="K14" s="19">
        <v>-237241081</v>
      </c>
      <c r="L14" s="19">
        <v>-226140900</v>
      </c>
      <c r="M14" s="19">
        <v>-256863888</v>
      </c>
      <c r="N14" s="19">
        <v>-720245869</v>
      </c>
      <c r="O14" s="19"/>
      <c r="P14" s="19"/>
      <c r="Q14" s="19"/>
      <c r="R14" s="19"/>
      <c r="S14" s="19"/>
      <c r="T14" s="19"/>
      <c r="U14" s="19"/>
      <c r="V14" s="19"/>
      <c r="W14" s="19">
        <v>-1539326935</v>
      </c>
      <c r="X14" s="19">
        <v>-1486112557</v>
      </c>
      <c r="Y14" s="19">
        <v>-53214378</v>
      </c>
      <c r="Z14" s="20">
        <v>3.58</v>
      </c>
      <c r="AA14" s="21">
        <v>-3005924279</v>
      </c>
    </row>
    <row r="15" spans="1:27" ht="13.5">
      <c r="A15" s="22" t="s">
        <v>42</v>
      </c>
      <c r="B15" s="16"/>
      <c r="C15" s="17"/>
      <c r="D15" s="17"/>
      <c r="E15" s="18">
        <v>-52720936</v>
      </c>
      <c r="F15" s="19">
        <v>-52720936</v>
      </c>
      <c r="G15" s="19"/>
      <c r="H15" s="19">
        <v>-2689044</v>
      </c>
      <c r="I15" s="19"/>
      <c r="J15" s="19">
        <v>-2689044</v>
      </c>
      <c r="K15" s="19"/>
      <c r="L15" s="19"/>
      <c r="M15" s="19">
        <v>-21315731</v>
      </c>
      <c r="N15" s="19">
        <v>-21315731</v>
      </c>
      <c r="O15" s="19"/>
      <c r="P15" s="19"/>
      <c r="Q15" s="19"/>
      <c r="R15" s="19"/>
      <c r="S15" s="19"/>
      <c r="T15" s="19"/>
      <c r="U15" s="19"/>
      <c r="V15" s="19"/>
      <c r="W15" s="19">
        <v>-24004775</v>
      </c>
      <c r="X15" s="19">
        <v>-25419125</v>
      </c>
      <c r="Y15" s="19">
        <v>1414350</v>
      </c>
      <c r="Z15" s="20">
        <v>-5.56</v>
      </c>
      <c r="AA15" s="21">
        <v>-52720936</v>
      </c>
    </row>
    <row r="16" spans="1:27" ht="13.5">
      <c r="A16" s="22" t="s">
        <v>43</v>
      </c>
      <c r="B16" s="16"/>
      <c r="C16" s="17"/>
      <c r="D16" s="17"/>
      <c r="E16" s="18">
        <v>-24778715</v>
      </c>
      <c r="F16" s="19">
        <v>-24778715</v>
      </c>
      <c r="G16" s="19">
        <v>-142480</v>
      </c>
      <c r="H16" s="19">
        <v>-151753</v>
      </c>
      <c r="I16" s="19">
        <v>-144857</v>
      </c>
      <c r="J16" s="19">
        <v>-439090</v>
      </c>
      <c r="K16" s="19">
        <v>-186126</v>
      </c>
      <c r="L16" s="19">
        <v>-276636</v>
      </c>
      <c r="M16" s="19">
        <v>-147131</v>
      </c>
      <c r="N16" s="19">
        <v>-609893</v>
      </c>
      <c r="O16" s="19"/>
      <c r="P16" s="19"/>
      <c r="Q16" s="19"/>
      <c r="R16" s="19"/>
      <c r="S16" s="19"/>
      <c r="T16" s="19"/>
      <c r="U16" s="19"/>
      <c r="V16" s="19"/>
      <c r="W16" s="19">
        <v>-1048983</v>
      </c>
      <c r="X16" s="19">
        <v>-11050781</v>
      </c>
      <c r="Y16" s="19">
        <v>10001798</v>
      </c>
      <c r="Z16" s="20">
        <v>-90.51</v>
      </c>
      <c r="AA16" s="21">
        <v>-24778715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954035459</v>
      </c>
      <c r="F17" s="27">
        <f t="shared" si="0"/>
        <v>954035459</v>
      </c>
      <c r="G17" s="27">
        <f t="shared" si="0"/>
        <v>371417688</v>
      </c>
      <c r="H17" s="27">
        <f t="shared" si="0"/>
        <v>-122878679</v>
      </c>
      <c r="I17" s="27">
        <f t="shared" si="0"/>
        <v>-38739735</v>
      </c>
      <c r="J17" s="27">
        <f t="shared" si="0"/>
        <v>209799274</v>
      </c>
      <c r="K17" s="27">
        <f t="shared" si="0"/>
        <v>28109549</v>
      </c>
      <c r="L17" s="27">
        <f t="shared" si="0"/>
        <v>130585929</v>
      </c>
      <c r="M17" s="27">
        <f t="shared" si="0"/>
        <v>326476337</v>
      </c>
      <c r="N17" s="27">
        <f t="shared" si="0"/>
        <v>485171815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694971089</v>
      </c>
      <c r="X17" s="27">
        <f t="shared" si="0"/>
        <v>577315035</v>
      </c>
      <c r="Y17" s="27">
        <f t="shared" si="0"/>
        <v>117656054</v>
      </c>
      <c r="Z17" s="28">
        <f>+IF(X17&lt;&gt;0,+(Y17/X17)*100,0)</f>
        <v>20.379870065223574</v>
      </c>
      <c r="AA17" s="29">
        <f>SUM(AA6:AA16)</f>
        <v>954035459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93000000</v>
      </c>
      <c r="F21" s="19">
        <v>93000000</v>
      </c>
      <c r="G21" s="36"/>
      <c r="H21" s="36">
        <v>85965</v>
      </c>
      <c r="I21" s="36">
        <v>46491</v>
      </c>
      <c r="J21" s="19">
        <v>132456</v>
      </c>
      <c r="K21" s="36"/>
      <c r="L21" s="36">
        <v>659649</v>
      </c>
      <c r="M21" s="19"/>
      <c r="N21" s="36">
        <v>659649</v>
      </c>
      <c r="O21" s="36"/>
      <c r="P21" s="36"/>
      <c r="Q21" s="19"/>
      <c r="R21" s="36"/>
      <c r="S21" s="36"/>
      <c r="T21" s="19"/>
      <c r="U21" s="36"/>
      <c r="V21" s="36"/>
      <c r="W21" s="36">
        <v>792105</v>
      </c>
      <c r="X21" s="19">
        <v>33061767</v>
      </c>
      <c r="Y21" s="36">
        <v>-32269662</v>
      </c>
      <c r="Z21" s="37">
        <v>-97.6</v>
      </c>
      <c r="AA21" s="38">
        <v>93000000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-486873090</v>
      </c>
      <c r="F26" s="19">
        <v>-486873090</v>
      </c>
      <c r="G26" s="19">
        <v>-34235696</v>
      </c>
      <c r="H26" s="19">
        <v>-29778636</v>
      </c>
      <c r="I26" s="19">
        <v>-20532565</v>
      </c>
      <c r="J26" s="19">
        <v>-84546897</v>
      </c>
      <c r="K26" s="19">
        <v>-21799556</v>
      </c>
      <c r="L26" s="19">
        <v>-77376189</v>
      </c>
      <c r="M26" s="19">
        <v>-20708447</v>
      </c>
      <c r="N26" s="19">
        <v>-119884192</v>
      </c>
      <c r="O26" s="19"/>
      <c r="P26" s="19"/>
      <c r="Q26" s="19"/>
      <c r="R26" s="19"/>
      <c r="S26" s="19"/>
      <c r="T26" s="19"/>
      <c r="U26" s="19"/>
      <c r="V26" s="19"/>
      <c r="W26" s="19">
        <v>-204431089</v>
      </c>
      <c r="X26" s="19">
        <v>-229424764</v>
      </c>
      <c r="Y26" s="19">
        <v>24993675</v>
      </c>
      <c r="Z26" s="20">
        <v>-10.89</v>
      </c>
      <c r="AA26" s="21">
        <v>-486873090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-393873090</v>
      </c>
      <c r="F27" s="27">
        <f t="shared" si="1"/>
        <v>-393873090</v>
      </c>
      <c r="G27" s="27">
        <f t="shared" si="1"/>
        <v>-34235696</v>
      </c>
      <c r="H27" s="27">
        <f t="shared" si="1"/>
        <v>-29692671</v>
      </c>
      <c r="I27" s="27">
        <f t="shared" si="1"/>
        <v>-20486074</v>
      </c>
      <c r="J27" s="27">
        <f t="shared" si="1"/>
        <v>-84414441</v>
      </c>
      <c r="K27" s="27">
        <f t="shared" si="1"/>
        <v>-21799556</v>
      </c>
      <c r="L27" s="27">
        <f t="shared" si="1"/>
        <v>-76716540</v>
      </c>
      <c r="M27" s="27">
        <f t="shared" si="1"/>
        <v>-20708447</v>
      </c>
      <c r="N27" s="27">
        <f t="shared" si="1"/>
        <v>-119224543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-203638984</v>
      </c>
      <c r="X27" s="27">
        <f t="shared" si="1"/>
        <v>-196362997</v>
      </c>
      <c r="Y27" s="27">
        <f t="shared" si="1"/>
        <v>-7275987</v>
      </c>
      <c r="Z27" s="28">
        <f>+IF(X27&lt;&gt;0,+(Y27/X27)*100,0)</f>
        <v>3.7053758147722706</v>
      </c>
      <c r="AA27" s="29">
        <f>SUM(AA21:AA26)</f>
        <v>-393873090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2077600</v>
      </c>
      <c r="F33" s="19">
        <v>2077600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821250</v>
      </c>
      <c r="Y33" s="19">
        <v>-821250</v>
      </c>
      <c r="Z33" s="20">
        <v>-100</v>
      </c>
      <c r="AA33" s="21">
        <v>2077600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-52720937</v>
      </c>
      <c r="F35" s="19">
        <v>-52720937</v>
      </c>
      <c r="G35" s="19"/>
      <c r="H35" s="19">
        <v>-4002069</v>
      </c>
      <c r="I35" s="19"/>
      <c r="J35" s="19">
        <v>-4002069</v>
      </c>
      <c r="K35" s="19"/>
      <c r="L35" s="19">
        <v>-4368118</v>
      </c>
      <c r="M35" s="19">
        <v>-29222304</v>
      </c>
      <c r="N35" s="19">
        <v>-33590422</v>
      </c>
      <c r="O35" s="19"/>
      <c r="P35" s="19"/>
      <c r="Q35" s="19"/>
      <c r="R35" s="19"/>
      <c r="S35" s="19"/>
      <c r="T35" s="19"/>
      <c r="U35" s="19"/>
      <c r="V35" s="19"/>
      <c r="W35" s="19">
        <v>-37592491</v>
      </c>
      <c r="X35" s="19">
        <v>-34618026</v>
      </c>
      <c r="Y35" s="19">
        <v>-2974465</v>
      </c>
      <c r="Z35" s="20">
        <v>8.59</v>
      </c>
      <c r="AA35" s="21">
        <v>-52720937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-50643337</v>
      </c>
      <c r="F36" s="27">
        <f t="shared" si="2"/>
        <v>-50643337</v>
      </c>
      <c r="G36" s="27">
        <f t="shared" si="2"/>
        <v>0</v>
      </c>
      <c r="H36" s="27">
        <f t="shared" si="2"/>
        <v>-4002069</v>
      </c>
      <c r="I36" s="27">
        <f t="shared" si="2"/>
        <v>0</v>
      </c>
      <c r="J36" s="27">
        <f t="shared" si="2"/>
        <v>-4002069</v>
      </c>
      <c r="K36" s="27">
        <f t="shared" si="2"/>
        <v>0</v>
      </c>
      <c r="L36" s="27">
        <f t="shared" si="2"/>
        <v>-4368118</v>
      </c>
      <c r="M36" s="27">
        <f t="shared" si="2"/>
        <v>-29222304</v>
      </c>
      <c r="N36" s="27">
        <f t="shared" si="2"/>
        <v>-33590422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-37592491</v>
      </c>
      <c r="X36" s="27">
        <f t="shared" si="2"/>
        <v>-33796776</v>
      </c>
      <c r="Y36" s="27">
        <f t="shared" si="2"/>
        <v>-3795715</v>
      </c>
      <c r="Z36" s="28">
        <f>+IF(X36&lt;&gt;0,+(Y36/X36)*100,0)</f>
        <v>11.23099729986079</v>
      </c>
      <c r="AA36" s="29">
        <f>SUM(AA31:AA35)</f>
        <v>-50643337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509519032</v>
      </c>
      <c r="F38" s="33">
        <f t="shared" si="3"/>
        <v>509519032</v>
      </c>
      <c r="G38" s="33">
        <f t="shared" si="3"/>
        <v>337181992</v>
      </c>
      <c r="H38" s="33">
        <f t="shared" si="3"/>
        <v>-156573419</v>
      </c>
      <c r="I38" s="33">
        <f t="shared" si="3"/>
        <v>-59225809</v>
      </c>
      <c r="J38" s="33">
        <f t="shared" si="3"/>
        <v>121382764</v>
      </c>
      <c r="K38" s="33">
        <f t="shared" si="3"/>
        <v>6309993</v>
      </c>
      <c r="L38" s="33">
        <f t="shared" si="3"/>
        <v>49501271</v>
      </c>
      <c r="M38" s="33">
        <f t="shared" si="3"/>
        <v>276545586</v>
      </c>
      <c r="N38" s="33">
        <f t="shared" si="3"/>
        <v>332356850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453739614</v>
      </c>
      <c r="X38" s="33">
        <f t="shared" si="3"/>
        <v>347155262</v>
      </c>
      <c r="Y38" s="33">
        <f t="shared" si="3"/>
        <v>106584352</v>
      </c>
      <c r="Z38" s="34">
        <f>+IF(X38&lt;&gt;0,+(Y38/X38)*100,0)</f>
        <v>30.702214157998277</v>
      </c>
      <c r="AA38" s="35">
        <f>+AA17+AA27+AA36</f>
        <v>509519032</v>
      </c>
    </row>
    <row r="39" spans="1:27" ht="13.5">
      <c r="A39" s="22" t="s">
        <v>59</v>
      </c>
      <c r="B39" s="16"/>
      <c r="C39" s="31"/>
      <c r="D39" s="31"/>
      <c r="E39" s="32">
        <v>593692589</v>
      </c>
      <c r="F39" s="33">
        <v>593692589</v>
      </c>
      <c r="G39" s="33">
        <v>593692589</v>
      </c>
      <c r="H39" s="33">
        <v>930874581</v>
      </c>
      <c r="I39" s="33">
        <v>774301162</v>
      </c>
      <c r="J39" s="33">
        <v>593692589</v>
      </c>
      <c r="K39" s="33">
        <v>715075353</v>
      </c>
      <c r="L39" s="33">
        <v>721385346</v>
      </c>
      <c r="M39" s="33">
        <v>770886617</v>
      </c>
      <c r="N39" s="33">
        <v>715075353</v>
      </c>
      <c r="O39" s="33"/>
      <c r="P39" s="33"/>
      <c r="Q39" s="33"/>
      <c r="R39" s="33"/>
      <c r="S39" s="33"/>
      <c r="T39" s="33"/>
      <c r="U39" s="33"/>
      <c r="V39" s="33"/>
      <c r="W39" s="33">
        <v>593692589</v>
      </c>
      <c r="X39" s="33">
        <v>593692589</v>
      </c>
      <c r="Y39" s="33"/>
      <c r="Z39" s="34"/>
      <c r="AA39" s="35">
        <v>593692589</v>
      </c>
    </row>
    <row r="40" spans="1:27" ht="13.5">
      <c r="A40" s="41" t="s">
        <v>60</v>
      </c>
      <c r="B40" s="42"/>
      <c r="C40" s="43"/>
      <c r="D40" s="43"/>
      <c r="E40" s="44">
        <v>1103211621</v>
      </c>
      <c r="F40" s="45">
        <v>1103211621</v>
      </c>
      <c r="G40" s="45">
        <v>930874581</v>
      </c>
      <c r="H40" s="45">
        <v>774301162</v>
      </c>
      <c r="I40" s="45">
        <v>715075353</v>
      </c>
      <c r="J40" s="45">
        <v>715075353</v>
      </c>
      <c r="K40" s="45">
        <v>721385346</v>
      </c>
      <c r="L40" s="45">
        <v>770886617</v>
      </c>
      <c r="M40" s="45">
        <v>1047432203</v>
      </c>
      <c r="N40" s="45">
        <v>1047432203</v>
      </c>
      <c r="O40" s="45"/>
      <c r="P40" s="45"/>
      <c r="Q40" s="45"/>
      <c r="R40" s="45"/>
      <c r="S40" s="45"/>
      <c r="T40" s="45"/>
      <c r="U40" s="45"/>
      <c r="V40" s="45"/>
      <c r="W40" s="45">
        <v>1047432203</v>
      </c>
      <c r="X40" s="45">
        <v>940847851</v>
      </c>
      <c r="Y40" s="45">
        <v>106584352</v>
      </c>
      <c r="Z40" s="46">
        <v>11.33</v>
      </c>
      <c r="AA40" s="47">
        <v>1103211621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172706788</v>
      </c>
      <c r="D6" s="17"/>
      <c r="E6" s="18">
        <v>253778400</v>
      </c>
      <c r="F6" s="19">
        <v>253778400</v>
      </c>
      <c r="G6" s="19">
        <v>16418598</v>
      </c>
      <c r="H6" s="19">
        <v>19395132</v>
      </c>
      <c r="I6" s="19">
        <v>17875077</v>
      </c>
      <c r="J6" s="19">
        <v>53688807</v>
      </c>
      <c r="K6" s="19">
        <v>18584343</v>
      </c>
      <c r="L6" s="19">
        <v>17959311</v>
      </c>
      <c r="M6" s="19">
        <v>16225712</v>
      </c>
      <c r="N6" s="19">
        <v>52769366</v>
      </c>
      <c r="O6" s="19"/>
      <c r="P6" s="19"/>
      <c r="Q6" s="19"/>
      <c r="R6" s="19"/>
      <c r="S6" s="19"/>
      <c r="T6" s="19"/>
      <c r="U6" s="19"/>
      <c r="V6" s="19"/>
      <c r="W6" s="19">
        <v>106458173</v>
      </c>
      <c r="X6" s="19">
        <v>160609843</v>
      </c>
      <c r="Y6" s="19">
        <v>-54151670</v>
      </c>
      <c r="Z6" s="20">
        <v>-33.72</v>
      </c>
      <c r="AA6" s="21">
        <v>253778400</v>
      </c>
    </row>
    <row r="7" spans="1:27" ht="13.5">
      <c r="A7" s="22" t="s">
        <v>34</v>
      </c>
      <c r="B7" s="16"/>
      <c r="C7" s="17">
        <v>810545927</v>
      </c>
      <c r="D7" s="17"/>
      <c r="E7" s="18">
        <v>1479214850</v>
      </c>
      <c r="F7" s="19">
        <v>1479214850</v>
      </c>
      <c r="G7" s="19">
        <v>77382049</v>
      </c>
      <c r="H7" s="19">
        <v>94583818</v>
      </c>
      <c r="I7" s="19">
        <v>93379289</v>
      </c>
      <c r="J7" s="19">
        <v>265345156</v>
      </c>
      <c r="K7" s="19">
        <v>99754862</v>
      </c>
      <c r="L7" s="19">
        <v>94521743</v>
      </c>
      <c r="M7" s="19">
        <v>78338820</v>
      </c>
      <c r="N7" s="19">
        <v>272615425</v>
      </c>
      <c r="O7" s="19"/>
      <c r="P7" s="19"/>
      <c r="Q7" s="19"/>
      <c r="R7" s="19"/>
      <c r="S7" s="19"/>
      <c r="T7" s="19"/>
      <c r="U7" s="19"/>
      <c r="V7" s="19"/>
      <c r="W7" s="19">
        <v>537960581</v>
      </c>
      <c r="X7" s="19">
        <v>708707469</v>
      </c>
      <c r="Y7" s="19">
        <v>-170746888</v>
      </c>
      <c r="Z7" s="20">
        <v>-24.09</v>
      </c>
      <c r="AA7" s="21">
        <v>1479214850</v>
      </c>
    </row>
    <row r="8" spans="1:27" ht="13.5">
      <c r="A8" s="22" t="s">
        <v>35</v>
      </c>
      <c r="B8" s="16"/>
      <c r="C8" s="17">
        <v>45799764</v>
      </c>
      <c r="D8" s="17"/>
      <c r="E8" s="18">
        <v>111977800</v>
      </c>
      <c r="F8" s="19">
        <v>111977800</v>
      </c>
      <c r="G8" s="19">
        <v>19148760</v>
      </c>
      <c r="H8" s="19">
        <v>20018571</v>
      </c>
      <c r="I8" s="19">
        <v>21516312</v>
      </c>
      <c r="J8" s="19">
        <v>60683643</v>
      </c>
      <c r="K8" s="19">
        <v>18655264</v>
      </c>
      <c r="L8" s="19">
        <v>19980319</v>
      </c>
      <c r="M8" s="19">
        <v>11085106</v>
      </c>
      <c r="N8" s="19">
        <v>49720689</v>
      </c>
      <c r="O8" s="19"/>
      <c r="P8" s="19"/>
      <c r="Q8" s="19"/>
      <c r="R8" s="19"/>
      <c r="S8" s="19"/>
      <c r="T8" s="19"/>
      <c r="U8" s="19"/>
      <c r="V8" s="19"/>
      <c r="W8" s="19">
        <v>110404332</v>
      </c>
      <c r="X8" s="19">
        <v>84650000</v>
      </c>
      <c r="Y8" s="19">
        <v>25754332</v>
      </c>
      <c r="Z8" s="20">
        <v>30.42</v>
      </c>
      <c r="AA8" s="21">
        <v>111977800</v>
      </c>
    </row>
    <row r="9" spans="1:27" ht="13.5">
      <c r="A9" s="22" t="s">
        <v>36</v>
      </c>
      <c r="B9" s="16"/>
      <c r="C9" s="17">
        <v>456689350</v>
      </c>
      <c r="D9" s="17"/>
      <c r="E9" s="18">
        <v>351271000</v>
      </c>
      <c r="F9" s="19">
        <v>351271000</v>
      </c>
      <c r="G9" s="19">
        <v>142856000</v>
      </c>
      <c r="H9" s="19">
        <v>2224000</v>
      </c>
      <c r="I9" s="19">
        <v>400000</v>
      </c>
      <c r="J9" s="19">
        <v>145480000</v>
      </c>
      <c r="K9" s="19"/>
      <c r="L9" s="19">
        <v>745000</v>
      </c>
      <c r="M9" s="19">
        <v>111092000</v>
      </c>
      <c r="N9" s="19">
        <v>111837000</v>
      </c>
      <c r="O9" s="19"/>
      <c r="P9" s="19"/>
      <c r="Q9" s="19"/>
      <c r="R9" s="19"/>
      <c r="S9" s="19"/>
      <c r="T9" s="19"/>
      <c r="U9" s="19"/>
      <c r="V9" s="19"/>
      <c r="W9" s="19">
        <v>257317000</v>
      </c>
      <c r="X9" s="19">
        <v>260111000</v>
      </c>
      <c r="Y9" s="19">
        <v>-2794000</v>
      </c>
      <c r="Z9" s="20">
        <v>-1.07</v>
      </c>
      <c r="AA9" s="21">
        <v>351271000</v>
      </c>
    </row>
    <row r="10" spans="1:27" ht="13.5">
      <c r="A10" s="22" t="s">
        <v>37</v>
      </c>
      <c r="B10" s="16"/>
      <c r="C10" s="17">
        <v>3388981</v>
      </c>
      <c r="D10" s="17"/>
      <c r="E10" s="18">
        <v>134616000</v>
      </c>
      <c r="F10" s="19">
        <v>134616000</v>
      </c>
      <c r="G10" s="19">
        <v>4808000</v>
      </c>
      <c r="H10" s="19">
        <v>18074000</v>
      </c>
      <c r="I10" s="19"/>
      <c r="J10" s="19">
        <v>22882000</v>
      </c>
      <c r="K10" s="19"/>
      <c r="L10" s="19">
        <v>4000000</v>
      </c>
      <c r="M10" s="19">
        <v>63804000</v>
      </c>
      <c r="N10" s="19">
        <v>67804000</v>
      </c>
      <c r="O10" s="19"/>
      <c r="P10" s="19"/>
      <c r="Q10" s="19"/>
      <c r="R10" s="19"/>
      <c r="S10" s="19"/>
      <c r="T10" s="19"/>
      <c r="U10" s="19"/>
      <c r="V10" s="19"/>
      <c r="W10" s="19">
        <v>90686000</v>
      </c>
      <c r="X10" s="19">
        <v>77537000</v>
      </c>
      <c r="Y10" s="19">
        <v>13149000</v>
      </c>
      <c r="Z10" s="20">
        <v>16.96</v>
      </c>
      <c r="AA10" s="21">
        <v>134616000</v>
      </c>
    </row>
    <row r="11" spans="1:27" ht="13.5">
      <c r="A11" s="22" t="s">
        <v>38</v>
      </c>
      <c r="B11" s="16"/>
      <c r="C11" s="17">
        <v>138480734</v>
      </c>
      <c r="D11" s="17"/>
      <c r="E11" s="18">
        <v>2108000</v>
      </c>
      <c r="F11" s="19">
        <v>2108000</v>
      </c>
      <c r="G11" s="19">
        <v>35945</v>
      </c>
      <c r="H11" s="19">
        <v>454</v>
      </c>
      <c r="I11" s="19">
        <v>10836</v>
      </c>
      <c r="J11" s="19">
        <v>47235</v>
      </c>
      <c r="K11" s="19">
        <v>9141</v>
      </c>
      <c r="L11" s="19">
        <v>7068</v>
      </c>
      <c r="M11" s="19">
        <v>8036</v>
      </c>
      <c r="N11" s="19">
        <v>24245</v>
      </c>
      <c r="O11" s="19"/>
      <c r="P11" s="19"/>
      <c r="Q11" s="19"/>
      <c r="R11" s="19"/>
      <c r="S11" s="19"/>
      <c r="T11" s="19"/>
      <c r="U11" s="19"/>
      <c r="V11" s="19"/>
      <c r="W11" s="19">
        <v>71480</v>
      </c>
      <c r="X11" s="19">
        <v>54271000</v>
      </c>
      <c r="Y11" s="19">
        <v>-54199520</v>
      </c>
      <c r="Z11" s="20">
        <v>-99.87</v>
      </c>
      <c r="AA11" s="21">
        <v>2108000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-1478073937</v>
      </c>
      <c r="D14" s="17"/>
      <c r="E14" s="18">
        <v>-2139197011</v>
      </c>
      <c r="F14" s="19">
        <v>-2139197011</v>
      </c>
      <c r="G14" s="19">
        <v>-161420641</v>
      </c>
      <c r="H14" s="19">
        <v>-168469496</v>
      </c>
      <c r="I14" s="19">
        <v>-160336260</v>
      </c>
      <c r="J14" s="19">
        <v>-490226397</v>
      </c>
      <c r="K14" s="19">
        <v>-148967953</v>
      </c>
      <c r="L14" s="19">
        <v>-129012588</v>
      </c>
      <c r="M14" s="19">
        <v>-154598473</v>
      </c>
      <c r="N14" s="19">
        <v>-432579014</v>
      </c>
      <c r="O14" s="19"/>
      <c r="P14" s="19"/>
      <c r="Q14" s="19"/>
      <c r="R14" s="19"/>
      <c r="S14" s="19"/>
      <c r="T14" s="19"/>
      <c r="U14" s="19"/>
      <c r="V14" s="19"/>
      <c r="W14" s="19">
        <v>-922805411</v>
      </c>
      <c r="X14" s="19">
        <v>-1081723916</v>
      </c>
      <c r="Y14" s="19">
        <v>158918505</v>
      </c>
      <c r="Z14" s="20">
        <v>-14.69</v>
      </c>
      <c r="AA14" s="21">
        <v>-2139197011</v>
      </c>
    </row>
    <row r="15" spans="1:27" ht="13.5">
      <c r="A15" s="22" t="s">
        <v>42</v>
      </c>
      <c r="B15" s="16"/>
      <c r="C15" s="17">
        <v>-33862799</v>
      </c>
      <c r="D15" s="17"/>
      <c r="E15" s="18">
        <v>-14181004</v>
      </c>
      <c r="F15" s="19">
        <v>-14181004</v>
      </c>
      <c r="G15" s="19">
        <v>-247947</v>
      </c>
      <c r="H15" s="19">
        <v>-246774</v>
      </c>
      <c r="I15" s="19">
        <v>-1978601</v>
      </c>
      <c r="J15" s="19">
        <v>-2473322</v>
      </c>
      <c r="K15" s="19">
        <v>-244119</v>
      </c>
      <c r="L15" s="19">
        <v>-234832</v>
      </c>
      <c r="M15" s="19">
        <v>-1904590</v>
      </c>
      <c r="N15" s="19">
        <v>-2383541</v>
      </c>
      <c r="O15" s="19"/>
      <c r="P15" s="19"/>
      <c r="Q15" s="19"/>
      <c r="R15" s="19"/>
      <c r="S15" s="19"/>
      <c r="T15" s="19"/>
      <c r="U15" s="19"/>
      <c r="V15" s="19"/>
      <c r="W15" s="19">
        <v>-4856863</v>
      </c>
      <c r="X15" s="19">
        <v>-7285876</v>
      </c>
      <c r="Y15" s="19">
        <v>2429013</v>
      </c>
      <c r="Z15" s="20">
        <v>-33.34</v>
      </c>
      <c r="AA15" s="21">
        <v>-14181004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115674808</v>
      </c>
      <c r="D17" s="25">
        <f>SUM(D6:D16)</f>
        <v>0</v>
      </c>
      <c r="E17" s="26">
        <f t="shared" si="0"/>
        <v>179588035</v>
      </c>
      <c r="F17" s="27">
        <f t="shared" si="0"/>
        <v>179588035</v>
      </c>
      <c r="G17" s="27">
        <f t="shared" si="0"/>
        <v>98980764</v>
      </c>
      <c r="H17" s="27">
        <f t="shared" si="0"/>
        <v>-14420295</v>
      </c>
      <c r="I17" s="27">
        <f t="shared" si="0"/>
        <v>-29133347</v>
      </c>
      <c r="J17" s="27">
        <f t="shared" si="0"/>
        <v>55427122</v>
      </c>
      <c r="K17" s="27">
        <f t="shared" si="0"/>
        <v>-12208462</v>
      </c>
      <c r="L17" s="27">
        <f t="shared" si="0"/>
        <v>7966021</v>
      </c>
      <c r="M17" s="27">
        <f t="shared" si="0"/>
        <v>124050611</v>
      </c>
      <c r="N17" s="27">
        <f t="shared" si="0"/>
        <v>119808170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175235292</v>
      </c>
      <c r="X17" s="27">
        <f t="shared" si="0"/>
        <v>256876520</v>
      </c>
      <c r="Y17" s="27">
        <f t="shared" si="0"/>
        <v>-81641228</v>
      </c>
      <c r="Z17" s="28">
        <f>+IF(X17&lt;&gt;0,+(Y17/X17)*100,0)</f>
        <v>-31.782285122828664</v>
      </c>
      <c r="AA17" s="29">
        <f>SUM(AA6:AA16)</f>
        <v>179588035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16017486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-16822926</v>
      </c>
      <c r="D22" s="17"/>
      <c r="E22" s="39">
        <v>27996</v>
      </c>
      <c r="F22" s="36">
        <v>27996</v>
      </c>
      <c r="G22" s="19"/>
      <c r="H22" s="19">
        <v>-513081</v>
      </c>
      <c r="I22" s="19"/>
      <c r="J22" s="19">
        <v>-513081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-513081</v>
      </c>
      <c r="X22" s="19">
        <v>13998</v>
      </c>
      <c r="Y22" s="19">
        <v>-527079</v>
      </c>
      <c r="Z22" s="20">
        <v>-3765.39</v>
      </c>
      <c r="AA22" s="21">
        <v>27996</v>
      </c>
    </row>
    <row r="23" spans="1:27" ht="13.5">
      <c r="A23" s="22" t="s">
        <v>48</v>
      </c>
      <c r="B23" s="16"/>
      <c r="C23" s="40"/>
      <c r="D23" s="40"/>
      <c r="E23" s="18">
        <v>-500004</v>
      </c>
      <c r="F23" s="19">
        <v>-500004</v>
      </c>
      <c r="G23" s="36">
        <v>-1382276</v>
      </c>
      <c r="H23" s="36"/>
      <c r="I23" s="36"/>
      <c r="J23" s="19">
        <v>-1382276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-1382276</v>
      </c>
      <c r="X23" s="19">
        <v>-250002</v>
      </c>
      <c r="Y23" s="36">
        <v>-1132274</v>
      </c>
      <c r="Z23" s="37">
        <v>452.91</v>
      </c>
      <c r="AA23" s="38">
        <v>-500004</v>
      </c>
    </row>
    <row r="24" spans="1:27" ht="13.5">
      <c r="A24" s="22" t="s">
        <v>49</v>
      </c>
      <c r="B24" s="16"/>
      <c r="C24" s="17"/>
      <c r="D24" s="17"/>
      <c r="E24" s="18">
        <v>-500004</v>
      </c>
      <c r="F24" s="19">
        <v>-500004</v>
      </c>
      <c r="G24" s="19">
        <v>2044</v>
      </c>
      <c r="H24" s="19">
        <v>2056</v>
      </c>
      <c r="I24" s="19">
        <v>2063</v>
      </c>
      <c r="J24" s="19">
        <v>6163</v>
      </c>
      <c r="K24" s="19">
        <v>2069</v>
      </c>
      <c r="L24" s="19"/>
      <c r="M24" s="19">
        <v>2083</v>
      </c>
      <c r="N24" s="19">
        <v>4152</v>
      </c>
      <c r="O24" s="19"/>
      <c r="P24" s="19"/>
      <c r="Q24" s="19"/>
      <c r="R24" s="19"/>
      <c r="S24" s="19"/>
      <c r="T24" s="19"/>
      <c r="U24" s="19"/>
      <c r="V24" s="19"/>
      <c r="W24" s="19">
        <v>10315</v>
      </c>
      <c r="X24" s="19">
        <v>-250002</v>
      </c>
      <c r="Y24" s="19">
        <v>260317</v>
      </c>
      <c r="Z24" s="20">
        <v>-104.13</v>
      </c>
      <c r="AA24" s="21">
        <v>-500004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-112943352</v>
      </c>
      <c r="D26" s="17"/>
      <c r="E26" s="18">
        <v>-144615900</v>
      </c>
      <c r="F26" s="19">
        <v>-144615900</v>
      </c>
      <c r="G26" s="19"/>
      <c r="H26" s="19">
        <v>-5476913</v>
      </c>
      <c r="I26" s="19">
        <v>-6958560</v>
      </c>
      <c r="J26" s="19">
        <v>-12435473</v>
      </c>
      <c r="K26" s="19">
        <v>-3988034</v>
      </c>
      <c r="L26" s="19">
        <v>-14935597</v>
      </c>
      <c r="M26" s="19">
        <v>-10935742</v>
      </c>
      <c r="N26" s="19">
        <v>-29859373</v>
      </c>
      <c r="O26" s="19"/>
      <c r="P26" s="19"/>
      <c r="Q26" s="19"/>
      <c r="R26" s="19"/>
      <c r="S26" s="19"/>
      <c r="T26" s="19"/>
      <c r="U26" s="19"/>
      <c r="V26" s="19"/>
      <c r="W26" s="19">
        <v>-42294846</v>
      </c>
      <c r="X26" s="19">
        <v>-77518047</v>
      </c>
      <c r="Y26" s="19">
        <v>35223201</v>
      </c>
      <c r="Z26" s="20">
        <v>-45.44</v>
      </c>
      <c r="AA26" s="21">
        <v>-144615900</v>
      </c>
    </row>
    <row r="27" spans="1:27" ht="13.5">
      <c r="A27" s="23" t="s">
        <v>51</v>
      </c>
      <c r="B27" s="24"/>
      <c r="C27" s="25">
        <f aca="true" t="shared" si="1" ref="C27:Y27">SUM(C21:C26)</f>
        <v>-113748792</v>
      </c>
      <c r="D27" s="25">
        <f>SUM(D21:D26)</f>
        <v>0</v>
      </c>
      <c r="E27" s="26">
        <f t="shared" si="1"/>
        <v>-145587912</v>
      </c>
      <c r="F27" s="27">
        <f t="shared" si="1"/>
        <v>-145587912</v>
      </c>
      <c r="G27" s="27">
        <f t="shared" si="1"/>
        <v>-1380232</v>
      </c>
      <c r="H27" s="27">
        <f t="shared" si="1"/>
        <v>-5987938</v>
      </c>
      <c r="I27" s="27">
        <f t="shared" si="1"/>
        <v>-6956497</v>
      </c>
      <c r="J27" s="27">
        <f t="shared" si="1"/>
        <v>-14324667</v>
      </c>
      <c r="K27" s="27">
        <f t="shared" si="1"/>
        <v>-3985965</v>
      </c>
      <c r="L27" s="27">
        <f t="shared" si="1"/>
        <v>-14935597</v>
      </c>
      <c r="M27" s="27">
        <f t="shared" si="1"/>
        <v>-10933659</v>
      </c>
      <c r="N27" s="27">
        <f t="shared" si="1"/>
        <v>-29855221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-44179888</v>
      </c>
      <c r="X27" s="27">
        <f t="shared" si="1"/>
        <v>-78004053</v>
      </c>
      <c r="Y27" s="27">
        <f t="shared" si="1"/>
        <v>33824165</v>
      </c>
      <c r="Z27" s="28">
        <f>+IF(X27&lt;&gt;0,+(Y27/X27)*100,0)</f>
        <v>-43.36206094316663</v>
      </c>
      <c r="AA27" s="29">
        <f>SUM(AA21:AA26)</f>
        <v>-145587912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-143465</v>
      </c>
      <c r="H32" s="19">
        <v>-144638</v>
      </c>
      <c r="I32" s="19">
        <v>-2859760</v>
      </c>
      <c r="J32" s="19">
        <v>-3147863</v>
      </c>
      <c r="K32" s="19">
        <v>-147430</v>
      </c>
      <c r="L32" s="19"/>
      <c r="M32" s="19">
        <v>-3591209</v>
      </c>
      <c r="N32" s="19">
        <v>-3738639</v>
      </c>
      <c r="O32" s="19"/>
      <c r="P32" s="19"/>
      <c r="Q32" s="19"/>
      <c r="R32" s="19"/>
      <c r="S32" s="19"/>
      <c r="T32" s="19"/>
      <c r="U32" s="19"/>
      <c r="V32" s="19"/>
      <c r="W32" s="19">
        <v>-6886502</v>
      </c>
      <c r="X32" s="19"/>
      <c r="Y32" s="19">
        <v>-6886502</v>
      </c>
      <c r="Z32" s="20"/>
      <c r="AA32" s="21"/>
    </row>
    <row r="33" spans="1:27" ht="13.5">
      <c r="A33" s="22" t="s">
        <v>55</v>
      </c>
      <c r="B33" s="16"/>
      <c r="C33" s="17">
        <v>6269012</v>
      </c>
      <c r="D33" s="17"/>
      <c r="E33" s="18">
        <v>2000004</v>
      </c>
      <c r="F33" s="19">
        <v>2000004</v>
      </c>
      <c r="G33" s="19">
        <v>122625</v>
      </c>
      <c r="H33" s="36">
        <v>34579</v>
      </c>
      <c r="I33" s="36">
        <v>52038</v>
      </c>
      <c r="J33" s="36">
        <v>209242</v>
      </c>
      <c r="K33" s="19">
        <v>52629</v>
      </c>
      <c r="L33" s="19"/>
      <c r="M33" s="19">
        <v>35798</v>
      </c>
      <c r="N33" s="19">
        <v>88427</v>
      </c>
      <c r="O33" s="36"/>
      <c r="P33" s="36"/>
      <c r="Q33" s="36"/>
      <c r="R33" s="19"/>
      <c r="S33" s="19"/>
      <c r="T33" s="19"/>
      <c r="U33" s="19"/>
      <c r="V33" s="36"/>
      <c r="W33" s="36">
        <v>297669</v>
      </c>
      <c r="X33" s="36">
        <v>1000002</v>
      </c>
      <c r="Y33" s="19">
        <v>-702333</v>
      </c>
      <c r="Z33" s="20">
        <v>-70.23</v>
      </c>
      <c r="AA33" s="21">
        <v>2000004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-13126138</v>
      </c>
      <c r="D35" s="17"/>
      <c r="E35" s="18">
        <v>-16000000</v>
      </c>
      <c r="F35" s="19">
        <v>-16000000</v>
      </c>
      <c r="G35" s="19">
        <v>-391412</v>
      </c>
      <c r="H35" s="19">
        <v>-391412</v>
      </c>
      <c r="I35" s="19">
        <v>-5233814</v>
      </c>
      <c r="J35" s="19">
        <v>-6016638</v>
      </c>
      <c r="K35" s="19">
        <v>-391549</v>
      </c>
      <c r="L35" s="19">
        <v>-391412</v>
      </c>
      <c r="M35" s="19">
        <v>-5495799</v>
      </c>
      <c r="N35" s="19">
        <v>-6278760</v>
      </c>
      <c r="O35" s="19"/>
      <c r="P35" s="19"/>
      <c r="Q35" s="19"/>
      <c r="R35" s="19"/>
      <c r="S35" s="19"/>
      <c r="T35" s="19"/>
      <c r="U35" s="19"/>
      <c r="V35" s="19"/>
      <c r="W35" s="19">
        <v>-12295398</v>
      </c>
      <c r="X35" s="19">
        <v>-8568000</v>
      </c>
      <c r="Y35" s="19">
        <v>-3727398</v>
      </c>
      <c r="Z35" s="20">
        <v>43.5</v>
      </c>
      <c r="AA35" s="21">
        <v>-16000000</v>
      </c>
    </row>
    <row r="36" spans="1:27" ht="13.5">
      <c r="A36" s="23" t="s">
        <v>57</v>
      </c>
      <c r="B36" s="24"/>
      <c r="C36" s="25">
        <f aca="true" t="shared" si="2" ref="C36:Y36">SUM(C31:C35)</f>
        <v>-6857126</v>
      </c>
      <c r="D36" s="25">
        <f>SUM(D31:D35)</f>
        <v>0</v>
      </c>
      <c r="E36" s="26">
        <f t="shared" si="2"/>
        <v>-13999996</v>
      </c>
      <c r="F36" s="27">
        <f t="shared" si="2"/>
        <v>-13999996</v>
      </c>
      <c r="G36" s="27">
        <f t="shared" si="2"/>
        <v>-412252</v>
      </c>
      <c r="H36" s="27">
        <f t="shared" si="2"/>
        <v>-501471</v>
      </c>
      <c r="I36" s="27">
        <f t="shared" si="2"/>
        <v>-8041536</v>
      </c>
      <c r="J36" s="27">
        <f t="shared" si="2"/>
        <v>-8955259</v>
      </c>
      <c r="K36" s="27">
        <f t="shared" si="2"/>
        <v>-486350</v>
      </c>
      <c r="L36" s="27">
        <f t="shared" si="2"/>
        <v>-391412</v>
      </c>
      <c r="M36" s="27">
        <f t="shared" si="2"/>
        <v>-9051210</v>
      </c>
      <c r="N36" s="27">
        <f t="shared" si="2"/>
        <v>-9928972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-18884231</v>
      </c>
      <c r="X36" s="27">
        <f t="shared" si="2"/>
        <v>-7567998</v>
      </c>
      <c r="Y36" s="27">
        <f t="shared" si="2"/>
        <v>-11316233</v>
      </c>
      <c r="Z36" s="28">
        <f>+IF(X36&lt;&gt;0,+(Y36/X36)*100,0)</f>
        <v>149.52743116475455</v>
      </c>
      <c r="AA36" s="29">
        <f>SUM(AA31:AA35)</f>
        <v>-13999996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-4931110</v>
      </c>
      <c r="D38" s="31">
        <f>+D17+D27+D36</f>
        <v>0</v>
      </c>
      <c r="E38" s="32">
        <f t="shared" si="3"/>
        <v>20000127</v>
      </c>
      <c r="F38" s="33">
        <f t="shared" si="3"/>
        <v>20000127</v>
      </c>
      <c r="G38" s="33">
        <f t="shared" si="3"/>
        <v>97188280</v>
      </c>
      <c r="H38" s="33">
        <f t="shared" si="3"/>
        <v>-20909704</v>
      </c>
      <c r="I38" s="33">
        <f t="shared" si="3"/>
        <v>-44131380</v>
      </c>
      <c r="J38" s="33">
        <f t="shared" si="3"/>
        <v>32147196</v>
      </c>
      <c r="K38" s="33">
        <f t="shared" si="3"/>
        <v>-16680777</v>
      </c>
      <c r="L38" s="33">
        <f t="shared" si="3"/>
        <v>-7360988</v>
      </c>
      <c r="M38" s="33">
        <f t="shared" si="3"/>
        <v>104065742</v>
      </c>
      <c r="N38" s="33">
        <f t="shared" si="3"/>
        <v>80023977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112171173</v>
      </c>
      <c r="X38" s="33">
        <f t="shared" si="3"/>
        <v>171304469</v>
      </c>
      <c r="Y38" s="33">
        <f t="shared" si="3"/>
        <v>-59133296</v>
      </c>
      <c r="Z38" s="34">
        <f>+IF(X38&lt;&gt;0,+(Y38/X38)*100,0)</f>
        <v>-34.51941233360351</v>
      </c>
      <c r="AA38" s="35">
        <f>+AA17+AA27+AA36</f>
        <v>20000127</v>
      </c>
    </row>
    <row r="39" spans="1:27" ht="13.5">
      <c r="A39" s="22" t="s">
        <v>59</v>
      </c>
      <c r="B39" s="16"/>
      <c r="C39" s="31">
        <v>30500019</v>
      </c>
      <c r="D39" s="31"/>
      <c r="E39" s="32">
        <v>60000000</v>
      </c>
      <c r="F39" s="33">
        <v>60000000</v>
      </c>
      <c r="G39" s="33">
        <v>31075842</v>
      </c>
      <c r="H39" s="33">
        <v>128264122</v>
      </c>
      <c r="I39" s="33">
        <v>107354418</v>
      </c>
      <c r="J39" s="33">
        <v>31075842</v>
      </c>
      <c r="K39" s="33">
        <v>63223038</v>
      </c>
      <c r="L39" s="33">
        <v>46542261</v>
      </c>
      <c r="M39" s="33">
        <v>39181273</v>
      </c>
      <c r="N39" s="33">
        <v>63223038</v>
      </c>
      <c r="O39" s="33"/>
      <c r="P39" s="33"/>
      <c r="Q39" s="33"/>
      <c r="R39" s="33"/>
      <c r="S39" s="33"/>
      <c r="T39" s="33"/>
      <c r="U39" s="33"/>
      <c r="V39" s="33"/>
      <c r="W39" s="33">
        <v>31075842</v>
      </c>
      <c r="X39" s="33">
        <v>60000000</v>
      </c>
      <c r="Y39" s="33">
        <v>-28924158</v>
      </c>
      <c r="Z39" s="34">
        <v>-48.21</v>
      </c>
      <c r="AA39" s="35">
        <v>60000000</v>
      </c>
    </row>
    <row r="40" spans="1:27" ht="13.5">
      <c r="A40" s="41" t="s">
        <v>60</v>
      </c>
      <c r="B40" s="42"/>
      <c r="C40" s="43">
        <v>25568909</v>
      </c>
      <c r="D40" s="43"/>
      <c r="E40" s="44">
        <v>80000129</v>
      </c>
      <c r="F40" s="45">
        <v>80000129</v>
      </c>
      <c r="G40" s="45">
        <v>128264122</v>
      </c>
      <c r="H40" s="45">
        <v>107354418</v>
      </c>
      <c r="I40" s="45">
        <v>63223038</v>
      </c>
      <c r="J40" s="45">
        <v>63223038</v>
      </c>
      <c r="K40" s="45">
        <v>46542261</v>
      </c>
      <c r="L40" s="45">
        <v>39181273</v>
      </c>
      <c r="M40" s="45">
        <v>143247015</v>
      </c>
      <c r="N40" s="45">
        <v>143247015</v>
      </c>
      <c r="O40" s="45"/>
      <c r="P40" s="45"/>
      <c r="Q40" s="45"/>
      <c r="R40" s="45"/>
      <c r="S40" s="45"/>
      <c r="T40" s="45"/>
      <c r="U40" s="45"/>
      <c r="V40" s="45"/>
      <c r="W40" s="45">
        <v>143247015</v>
      </c>
      <c r="X40" s="45">
        <v>231304471</v>
      </c>
      <c r="Y40" s="45">
        <v>-88057456</v>
      </c>
      <c r="Z40" s="46">
        <v>-38.07</v>
      </c>
      <c r="AA40" s="47">
        <v>80000129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0</v>
      </c>
      <c r="Y17" s="27">
        <f t="shared" si="0"/>
        <v>0</v>
      </c>
      <c r="Z17" s="28">
        <f>+IF(X17&lt;&gt;0,+(Y17/X17)*100,0)</f>
        <v>0</v>
      </c>
      <c r="AA17" s="29">
        <f>SUM(AA6:AA16)</f>
        <v>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0</v>
      </c>
      <c r="X38" s="33">
        <f t="shared" si="3"/>
        <v>0</v>
      </c>
      <c r="Y38" s="33">
        <f t="shared" si="3"/>
        <v>0</v>
      </c>
      <c r="Z38" s="34">
        <f>+IF(X38&lt;&gt;0,+(Y38/X38)*100,0)</f>
        <v>0</v>
      </c>
      <c r="AA38" s="35">
        <f>+AA17+AA27+AA36</f>
        <v>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/>
      <c r="AA40" s="47"/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210661294</v>
      </c>
      <c r="D6" s="17"/>
      <c r="E6" s="18">
        <v>217844713</v>
      </c>
      <c r="F6" s="19">
        <v>217844713</v>
      </c>
      <c r="G6" s="19">
        <v>89250980</v>
      </c>
      <c r="H6" s="19">
        <v>5204428</v>
      </c>
      <c r="I6" s="19">
        <v>28958868</v>
      </c>
      <c r="J6" s="19">
        <v>123414276</v>
      </c>
      <c r="K6" s="19">
        <v>27231578</v>
      </c>
      <c r="L6" s="19">
        <v>20354512</v>
      </c>
      <c r="M6" s="19">
        <v>17295443</v>
      </c>
      <c r="N6" s="19">
        <v>64881533</v>
      </c>
      <c r="O6" s="19"/>
      <c r="P6" s="19"/>
      <c r="Q6" s="19"/>
      <c r="R6" s="19"/>
      <c r="S6" s="19"/>
      <c r="T6" s="19"/>
      <c r="U6" s="19"/>
      <c r="V6" s="19"/>
      <c r="W6" s="19">
        <v>188295809</v>
      </c>
      <c r="X6" s="19">
        <v>157967781</v>
      </c>
      <c r="Y6" s="19">
        <v>30328028</v>
      </c>
      <c r="Z6" s="20">
        <v>19.2</v>
      </c>
      <c r="AA6" s="21">
        <v>217844713</v>
      </c>
    </row>
    <row r="7" spans="1:27" ht="13.5">
      <c r="A7" s="22" t="s">
        <v>34</v>
      </c>
      <c r="B7" s="16"/>
      <c r="C7" s="17">
        <v>1172244903</v>
      </c>
      <c r="D7" s="17"/>
      <c r="E7" s="18">
        <v>1359582271</v>
      </c>
      <c r="F7" s="19">
        <v>1359582271</v>
      </c>
      <c r="G7" s="19">
        <v>165119428</v>
      </c>
      <c r="H7" s="19">
        <v>98635761</v>
      </c>
      <c r="I7" s="19">
        <v>135299727</v>
      </c>
      <c r="J7" s="19">
        <v>399054916</v>
      </c>
      <c r="K7" s="19">
        <v>119113780</v>
      </c>
      <c r="L7" s="19">
        <v>110035658</v>
      </c>
      <c r="M7" s="19">
        <v>112067204</v>
      </c>
      <c r="N7" s="19">
        <v>341216642</v>
      </c>
      <c r="O7" s="19"/>
      <c r="P7" s="19"/>
      <c r="Q7" s="19"/>
      <c r="R7" s="19"/>
      <c r="S7" s="19"/>
      <c r="T7" s="19"/>
      <c r="U7" s="19"/>
      <c r="V7" s="19"/>
      <c r="W7" s="19">
        <v>740271558</v>
      </c>
      <c r="X7" s="19">
        <v>731676604</v>
      </c>
      <c r="Y7" s="19">
        <v>8594954</v>
      </c>
      <c r="Z7" s="20">
        <v>1.17</v>
      </c>
      <c r="AA7" s="21">
        <v>1359582271</v>
      </c>
    </row>
    <row r="8" spans="1:27" ht="13.5">
      <c r="A8" s="22" t="s">
        <v>35</v>
      </c>
      <c r="B8" s="16"/>
      <c r="C8" s="17">
        <v>95923092</v>
      </c>
      <c r="D8" s="17"/>
      <c r="E8" s="18">
        <v>70577191</v>
      </c>
      <c r="F8" s="19">
        <v>70577191</v>
      </c>
      <c r="G8" s="19">
        <v>4383907</v>
      </c>
      <c r="H8" s="19">
        <v>5047295</v>
      </c>
      <c r="I8" s="19">
        <v>5867337</v>
      </c>
      <c r="J8" s="19">
        <v>15298539</v>
      </c>
      <c r="K8" s="19">
        <v>5604312</v>
      </c>
      <c r="L8" s="19">
        <v>6007901</v>
      </c>
      <c r="M8" s="19">
        <v>6181923</v>
      </c>
      <c r="N8" s="19">
        <v>17794136</v>
      </c>
      <c r="O8" s="19"/>
      <c r="P8" s="19"/>
      <c r="Q8" s="19"/>
      <c r="R8" s="19"/>
      <c r="S8" s="19"/>
      <c r="T8" s="19"/>
      <c r="U8" s="19"/>
      <c r="V8" s="19"/>
      <c r="W8" s="19">
        <v>33092675</v>
      </c>
      <c r="X8" s="19">
        <v>27814273</v>
      </c>
      <c r="Y8" s="19">
        <v>5278402</v>
      </c>
      <c r="Z8" s="20">
        <v>18.98</v>
      </c>
      <c r="AA8" s="21">
        <v>70577191</v>
      </c>
    </row>
    <row r="9" spans="1:27" ht="13.5">
      <c r="A9" s="22" t="s">
        <v>36</v>
      </c>
      <c r="B9" s="16"/>
      <c r="C9" s="17">
        <v>130948400</v>
      </c>
      <c r="D9" s="17"/>
      <c r="E9" s="18">
        <v>182601419</v>
      </c>
      <c r="F9" s="19">
        <v>182601419</v>
      </c>
      <c r="G9" s="19">
        <v>49689000</v>
      </c>
      <c r="H9" s="19">
        <v>4322215</v>
      </c>
      <c r="I9" s="19">
        <v>232581</v>
      </c>
      <c r="J9" s="19">
        <v>54243796</v>
      </c>
      <c r="K9" s="19">
        <v>1304350</v>
      </c>
      <c r="L9" s="19">
        <v>10341838</v>
      </c>
      <c r="M9" s="19">
        <v>2689000</v>
      </c>
      <c r="N9" s="19">
        <v>14335188</v>
      </c>
      <c r="O9" s="19"/>
      <c r="P9" s="19"/>
      <c r="Q9" s="19"/>
      <c r="R9" s="19"/>
      <c r="S9" s="19"/>
      <c r="T9" s="19"/>
      <c r="U9" s="19"/>
      <c r="V9" s="19"/>
      <c r="W9" s="19">
        <v>68578984</v>
      </c>
      <c r="X9" s="19">
        <v>81786800</v>
      </c>
      <c r="Y9" s="19">
        <v>-13207816</v>
      </c>
      <c r="Z9" s="20">
        <v>-16.15</v>
      </c>
      <c r="AA9" s="21">
        <v>182601419</v>
      </c>
    </row>
    <row r="10" spans="1:27" ht="13.5">
      <c r="A10" s="22" t="s">
        <v>37</v>
      </c>
      <c r="B10" s="16"/>
      <c r="C10" s="17">
        <v>-327052334</v>
      </c>
      <c r="D10" s="17"/>
      <c r="E10" s="18">
        <v>57546081</v>
      </c>
      <c r="F10" s="19">
        <v>57546081</v>
      </c>
      <c r="G10" s="19">
        <v>5600000</v>
      </c>
      <c r="H10" s="19"/>
      <c r="I10" s="19">
        <v>4593776</v>
      </c>
      <c r="J10" s="19">
        <v>10193776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10193776</v>
      </c>
      <c r="X10" s="19">
        <v>7491415</v>
      </c>
      <c r="Y10" s="19">
        <v>2702361</v>
      </c>
      <c r="Z10" s="20">
        <v>36.07</v>
      </c>
      <c r="AA10" s="21">
        <v>57546081</v>
      </c>
    </row>
    <row r="11" spans="1:27" ht="13.5">
      <c r="A11" s="22" t="s">
        <v>38</v>
      </c>
      <c r="B11" s="16"/>
      <c r="C11" s="17">
        <v>30398888</v>
      </c>
      <c r="D11" s="17"/>
      <c r="E11" s="18">
        <v>27063571</v>
      </c>
      <c r="F11" s="19">
        <v>27063571</v>
      </c>
      <c r="G11" s="19">
        <v>2754964</v>
      </c>
      <c r="H11" s="19">
        <v>3964651</v>
      </c>
      <c r="I11" s="19">
        <v>3501605</v>
      </c>
      <c r="J11" s="19">
        <v>10221220</v>
      </c>
      <c r="K11" s="19">
        <v>3264832</v>
      </c>
      <c r="L11" s="19">
        <v>3206576</v>
      </c>
      <c r="M11" s="19">
        <v>1526101</v>
      </c>
      <c r="N11" s="19">
        <v>7997509</v>
      </c>
      <c r="O11" s="19"/>
      <c r="P11" s="19"/>
      <c r="Q11" s="19"/>
      <c r="R11" s="19"/>
      <c r="S11" s="19"/>
      <c r="T11" s="19"/>
      <c r="U11" s="19"/>
      <c r="V11" s="19"/>
      <c r="W11" s="19">
        <v>18218729</v>
      </c>
      <c r="X11" s="19">
        <v>11795232</v>
      </c>
      <c r="Y11" s="19">
        <v>6423497</v>
      </c>
      <c r="Z11" s="20">
        <v>54.46</v>
      </c>
      <c r="AA11" s="21">
        <v>27063571</v>
      </c>
    </row>
    <row r="12" spans="1:27" ht="13.5">
      <c r="A12" s="22" t="s">
        <v>39</v>
      </c>
      <c r="B12" s="16"/>
      <c r="C12" s="17">
        <v>15120</v>
      </c>
      <c r="D12" s="17"/>
      <c r="E12" s="18">
        <v>15120</v>
      </c>
      <c r="F12" s="19">
        <v>15120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15120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-1410004285</v>
      </c>
      <c r="D14" s="17"/>
      <c r="E14" s="18">
        <v>-1583699970</v>
      </c>
      <c r="F14" s="19">
        <v>-1583699970</v>
      </c>
      <c r="G14" s="19">
        <v>-70798465</v>
      </c>
      <c r="H14" s="19">
        <v>-143004603</v>
      </c>
      <c r="I14" s="19">
        <v>-147204013</v>
      </c>
      <c r="J14" s="19">
        <v>-361007081</v>
      </c>
      <c r="K14" s="19">
        <v>-112841216</v>
      </c>
      <c r="L14" s="19">
        <v>-143975289</v>
      </c>
      <c r="M14" s="19">
        <v>-123751320</v>
      </c>
      <c r="N14" s="19">
        <v>-380567825</v>
      </c>
      <c r="O14" s="19"/>
      <c r="P14" s="19"/>
      <c r="Q14" s="19"/>
      <c r="R14" s="19"/>
      <c r="S14" s="19"/>
      <c r="T14" s="19"/>
      <c r="U14" s="19"/>
      <c r="V14" s="19"/>
      <c r="W14" s="19">
        <v>-741574906</v>
      </c>
      <c r="X14" s="19">
        <v>-710179761</v>
      </c>
      <c r="Y14" s="19">
        <v>-31395145</v>
      </c>
      <c r="Z14" s="20">
        <v>4.42</v>
      </c>
      <c r="AA14" s="21">
        <v>-1583699970</v>
      </c>
    </row>
    <row r="15" spans="1:27" ht="13.5">
      <c r="A15" s="22" t="s">
        <v>42</v>
      </c>
      <c r="B15" s="16"/>
      <c r="C15" s="17">
        <v>-76579560</v>
      </c>
      <c r="D15" s="17"/>
      <c r="E15" s="18">
        <v>-89108928</v>
      </c>
      <c r="F15" s="19">
        <v>-89108928</v>
      </c>
      <c r="G15" s="19"/>
      <c r="H15" s="19"/>
      <c r="I15" s="19"/>
      <c r="J15" s="19"/>
      <c r="K15" s="19"/>
      <c r="L15" s="19"/>
      <c r="M15" s="19">
        <v>-46679716</v>
      </c>
      <c r="N15" s="19">
        <v>-46679716</v>
      </c>
      <c r="O15" s="19"/>
      <c r="P15" s="19"/>
      <c r="Q15" s="19"/>
      <c r="R15" s="19"/>
      <c r="S15" s="19"/>
      <c r="T15" s="19"/>
      <c r="U15" s="19"/>
      <c r="V15" s="19"/>
      <c r="W15" s="19">
        <v>-46679716</v>
      </c>
      <c r="X15" s="19">
        <v>-41381637</v>
      </c>
      <c r="Y15" s="19">
        <v>-5298079</v>
      </c>
      <c r="Z15" s="20">
        <v>12.8</v>
      </c>
      <c r="AA15" s="21">
        <v>-89108928</v>
      </c>
    </row>
    <row r="16" spans="1:27" ht="13.5">
      <c r="A16" s="22" t="s">
        <v>43</v>
      </c>
      <c r="B16" s="16"/>
      <c r="C16" s="17"/>
      <c r="D16" s="17"/>
      <c r="E16" s="18">
        <v>-736170</v>
      </c>
      <c r="F16" s="19">
        <v>-736170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-151580</v>
      </c>
      <c r="Y16" s="19">
        <v>151580</v>
      </c>
      <c r="Z16" s="20">
        <v>-100</v>
      </c>
      <c r="AA16" s="21">
        <v>-736170</v>
      </c>
    </row>
    <row r="17" spans="1:27" ht="13.5">
      <c r="A17" s="23" t="s">
        <v>44</v>
      </c>
      <c r="B17" s="24"/>
      <c r="C17" s="25">
        <f aca="true" t="shared" si="0" ref="C17:Y17">SUM(C6:C16)</f>
        <v>-173444482</v>
      </c>
      <c r="D17" s="25">
        <f>SUM(D6:D16)</f>
        <v>0</v>
      </c>
      <c r="E17" s="26">
        <f t="shared" si="0"/>
        <v>241685298</v>
      </c>
      <c r="F17" s="27">
        <f t="shared" si="0"/>
        <v>241685298</v>
      </c>
      <c r="G17" s="27">
        <f t="shared" si="0"/>
        <v>245999814</v>
      </c>
      <c r="H17" s="27">
        <f t="shared" si="0"/>
        <v>-25830253</v>
      </c>
      <c r="I17" s="27">
        <f t="shared" si="0"/>
        <v>31249881</v>
      </c>
      <c r="J17" s="27">
        <f t="shared" si="0"/>
        <v>251419442</v>
      </c>
      <c r="K17" s="27">
        <f t="shared" si="0"/>
        <v>43677636</v>
      </c>
      <c r="L17" s="27">
        <f t="shared" si="0"/>
        <v>5971196</v>
      </c>
      <c r="M17" s="27">
        <f t="shared" si="0"/>
        <v>-30671365</v>
      </c>
      <c r="N17" s="27">
        <f t="shared" si="0"/>
        <v>18977467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270396909</v>
      </c>
      <c r="X17" s="27">
        <f t="shared" si="0"/>
        <v>266819127</v>
      </c>
      <c r="Y17" s="27">
        <f t="shared" si="0"/>
        <v>3577782</v>
      </c>
      <c r="Z17" s="28">
        <f>+IF(X17&lt;&gt;0,+(Y17/X17)*100,0)</f>
        <v>1.3409016213444098</v>
      </c>
      <c r="AA17" s="29">
        <f>SUM(AA6:AA16)</f>
        <v>241685298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73721766</v>
      </c>
      <c r="D21" s="17"/>
      <c r="E21" s="18">
        <v>250000</v>
      </c>
      <c r="F21" s="19">
        <v>250000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521630</v>
      </c>
      <c r="D23" s="40"/>
      <c r="E23" s="18">
        <v>14000</v>
      </c>
      <c r="F23" s="19">
        <v>14000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14000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-574700209</v>
      </c>
      <c r="F26" s="19">
        <v>-795247997</v>
      </c>
      <c r="G26" s="19">
        <v>-762151</v>
      </c>
      <c r="H26" s="19">
        <v>-24003037</v>
      </c>
      <c r="I26" s="19">
        <v>-34458427</v>
      </c>
      <c r="J26" s="19">
        <v>-59223615</v>
      </c>
      <c r="K26" s="19">
        <v>-35091097</v>
      </c>
      <c r="L26" s="19">
        <v>-47254798</v>
      </c>
      <c r="M26" s="19">
        <v>-53081266</v>
      </c>
      <c r="N26" s="19">
        <v>-135427161</v>
      </c>
      <c r="O26" s="19"/>
      <c r="P26" s="19"/>
      <c r="Q26" s="19"/>
      <c r="R26" s="19"/>
      <c r="S26" s="19"/>
      <c r="T26" s="19"/>
      <c r="U26" s="19"/>
      <c r="V26" s="19"/>
      <c r="W26" s="19">
        <v>-194650776</v>
      </c>
      <c r="X26" s="19">
        <v>-309770547</v>
      </c>
      <c r="Y26" s="19">
        <v>115119771</v>
      </c>
      <c r="Z26" s="20">
        <v>-37.16</v>
      </c>
      <c r="AA26" s="21">
        <v>-795247997</v>
      </c>
    </row>
    <row r="27" spans="1:27" ht="13.5">
      <c r="A27" s="23" t="s">
        <v>51</v>
      </c>
      <c r="B27" s="24"/>
      <c r="C27" s="25">
        <f aca="true" t="shared" si="1" ref="C27:Y27">SUM(C21:C26)</f>
        <v>74243396</v>
      </c>
      <c r="D27" s="25">
        <f>SUM(D21:D26)</f>
        <v>0</v>
      </c>
      <c r="E27" s="26">
        <f t="shared" si="1"/>
        <v>-574436209</v>
      </c>
      <c r="F27" s="27">
        <f t="shared" si="1"/>
        <v>-794983997</v>
      </c>
      <c r="G27" s="27">
        <f t="shared" si="1"/>
        <v>-762151</v>
      </c>
      <c r="H27" s="27">
        <f t="shared" si="1"/>
        <v>-24003037</v>
      </c>
      <c r="I27" s="27">
        <f t="shared" si="1"/>
        <v>-34458427</v>
      </c>
      <c r="J27" s="27">
        <f t="shared" si="1"/>
        <v>-59223615</v>
      </c>
      <c r="K27" s="27">
        <f t="shared" si="1"/>
        <v>-35091097</v>
      </c>
      <c r="L27" s="27">
        <f t="shared" si="1"/>
        <v>-47254798</v>
      </c>
      <c r="M27" s="27">
        <f t="shared" si="1"/>
        <v>-53081266</v>
      </c>
      <c r="N27" s="27">
        <f t="shared" si="1"/>
        <v>-135427161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-194650776</v>
      </c>
      <c r="X27" s="27">
        <f t="shared" si="1"/>
        <v>-309770547</v>
      </c>
      <c r="Y27" s="27">
        <f t="shared" si="1"/>
        <v>115119771</v>
      </c>
      <c r="Z27" s="28">
        <f>+IF(X27&lt;&gt;0,+(Y27/X27)*100,0)</f>
        <v>-37.162916912175</v>
      </c>
      <c r="AA27" s="29">
        <f>SUM(AA21:AA26)</f>
        <v>-794983997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294530916</v>
      </c>
      <c r="D32" s="17"/>
      <c r="E32" s="18">
        <v>506922000</v>
      </c>
      <c r="F32" s="19">
        <v>506922000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506922000</v>
      </c>
    </row>
    <row r="33" spans="1:27" ht="13.5">
      <c r="A33" s="22" t="s">
        <v>55</v>
      </c>
      <c r="B33" s="16"/>
      <c r="C33" s="17">
        <v>2782081</v>
      </c>
      <c r="D33" s="17"/>
      <c r="E33" s="18">
        <v>2919391</v>
      </c>
      <c r="F33" s="19">
        <v>2919391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2919391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-132932517</v>
      </c>
      <c r="D35" s="17"/>
      <c r="E35" s="18">
        <v>-132104369</v>
      </c>
      <c r="F35" s="19">
        <v>-132104369</v>
      </c>
      <c r="G35" s="19"/>
      <c r="H35" s="19"/>
      <c r="I35" s="19"/>
      <c r="J35" s="19"/>
      <c r="K35" s="19"/>
      <c r="L35" s="19"/>
      <c r="M35" s="19">
        <v>-65289252</v>
      </c>
      <c r="N35" s="19">
        <v>-65289252</v>
      </c>
      <c r="O35" s="19"/>
      <c r="P35" s="19"/>
      <c r="Q35" s="19"/>
      <c r="R35" s="19"/>
      <c r="S35" s="19"/>
      <c r="T35" s="19"/>
      <c r="U35" s="19"/>
      <c r="V35" s="19"/>
      <c r="W35" s="19">
        <v>-65289252</v>
      </c>
      <c r="X35" s="19">
        <v>-64337492</v>
      </c>
      <c r="Y35" s="19">
        <v>-951760</v>
      </c>
      <c r="Z35" s="20">
        <v>1.48</v>
      </c>
      <c r="AA35" s="21">
        <v>-132104369</v>
      </c>
    </row>
    <row r="36" spans="1:27" ht="13.5">
      <c r="A36" s="23" t="s">
        <v>57</v>
      </c>
      <c r="B36" s="24"/>
      <c r="C36" s="25">
        <f aca="true" t="shared" si="2" ref="C36:Y36">SUM(C31:C35)</f>
        <v>164380480</v>
      </c>
      <c r="D36" s="25">
        <f>SUM(D31:D35)</f>
        <v>0</v>
      </c>
      <c r="E36" s="26">
        <f t="shared" si="2"/>
        <v>377737022</v>
      </c>
      <c r="F36" s="27">
        <f t="shared" si="2"/>
        <v>377737022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-65289252</v>
      </c>
      <c r="N36" s="27">
        <f t="shared" si="2"/>
        <v>-65289252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-65289252</v>
      </c>
      <c r="X36" s="27">
        <f t="shared" si="2"/>
        <v>-64337492</v>
      </c>
      <c r="Y36" s="27">
        <f t="shared" si="2"/>
        <v>-951760</v>
      </c>
      <c r="Z36" s="28">
        <f>+IF(X36&lt;&gt;0,+(Y36/X36)*100,0)</f>
        <v>1.4793240619326598</v>
      </c>
      <c r="AA36" s="29">
        <f>SUM(AA31:AA35)</f>
        <v>377737022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65179394</v>
      </c>
      <c r="D38" s="31">
        <f>+D17+D27+D36</f>
        <v>0</v>
      </c>
      <c r="E38" s="32">
        <f t="shared" si="3"/>
        <v>44986111</v>
      </c>
      <c r="F38" s="33">
        <f t="shared" si="3"/>
        <v>-175561677</v>
      </c>
      <c r="G38" s="33">
        <f t="shared" si="3"/>
        <v>245237663</v>
      </c>
      <c r="H38" s="33">
        <f t="shared" si="3"/>
        <v>-49833290</v>
      </c>
      <c r="I38" s="33">
        <f t="shared" si="3"/>
        <v>-3208546</v>
      </c>
      <c r="J38" s="33">
        <f t="shared" si="3"/>
        <v>192195827</v>
      </c>
      <c r="K38" s="33">
        <f t="shared" si="3"/>
        <v>8586539</v>
      </c>
      <c r="L38" s="33">
        <f t="shared" si="3"/>
        <v>-41283602</v>
      </c>
      <c r="M38" s="33">
        <f t="shared" si="3"/>
        <v>-149041883</v>
      </c>
      <c r="N38" s="33">
        <f t="shared" si="3"/>
        <v>-181738946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10456881</v>
      </c>
      <c r="X38" s="33">
        <f t="shared" si="3"/>
        <v>-107288912</v>
      </c>
      <c r="Y38" s="33">
        <f t="shared" si="3"/>
        <v>117745793</v>
      </c>
      <c r="Z38" s="34">
        <f>+IF(X38&lt;&gt;0,+(Y38/X38)*100,0)</f>
        <v>-109.74646942081023</v>
      </c>
      <c r="AA38" s="35">
        <f>+AA17+AA27+AA36</f>
        <v>-175561677</v>
      </c>
    </row>
    <row r="39" spans="1:27" ht="13.5">
      <c r="A39" s="22" t="s">
        <v>59</v>
      </c>
      <c r="B39" s="16"/>
      <c r="C39" s="31">
        <v>259525666</v>
      </c>
      <c r="D39" s="31"/>
      <c r="E39" s="32">
        <v>140988688</v>
      </c>
      <c r="F39" s="33">
        <v>361536475</v>
      </c>
      <c r="G39" s="33">
        <v>140988688</v>
      </c>
      <c r="H39" s="33">
        <v>386226351</v>
      </c>
      <c r="I39" s="33">
        <v>336393061</v>
      </c>
      <c r="J39" s="33">
        <v>140988688</v>
      </c>
      <c r="K39" s="33">
        <v>333184515</v>
      </c>
      <c r="L39" s="33">
        <v>341771054</v>
      </c>
      <c r="M39" s="33">
        <v>300487452</v>
      </c>
      <c r="N39" s="33">
        <v>333184515</v>
      </c>
      <c r="O39" s="33"/>
      <c r="P39" s="33"/>
      <c r="Q39" s="33"/>
      <c r="R39" s="33"/>
      <c r="S39" s="33"/>
      <c r="T39" s="33"/>
      <c r="U39" s="33"/>
      <c r="V39" s="33"/>
      <c r="W39" s="33">
        <v>140988688</v>
      </c>
      <c r="X39" s="33">
        <v>361536475</v>
      </c>
      <c r="Y39" s="33">
        <v>-220547787</v>
      </c>
      <c r="Z39" s="34">
        <v>-61</v>
      </c>
      <c r="AA39" s="35">
        <v>361536475</v>
      </c>
    </row>
    <row r="40" spans="1:27" ht="13.5">
      <c r="A40" s="41" t="s">
        <v>60</v>
      </c>
      <c r="B40" s="42"/>
      <c r="C40" s="43">
        <v>324705060</v>
      </c>
      <c r="D40" s="43"/>
      <c r="E40" s="44">
        <v>185974798</v>
      </c>
      <c r="F40" s="45">
        <v>185974798</v>
      </c>
      <c r="G40" s="45">
        <v>386226351</v>
      </c>
      <c r="H40" s="45">
        <v>336393061</v>
      </c>
      <c r="I40" s="45">
        <v>333184515</v>
      </c>
      <c r="J40" s="45">
        <v>333184515</v>
      </c>
      <c r="K40" s="45">
        <v>341771054</v>
      </c>
      <c r="L40" s="45">
        <v>300487452</v>
      </c>
      <c r="M40" s="45">
        <v>151445569</v>
      </c>
      <c r="N40" s="45">
        <v>151445569</v>
      </c>
      <c r="O40" s="45"/>
      <c r="P40" s="45"/>
      <c r="Q40" s="45"/>
      <c r="R40" s="45"/>
      <c r="S40" s="45"/>
      <c r="T40" s="45"/>
      <c r="U40" s="45"/>
      <c r="V40" s="45"/>
      <c r="W40" s="45">
        <v>151445569</v>
      </c>
      <c r="X40" s="45">
        <v>254247563</v>
      </c>
      <c r="Y40" s="45">
        <v>-102801994</v>
      </c>
      <c r="Z40" s="46">
        <v>-40.43</v>
      </c>
      <c r="AA40" s="47">
        <v>185974798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281199938</v>
      </c>
      <c r="F6" s="19">
        <v>281199938</v>
      </c>
      <c r="G6" s="19">
        <v>26728606</v>
      </c>
      <c r="H6" s="19">
        <v>30093955</v>
      </c>
      <c r="I6" s="19">
        <v>26541665</v>
      </c>
      <c r="J6" s="19">
        <v>83364226</v>
      </c>
      <c r="K6" s="19">
        <v>42995963</v>
      </c>
      <c r="L6" s="19">
        <v>22982231</v>
      </c>
      <c r="M6" s="19">
        <v>17730082</v>
      </c>
      <c r="N6" s="19">
        <v>83708276</v>
      </c>
      <c r="O6" s="19"/>
      <c r="P6" s="19"/>
      <c r="Q6" s="19"/>
      <c r="R6" s="19"/>
      <c r="S6" s="19"/>
      <c r="T6" s="19"/>
      <c r="U6" s="19"/>
      <c r="V6" s="19"/>
      <c r="W6" s="19">
        <v>167072502</v>
      </c>
      <c r="X6" s="19">
        <v>144323607</v>
      </c>
      <c r="Y6" s="19">
        <v>22748895</v>
      </c>
      <c r="Z6" s="20">
        <v>15.76</v>
      </c>
      <c r="AA6" s="21">
        <v>281199938</v>
      </c>
    </row>
    <row r="7" spans="1:27" ht="13.5">
      <c r="A7" s="22" t="s">
        <v>34</v>
      </c>
      <c r="B7" s="16"/>
      <c r="C7" s="17"/>
      <c r="D7" s="17"/>
      <c r="E7" s="18">
        <v>700831953</v>
      </c>
      <c r="F7" s="19">
        <v>700831953</v>
      </c>
      <c r="G7" s="19">
        <v>51858332</v>
      </c>
      <c r="H7" s="19">
        <v>43898929</v>
      </c>
      <c r="I7" s="19">
        <v>55497276</v>
      </c>
      <c r="J7" s="19">
        <v>151254537</v>
      </c>
      <c r="K7" s="19">
        <v>55907941</v>
      </c>
      <c r="L7" s="19">
        <v>63962122</v>
      </c>
      <c r="M7" s="19">
        <v>40727519</v>
      </c>
      <c r="N7" s="19">
        <v>160597582</v>
      </c>
      <c r="O7" s="19"/>
      <c r="P7" s="19"/>
      <c r="Q7" s="19"/>
      <c r="R7" s="19"/>
      <c r="S7" s="19"/>
      <c r="T7" s="19"/>
      <c r="U7" s="19"/>
      <c r="V7" s="19"/>
      <c r="W7" s="19">
        <v>311852119</v>
      </c>
      <c r="X7" s="19">
        <v>339577891</v>
      </c>
      <c r="Y7" s="19">
        <v>-27725772</v>
      </c>
      <c r="Z7" s="20">
        <v>-8.16</v>
      </c>
      <c r="AA7" s="21">
        <v>700831953</v>
      </c>
    </row>
    <row r="8" spans="1:27" ht="13.5">
      <c r="A8" s="22" t="s">
        <v>35</v>
      </c>
      <c r="B8" s="16"/>
      <c r="C8" s="17"/>
      <c r="D8" s="17"/>
      <c r="E8" s="18">
        <v>79291769</v>
      </c>
      <c r="F8" s="19">
        <v>79291769</v>
      </c>
      <c r="G8" s="19">
        <v>100089453</v>
      </c>
      <c r="H8" s="19">
        <v>18896784</v>
      </c>
      <c r="I8" s="19">
        <v>5938306</v>
      </c>
      <c r="J8" s="19">
        <v>124924543</v>
      </c>
      <c r="K8" s="19">
        <v>4724180</v>
      </c>
      <c r="L8" s="19">
        <v>7467890</v>
      </c>
      <c r="M8" s="19">
        <v>3907270</v>
      </c>
      <c r="N8" s="19">
        <v>16099340</v>
      </c>
      <c r="O8" s="19"/>
      <c r="P8" s="19"/>
      <c r="Q8" s="19"/>
      <c r="R8" s="19"/>
      <c r="S8" s="19"/>
      <c r="T8" s="19"/>
      <c r="U8" s="19"/>
      <c r="V8" s="19"/>
      <c r="W8" s="19">
        <v>141023883</v>
      </c>
      <c r="X8" s="19">
        <v>19942610</v>
      </c>
      <c r="Y8" s="19">
        <v>121081273</v>
      </c>
      <c r="Z8" s="20">
        <v>607.15</v>
      </c>
      <c r="AA8" s="21">
        <v>79291769</v>
      </c>
    </row>
    <row r="9" spans="1:27" ht="13.5">
      <c r="A9" s="22" t="s">
        <v>36</v>
      </c>
      <c r="B9" s="16"/>
      <c r="C9" s="17"/>
      <c r="D9" s="17"/>
      <c r="E9" s="18">
        <v>110550000</v>
      </c>
      <c r="F9" s="19">
        <v>110550000</v>
      </c>
      <c r="G9" s="19"/>
      <c r="H9" s="19"/>
      <c r="I9" s="19"/>
      <c r="J9" s="19"/>
      <c r="K9" s="19"/>
      <c r="L9" s="19">
        <v>2267754</v>
      </c>
      <c r="M9" s="19">
        <v>71986000</v>
      </c>
      <c r="N9" s="19">
        <v>74253754</v>
      </c>
      <c r="O9" s="19"/>
      <c r="P9" s="19"/>
      <c r="Q9" s="19"/>
      <c r="R9" s="19"/>
      <c r="S9" s="19"/>
      <c r="T9" s="19"/>
      <c r="U9" s="19"/>
      <c r="V9" s="19"/>
      <c r="W9" s="19">
        <v>74253754</v>
      </c>
      <c r="X9" s="19">
        <v>88494000</v>
      </c>
      <c r="Y9" s="19">
        <v>-14240246</v>
      </c>
      <c r="Z9" s="20">
        <v>-16.09</v>
      </c>
      <c r="AA9" s="21">
        <v>110550000</v>
      </c>
    </row>
    <row r="10" spans="1:27" ht="13.5">
      <c r="A10" s="22" t="s">
        <v>37</v>
      </c>
      <c r="B10" s="16"/>
      <c r="C10" s="17"/>
      <c r="D10" s="17"/>
      <c r="E10" s="18">
        <v>128731320</v>
      </c>
      <c r="F10" s="19">
        <v>128731320</v>
      </c>
      <c r="G10" s="19">
        <v>363452</v>
      </c>
      <c r="H10" s="19">
        <v>24041548</v>
      </c>
      <c r="I10" s="19"/>
      <c r="J10" s="19">
        <v>24405000</v>
      </c>
      <c r="K10" s="19"/>
      <c r="L10" s="19"/>
      <c r="M10" s="19">
        <v>16350000</v>
      </c>
      <c r="N10" s="19">
        <v>16350000</v>
      </c>
      <c r="O10" s="19"/>
      <c r="P10" s="19"/>
      <c r="Q10" s="19"/>
      <c r="R10" s="19"/>
      <c r="S10" s="19"/>
      <c r="T10" s="19"/>
      <c r="U10" s="19"/>
      <c r="V10" s="19"/>
      <c r="W10" s="19">
        <v>40755000</v>
      </c>
      <c r="X10" s="19">
        <v>103540000</v>
      </c>
      <c r="Y10" s="19">
        <v>-62785000</v>
      </c>
      <c r="Z10" s="20">
        <v>-60.64</v>
      </c>
      <c r="AA10" s="21">
        <v>128731320</v>
      </c>
    </row>
    <row r="11" spans="1:27" ht="13.5">
      <c r="A11" s="22" t="s">
        <v>38</v>
      </c>
      <c r="B11" s="16"/>
      <c r="C11" s="17"/>
      <c r="D11" s="17"/>
      <c r="E11" s="18">
        <v>43433003</v>
      </c>
      <c r="F11" s="19">
        <v>43433003</v>
      </c>
      <c r="G11" s="19">
        <v>421605</v>
      </c>
      <c r="H11" s="19">
        <v>4407676</v>
      </c>
      <c r="I11" s="19">
        <v>4939940</v>
      </c>
      <c r="J11" s="19">
        <v>9769221</v>
      </c>
      <c r="K11" s="19">
        <v>596844</v>
      </c>
      <c r="L11" s="19">
        <v>549588</v>
      </c>
      <c r="M11" s="19">
        <v>13181786</v>
      </c>
      <c r="N11" s="19">
        <v>14328218</v>
      </c>
      <c r="O11" s="19"/>
      <c r="P11" s="19"/>
      <c r="Q11" s="19"/>
      <c r="R11" s="19"/>
      <c r="S11" s="19"/>
      <c r="T11" s="19"/>
      <c r="U11" s="19"/>
      <c r="V11" s="19"/>
      <c r="W11" s="19">
        <v>24097439</v>
      </c>
      <c r="X11" s="19">
        <v>20182123</v>
      </c>
      <c r="Y11" s="19">
        <v>3915316</v>
      </c>
      <c r="Z11" s="20">
        <v>19.4</v>
      </c>
      <c r="AA11" s="21">
        <v>43433003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-1081273500</v>
      </c>
      <c r="F14" s="19">
        <v>-1081273500</v>
      </c>
      <c r="G14" s="19">
        <v>-93293562</v>
      </c>
      <c r="H14" s="19">
        <v>-146554420</v>
      </c>
      <c r="I14" s="19">
        <v>-83613491</v>
      </c>
      <c r="J14" s="19">
        <v>-323461473</v>
      </c>
      <c r="K14" s="19">
        <v>-14823979</v>
      </c>
      <c r="L14" s="19">
        <v>-93058467</v>
      </c>
      <c r="M14" s="19">
        <v>-111377053</v>
      </c>
      <c r="N14" s="19">
        <v>-219259499</v>
      </c>
      <c r="O14" s="19"/>
      <c r="P14" s="19"/>
      <c r="Q14" s="19"/>
      <c r="R14" s="19"/>
      <c r="S14" s="19"/>
      <c r="T14" s="19"/>
      <c r="U14" s="19"/>
      <c r="V14" s="19"/>
      <c r="W14" s="19">
        <v>-542720972</v>
      </c>
      <c r="X14" s="19">
        <v>-472353201</v>
      </c>
      <c r="Y14" s="19">
        <v>-70367771</v>
      </c>
      <c r="Z14" s="20">
        <v>14.9</v>
      </c>
      <c r="AA14" s="21">
        <v>-1081273500</v>
      </c>
    </row>
    <row r="15" spans="1:27" ht="13.5">
      <c r="A15" s="22" t="s">
        <v>42</v>
      </c>
      <c r="B15" s="16"/>
      <c r="C15" s="17"/>
      <c r="D15" s="17"/>
      <c r="E15" s="18">
        <v>-31471544</v>
      </c>
      <c r="F15" s="19">
        <v>-31471544</v>
      </c>
      <c r="G15" s="19"/>
      <c r="H15" s="19"/>
      <c r="I15" s="19"/>
      <c r="J15" s="19"/>
      <c r="K15" s="19"/>
      <c r="L15" s="19"/>
      <c r="M15" s="19">
        <v>-10107500</v>
      </c>
      <c r="N15" s="19">
        <v>-10107500</v>
      </c>
      <c r="O15" s="19"/>
      <c r="P15" s="19"/>
      <c r="Q15" s="19"/>
      <c r="R15" s="19"/>
      <c r="S15" s="19"/>
      <c r="T15" s="19"/>
      <c r="U15" s="19"/>
      <c r="V15" s="19"/>
      <c r="W15" s="19">
        <v>-10107500</v>
      </c>
      <c r="X15" s="19">
        <v>-9746738</v>
      </c>
      <c r="Y15" s="19">
        <v>-360762</v>
      </c>
      <c r="Z15" s="20">
        <v>3.7</v>
      </c>
      <c r="AA15" s="21">
        <v>-31471544</v>
      </c>
    </row>
    <row r="16" spans="1:27" ht="13.5">
      <c r="A16" s="22" t="s">
        <v>43</v>
      </c>
      <c r="B16" s="16"/>
      <c r="C16" s="17"/>
      <c r="D16" s="17"/>
      <c r="E16" s="18">
        <v>-7891444</v>
      </c>
      <c r="F16" s="19">
        <v>-7891444</v>
      </c>
      <c r="G16" s="19">
        <v>-4551610</v>
      </c>
      <c r="H16" s="19">
        <v>-2101786</v>
      </c>
      <c r="I16" s="19"/>
      <c r="J16" s="19">
        <v>-6653396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-6653396</v>
      </c>
      <c r="X16" s="19">
        <v>-3672877</v>
      </c>
      <c r="Y16" s="19">
        <v>-2980519</v>
      </c>
      <c r="Z16" s="20">
        <v>81.15</v>
      </c>
      <c r="AA16" s="21">
        <v>-7891444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223401495</v>
      </c>
      <c r="F17" s="27">
        <f t="shared" si="0"/>
        <v>223401495</v>
      </c>
      <c r="G17" s="27">
        <f t="shared" si="0"/>
        <v>81616276</v>
      </c>
      <c r="H17" s="27">
        <f t="shared" si="0"/>
        <v>-27317314</v>
      </c>
      <c r="I17" s="27">
        <f t="shared" si="0"/>
        <v>9303696</v>
      </c>
      <c r="J17" s="27">
        <f t="shared" si="0"/>
        <v>63602658</v>
      </c>
      <c r="K17" s="27">
        <f t="shared" si="0"/>
        <v>89400949</v>
      </c>
      <c r="L17" s="27">
        <f t="shared" si="0"/>
        <v>4171118</v>
      </c>
      <c r="M17" s="27">
        <f t="shared" si="0"/>
        <v>42398104</v>
      </c>
      <c r="N17" s="27">
        <f t="shared" si="0"/>
        <v>135970171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199572829</v>
      </c>
      <c r="X17" s="27">
        <f t="shared" si="0"/>
        <v>230287415</v>
      </c>
      <c r="Y17" s="27">
        <f t="shared" si="0"/>
        <v>-30714586</v>
      </c>
      <c r="Z17" s="28">
        <f>+IF(X17&lt;&gt;0,+(Y17/X17)*100,0)</f>
        <v>-13.337500879064537</v>
      </c>
      <c r="AA17" s="29">
        <f>SUM(AA6:AA16)</f>
        <v>223401495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5698254</v>
      </c>
      <c r="F21" s="19">
        <v>5698254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5698254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-463791713</v>
      </c>
      <c r="F26" s="19">
        <v>-539200043</v>
      </c>
      <c r="G26" s="19">
        <v>-57000</v>
      </c>
      <c r="H26" s="19">
        <v>-8557667</v>
      </c>
      <c r="I26" s="19">
        <v>-20690727</v>
      </c>
      <c r="J26" s="19">
        <v>-29305394</v>
      </c>
      <c r="K26" s="19">
        <v>-18545431</v>
      </c>
      <c r="L26" s="19">
        <v>-24147941</v>
      </c>
      <c r="M26" s="19">
        <v>-25905463</v>
      </c>
      <c r="N26" s="19">
        <v>-68598835</v>
      </c>
      <c r="O26" s="19"/>
      <c r="P26" s="19"/>
      <c r="Q26" s="19"/>
      <c r="R26" s="19"/>
      <c r="S26" s="19"/>
      <c r="T26" s="19"/>
      <c r="U26" s="19"/>
      <c r="V26" s="19"/>
      <c r="W26" s="19">
        <v>-97904229</v>
      </c>
      <c r="X26" s="19">
        <v>-130792471</v>
      </c>
      <c r="Y26" s="19">
        <v>32888242</v>
      </c>
      <c r="Z26" s="20">
        <v>-25.15</v>
      </c>
      <c r="AA26" s="21">
        <v>-539200043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-458093459</v>
      </c>
      <c r="F27" s="27">
        <f t="shared" si="1"/>
        <v>-533501789</v>
      </c>
      <c r="G27" s="27">
        <f t="shared" si="1"/>
        <v>-57000</v>
      </c>
      <c r="H27" s="27">
        <f t="shared" si="1"/>
        <v>-8557667</v>
      </c>
      <c r="I27" s="27">
        <f t="shared" si="1"/>
        <v>-20690727</v>
      </c>
      <c r="J27" s="27">
        <f t="shared" si="1"/>
        <v>-29305394</v>
      </c>
      <c r="K27" s="27">
        <f t="shared" si="1"/>
        <v>-18545431</v>
      </c>
      <c r="L27" s="27">
        <f t="shared" si="1"/>
        <v>-24147941</v>
      </c>
      <c r="M27" s="27">
        <f t="shared" si="1"/>
        <v>-25905463</v>
      </c>
      <c r="N27" s="27">
        <f t="shared" si="1"/>
        <v>-68598835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-97904229</v>
      </c>
      <c r="X27" s="27">
        <f t="shared" si="1"/>
        <v>-130792471</v>
      </c>
      <c r="Y27" s="27">
        <f t="shared" si="1"/>
        <v>32888242</v>
      </c>
      <c r="Z27" s="28">
        <f>+IF(X27&lt;&gt;0,+(Y27/X27)*100,0)</f>
        <v>-25.145363298473043</v>
      </c>
      <c r="AA27" s="29">
        <f>SUM(AA21:AA26)</f>
        <v>-533501789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161000000</v>
      </c>
      <c r="F32" s="19">
        <v>161000000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161000000</v>
      </c>
      <c r="Y32" s="19">
        <v>-161000000</v>
      </c>
      <c r="Z32" s="20">
        <v>-100</v>
      </c>
      <c r="AA32" s="21">
        <v>161000000</v>
      </c>
    </row>
    <row r="33" spans="1:27" ht="13.5">
      <c r="A33" s="22" t="s">
        <v>55</v>
      </c>
      <c r="B33" s="16"/>
      <c r="C33" s="17"/>
      <c r="D33" s="17"/>
      <c r="E33" s="18">
        <v>1386835</v>
      </c>
      <c r="F33" s="19">
        <v>1386835</v>
      </c>
      <c r="G33" s="19">
        <v>27620</v>
      </c>
      <c r="H33" s="36"/>
      <c r="I33" s="36"/>
      <c r="J33" s="36">
        <v>27620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27620</v>
      </c>
      <c r="X33" s="36"/>
      <c r="Y33" s="19">
        <v>27620</v>
      </c>
      <c r="Z33" s="20"/>
      <c r="AA33" s="21">
        <v>1386835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-11957516</v>
      </c>
      <c r="F35" s="19">
        <v>-11957516</v>
      </c>
      <c r="G35" s="19"/>
      <c r="H35" s="19"/>
      <c r="I35" s="19"/>
      <c r="J35" s="19"/>
      <c r="K35" s="19"/>
      <c r="L35" s="19"/>
      <c r="M35" s="19">
        <v>-5660095</v>
      </c>
      <c r="N35" s="19">
        <v>-5660095</v>
      </c>
      <c r="O35" s="19"/>
      <c r="P35" s="19"/>
      <c r="Q35" s="19"/>
      <c r="R35" s="19"/>
      <c r="S35" s="19"/>
      <c r="T35" s="19"/>
      <c r="U35" s="19"/>
      <c r="V35" s="19"/>
      <c r="W35" s="19">
        <v>-5660095</v>
      </c>
      <c r="X35" s="19">
        <v>-4005735</v>
      </c>
      <c r="Y35" s="19">
        <v>-1654360</v>
      </c>
      <c r="Z35" s="20">
        <v>41.3</v>
      </c>
      <c r="AA35" s="21">
        <v>-11957516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150429319</v>
      </c>
      <c r="F36" s="27">
        <f t="shared" si="2"/>
        <v>150429319</v>
      </c>
      <c r="G36" s="27">
        <f t="shared" si="2"/>
        <v>27620</v>
      </c>
      <c r="H36" s="27">
        <f t="shared" si="2"/>
        <v>0</v>
      </c>
      <c r="I36" s="27">
        <f t="shared" si="2"/>
        <v>0</v>
      </c>
      <c r="J36" s="27">
        <f t="shared" si="2"/>
        <v>27620</v>
      </c>
      <c r="K36" s="27">
        <f t="shared" si="2"/>
        <v>0</v>
      </c>
      <c r="L36" s="27">
        <f t="shared" si="2"/>
        <v>0</v>
      </c>
      <c r="M36" s="27">
        <f t="shared" si="2"/>
        <v>-5660095</v>
      </c>
      <c r="N36" s="27">
        <f t="shared" si="2"/>
        <v>-5660095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-5632475</v>
      </c>
      <c r="X36" s="27">
        <f t="shared" si="2"/>
        <v>156994265</v>
      </c>
      <c r="Y36" s="27">
        <f t="shared" si="2"/>
        <v>-162626740</v>
      </c>
      <c r="Z36" s="28">
        <f>+IF(X36&lt;&gt;0,+(Y36/X36)*100,0)</f>
        <v>-103.58769474795784</v>
      </c>
      <c r="AA36" s="29">
        <f>SUM(AA31:AA35)</f>
        <v>150429319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-84262645</v>
      </c>
      <c r="F38" s="33">
        <f t="shared" si="3"/>
        <v>-159670975</v>
      </c>
      <c r="G38" s="33">
        <f t="shared" si="3"/>
        <v>81586896</v>
      </c>
      <c r="H38" s="33">
        <f t="shared" si="3"/>
        <v>-35874981</v>
      </c>
      <c r="I38" s="33">
        <f t="shared" si="3"/>
        <v>-11387031</v>
      </c>
      <c r="J38" s="33">
        <f t="shared" si="3"/>
        <v>34324884</v>
      </c>
      <c r="K38" s="33">
        <f t="shared" si="3"/>
        <v>70855518</v>
      </c>
      <c r="L38" s="33">
        <f t="shared" si="3"/>
        <v>-19976823</v>
      </c>
      <c r="M38" s="33">
        <f t="shared" si="3"/>
        <v>10832546</v>
      </c>
      <c r="N38" s="33">
        <f t="shared" si="3"/>
        <v>61711241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96036125</v>
      </c>
      <c r="X38" s="33">
        <f t="shared" si="3"/>
        <v>256489209</v>
      </c>
      <c r="Y38" s="33">
        <f t="shared" si="3"/>
        <v>-160453084</v>
      </c>
      <c r="Z38" s="34">
        <f>+IF(X38&lt;&gt;0,+(Y38/X38)*100,0)</f>
        <v>-62.557440379489805</v>
      </c>
      <c r="AA38" s="35">
        <f>+AA17+AA27+AA36</f>
        <v>-159670975</v>
      </c>
    </row>
    <row r="39" spans="1:27" ht="13.5">
      <c r="A39" s="22" t="s">
        <v>59</v>
      </c>
      <c r="B39" s="16"/>
      <c r="C39" s="31"/>
      <c r="D39" s="31"/>
      <c r="E39" s="32">
        <v>479988501</v>
      </c>
      <c r="F39" s="33">
        <v>613807934</v>
      </c>
      <c r="G39" s="33">
        <v>613807934</v>
      </c>
      <c r="H39" s="33">
        <v>695394830</v>
      </c>
      <c r="I39" s="33">
        <v>659519849</v>
      </c>
      <c r="J39" s="33">
        <v>613807934</v>
      </c>
      <c r="K39" s="33">
        <v>648132818</v>
      </c>
      <c r="L39" s="33">
        <v>718988336</v>
      </c>
      <c r="M39" s="33">
        <v>699011513</v>
      </c>
      <c r="N39" s="33">
        <v>648132818</v>
      </c>
      <c r="O39" s="33"/>
      <c r="P39" s="33"/>
      <c r="Q39" s="33"/>
      <c r="R39" s="33"/>
      <c r="S39" s="33"/>
      <c r="T39" s="33"/>
      <c r="U39" s="33"/>
      <c r="V39" s="33"/>
      <c r="W39" s="33">
        <v>613807934</v>
      </c>
      <c r="X39" s="33">
        <v>613807934</v>
      </c>
      <c r="Y39" s="33"/>
      <c r="Z39" s="34"/>
      <c r="AA39" s="35">
        <v>613807934</v>
      </c>
    </row>
    <row r="40" spans="1:27" ht="13.5">
      <c r="A40" s="41" t="s">
        <v>60</v>
      </c>
      <c r="B40" s="42"/>
      <c r="C40" s="43"/>
      <c r="D40" s="43"/>
      <c r="E40" s="44">
        <v>395725856</v>
      </c>
      <c r="F40" s="45">
        <v>454136959</v>
      </c>
      <c r="G40" s="45">
        <v>695394830</v>
      </c>
      <c r="H40" s="45">
        <v>659519849</v>
      </c>
      <c r="I40" s="45">
        <v>648132818</v>
      </c>
      <c r="J40" s="45">
        <v>648132818</v>
      </c>
      <c r="K40" s="45">
        <v>718988336</v>
      </c>
      <c r="L40" s="45">
        <v>699011513</v>
      </c>
      <c r="M40" s="45">
        <v>709844059</v>
      </c>
      <c r="N40" s="45">
        <v>709844059</v>
      </c>
      <c r="O40" s="45"/>
      <c r="P40" s="45"/>
      <c r="Q40" s="45"/>
      <c r="R40" s="45"/>
      <c r="S40" s="45"/>
      <c r="T40" s="45"/>
      <c r="U40" s="45"/>
      <c r="V40" s="45"/>
      <c r="W40" s="45">
        <v>709844059</v>
      </c>
      <c r="X40" s="45">
        <v>870297143</v>
      </c>
      <c r="Y40" s="45">
        <v>-160453084</v>
      </c>
      <c r="Z40" s="46">
        <v>-18.44</v>
      </c>
      <c r="AA40" s="47">
        <v>454136959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262455047</v>
      </c>
      <c r="D6" s="17"/>
      <c r="E6" s="18">
        <v>181498227</v>
      </c>
      <c r="F6" s="19">
        <v>181498227</v>
      </c>
      <c r="G6" s="19">
        <v>17266076</v>
      </c>
      <c r="H6" s="19">
        <v>20738733</v>
      </c>
      <c r="I6" s="19">
        <v>27377450</v>
      </c>
      <c r="J6" s="19">
        <v>65382259</v>
      </c>
      <c r="K6" s="19">
        <v>27036586</v>
      </c>
      <c r="L6" s="19">
        <v>27512478</v>
      </c>
      <c r="M6" s="19">
        <v>11805568</v>
      </c>
      <c r="N6" s="19">
        <v>66354632</v>
      </c>
      <c r="O6" s="19"/>
      <c r="P6" s="19"/>
      <c r="Q6" s="19"/>
      <c r="R6" s="19"/>
      <c r="S6" s="19"/>
      <c r="T6" s="19"/>
      <c r="U6" s="19"/>
      <c r="V6" s="19"/>
      <c r="W6" s="19">
        <v>131736891</v>
      </c>
      <c r="X6" s="19">
        <v>90749112</v>
      </c>
      <c r="Y6" s="19">
        <v>40987779</v>
      </c>
      <c r="Z6" s="20">
        <v>45.17</v>
      </c>
      <c r="AA6" s="21">
        <v>181498227</v>
      </c>
    </row>
    <row r="7" spans="1:27" ht="13.5">
      <c r="A7" s="22" t="s">
        <v>34</v>
      </c>
      <c r="B7" s="16"/>
      <c r="C7" s="17">
        <v>1044763334</v>
      </c>
      <c r="D7" s="17"/>
      <c r="E7" s="18">
        <v>1048678742</v>
      </c>
      <c r="F7" s="19">
        <v>1048678742</v>
      </c>
      <c r="G7" s="19">
        <v>47719551</v>
      </c>
      <c r="H7" s="19">
        <v>47356720</v>
      </c>
      <c r="I7" s="19">
        <v>66633822</v>
      </c>
      <c r="J7" s="19">
        <v>161710093</v>
      </c>
      <c r="K7" s="19">
        <v>66810357</v>
      </c>
      <c r="L7" s="19">
        <v>58134771</v>
      </c>
      <c r="M7" s="19">
        <v>42576048</v>
      </c>
      <c r="N7" s="19">
        <v>167521176</v>
      </c>
      <c r="O7" s="19"/>
      <c r="P7" s="19"/>
      <c r="Q7" s="19"/>
      <c r="R7" s="19"/>
      <c r="S7" s="19"/>
      <c r="T7" s="19"/>
      <c r="U7" s="19"/>
      <c r="V7" s="19"/>
      <c r="W7" s="19">
        <v>329231269</v>
      </c>
      <c r="X7" s="19">
        <v>524339370</v>
      </c>
      <c r="Y7" s="19">
        <v>-195108101</v>
      </c>
      <c r="Z7" s="20">
        <v>-37.21</v>
      </c>
      <c r="AA7" s="21">
        <v>1048678742</v>
      </c>
    </row>
    <row r="8" spans="1:27" ht="13.5">
      <c r="A8" s="22" t="s">
        <v>35</v>
      </c>
      <c r="B8" s="16"/>
      <c r="C8" s="17">
        <v>57180158</v>
      </c>
      <c r="D8" s="17"/>
      <c r="E8" s="18">
        <v>81343338</v>
      </c>
      <c r="F8" s="19">
        <v>81343338</v>
      </c>
      <c r="G8" s="19">
        <v>6857354</v>
      </c>
      <c r="H8" s="19">
        <v>9178839</v>
      </c>
      <c r="I8" s="19">
        <v>6164435</v>
      </c>
      <c r="J8" s="19">
        <v>22200628</v>
      </c>
      <c r="K8" s="19">
        <v>6213162</v>
      </c>
      <c r="L8" s="19">
        <v>11526785</v>
      </c>
      <c r="M8" s="19">
        <v>10525407</v>
      </c>
      <c r="N8" s="19">
        <v>28265354</v>
      </c>
      <c r="O8" s="19"/>
      <c r="P8" s="19"/>
      <c r="Q8" s="19"/>
      <c r="R8" s="19"/>
      <c r="S8" s="19"/>
      <c r="T8" s="19"/>
      <c r="U8" s="19"/>
      <c r="V8" s="19"/>
      <c r="W8" s="19">
        <v>50465982</v>
      </c>
      <c r="X8" s="19">
        <v>40671672</v>
      </c>
      <c r="Y8" s="19">
        <v>9794310</v>
      </c>
      <c r="Z8" s="20">
        <v>24.08</v>
      </c>
      <c r="AA8" s="21">
        <v>81343338</v>
      </c>
    </row>
    <row r="9" spans="1:27" ht="13.5">
      <c r="A9" s="22" t="s">
        <v>36</v>
      </c>
      <c r="B9" s="16"/>
      <c r="C9" s="17">
        <v>405395796</v>
      </c>
      <c r="D9" s="17"/>
      <c r="E9" s="18">
        <v>388792000</v>
      </c>
      <c r="F9" s="19">
        <v>388792000</v>
      </c>
      <c r="G9" s="19">
        <v>160771000</v>
      </c>
      <c r="H9" s="19">
        <v>2093000</v>
      </c>
      <c r="I9" s="19"/>
      <c r="J9" s="19">
        <v>162864000</v>
      </c>
      <c r="K9" s="19"/>
      <c r="L9" s="19"/>
      <c r="M9" s="19">
        <v>128121000</v>
      </c>
      <c r="N9" s="19">
        <v>128121000</v>
      </c>
      <c r="O9" s="19"/>
      <c r="P9" s="19"/>
      <c r="Q9" s="19"/>
      <c r="R9" s="19"/>
      <c r="S9" s="19"/>
      <c r="T9" s="19"/>
      <c r="U9" s="19"/>
      <c r="V9" s="19"/>
      <c r="W9" s="19">
        <v>290985000</v>
      </c>
      <c r="X9" s="19">
        <v>259194666</v>
      </c>
      <c r="Y9" s="19">
        <v>31790334</v>
      </c>
      <c r="Z9" s="20">
        <v>12.27</v>
      </c>
      <c r="AA9" s="21">
        <v>388792000</v>
      </c>
    </row>
    <row r="10" spans="1:27" ht="13.5">
      <c r="A10" s="22" t="s">
        <v>37</v>
      </c>
      <c r="B10" s="16"/>
      <c r="C10" s="17">
        <v>117246706</v>
      </c>
      <c r="D10" s="17"/>
      <c r="E10" s="18">
        <v>113363000</v>
      </c>
      <c r="F10" s="19">
        <v>113363000</v>
      </c>
      <c r="G10" s="19">
        <v>43610000</v>
      </c>
      <c r="H10" s="19"/>
      <c r="I10" s="19"/>
      <c r="J10" s="19">
        <v>43610000</v>
      </c>
      <c r="K10" s="19"/>
      <c r="L10" s="19"/>
      <c r="M10" s="19">
        <v>37015000</v>
      </c>
      <c r="N10" s="19">
        <v>37015000</v>
      </c>
      <c r="O10" s="19"/>
      <c r="P10" s="19"/>
      <c r="Q10" s="19"/>
      <c r="R10" s="19"/>
      <c r="S10" s="19"/>
      <c r="T10" s="19"/>
      <c r="U10" s="19"/>
      <c r="V10" s="19"/>
      <c r="W10" s="19">
        <v>80625000</v>
      </c>
      <c r="X10" s="19">
        <v>56681502</v>
      </c>
      <c r="Y10" s="19">
        <v>23943498</v>
      </c>
      <c r="Z10" s="20">
        <v>42.24</v>
      </c>
      <c r="AA10" s="21">
        <v>113363000</v>
      </c>
    </row>
    <row r="11" spans="1:27" ht="13.5">
      <c r="A11" s="22" t="s">
        <v>38</v>
      </c>
      <c r="B11" s="16"/>
      <c r="C11" s="17">
        <v>153035837</v>
      </c>
      <c r="D11" s="17"/>
      <c r="E11" s="18">
        <v>122603996</v>
      </c>
      <c r="F11" s="19">
        <v>122603996</v>
      </c>
      <c r="G11" s="19">
        <v>604279</v>
      </c>
      <c r="H11" s="19">
        <v>912649</v>
      </c>
      <c r="I11" s="19">
        <v>3710100</v>
      </c>
      <c r="J11" s="19">
        <v>5227028</v>
      </c>
      <c r="K11" s="19">
        <v>2382844</v>
      </c>
      <c r="L11" s="19">
        <v>1475744</v>
      </c>
      <c r="M11" s="19">
        <v>627260</v>
      </c>
      <c r="N11" s="19">
        <v>4485848</v>
      </c>
      <c r="O11" s="19"/>
      <c r="P11" s="19"/>
      <c r="Q11" s="19"/>
      <c r="R11" s="19"/>
      <c r="S11" s="19"/>
      <c r="T11" s="19"/>
      <c r="U11" s="19"/>
      <c r="V11" s="19"/>
      <c r="W11" s="19">
        <v>9712876</v>
      </c>
      <c r="X11" s="19">
        <v>61302000</v>
      </c>
      <c r="Y11" s="19">
        <v>-51589124</v>
      </c>
      <c r="Z11" s="20">
        <v>-84.16</v>
      </c>
      <c r="AA11" s="21">
        <v>122603996</v>
      </c>
    </row>
    <row r="12" spans="1:27" ht="13.5">
      <c r="A12" s="22" t="s">
        <v>39</v>
      </c>
      <c r="B12" s="16"/>
      <c r="C12" s="17">
        <v>17251</v>
      </c>
      <c r="D12" s="17"/>
      <c r="E12" s="18">
        <v>18122</v>
      </c>
      <c r="F12" s="19">
        <v>18122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9060</v>
      </c>
      <c r="Y12" s="19">
        <v>-9060</v>
      </c>
      <c r="Z12" s="20">
        <v>-100</v>
      </c>
      <c r="AA12" s="21">
        <v>18122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-1250988722</v>
      </c>
      <c r="D14" s="17"/>
      <c r="E14" s="18">
        <v>-1705587375</v>
      </c>
      <c r="F14" s="19">
        <v>-1705587375</v>
      </c>
      <c r="G14" s="19">
        <v>-186042345</v>
      </c>
      <c r="H14" s="19">
        <v>-87214552</v>
      </c>
      <c r="I14" s="19">
        <v>-106751028</v>
      </c>
      <c r="J14" s="19">
        <v>-380007925</v>
      </c>
      <c r="K14" s="19">
        <v>-94614946</v>
      </c>
      <c r="L14" s="19">
        <v>-103811475</v>
      </c>
      <c r="M14" s="19">
        <v>-157975913</v>
      </c>
      <c r="N14" s="19">
        <v>-356402334</v>
      </c>
      <c r="O14" s="19"/>
      <c r="P14" s="19"/>
      <c r="Q14" s="19"/>
      <c r="R14" s="19"/>
      <c r="S14" s="19"/>
      <c r="T14" s="19"/>
      <c r="U14" s="19"/>
      <c r="V14" s="19"/>
      <c r="W14" s="19">
        <v>-736410259</v>
      </c>
      <c r="X14" s="19">
        <v>-882793698</v>
      </c>
      <c r="Y14" s="19">
        <v>146383439</v>
      </c>
      <c r="Z14" s="20">
        <v>-16.58</v>
      </c>
      <c r="AA14" s="21">
        <v>-1705587375</v>
      </c>
    </row>
    <row r="15" spans="1:27" ht="13.5">
      <c r="A15" s="22" t="s">
        <v>42</v>
      </c>
      <c r="B15" s="16"/>
      <c r="C15" s="17">
        <v>-151112821</v>
      </c>
      <c r="D15" s="17"/>
      <c r="E15" s="18">
        <v>-105979992</v>
      </c>
      <c r="F15" s="19">
        <v>-105979992</v>
      </c>
      <c r="G15" s="19">
        <v>-1340</v>
      </c>
      <c r="H15" s="19">
        <v>-60111</v>
      </c>
      <c r="I15" s="19">
        <v>-5853</v>
      </c>
      <c r="J15" s="19">
        <v>-67304</v>
      </c>
      <c r="K15" s="19">
        <v>-1968</v>
      </c>
      <c r="L15" s="19">
        <v>-5345</v>
      </c>
      <c r="M15" s="19"/>
      <c r="N15" s="19">
        <v>-7313</v>
      </c>
      <c r="O15" s="19"/>
      <c r="P15" s="19"/>
      <c r="Q15" s="19"/>
      <c r="R15" s="19"/>
      <c r="S15" s="19"/>
      <c r="T15" s="19"/>
      <c r="U15" s="19"/>
      <c r="V15" s="19"/>
      <c r="W15" s="19">
        <v>-74617</v>
      </c>
      <c r="X15" s="19">
        <v>-52989996</v>
      </c>
      <c r="Y15" s="19">
        <v>52915379</v>
      </c>
      <c r="Z15" s="20">
        <v>-99.86</v>
      </c>
      <c r="AA15" s="21">
        <v>-105979992</v>
      </c>
    </row>
    <row r="16" spans="1:27" ht="13.5">
      <c r="A16" s="22" t="s">
        <v>43</v>
      </c>
      <c r="B16" s="16"/>
      <c r="C16" s="17"/>
      <c r="D16" s="17"/>
      <c r="E16" s="18">
        <v>-32850000</v>
      </c>
      <c r="F16" s="19">
        <v>-32850000</v>
      </c>
      <c r="G16" s="19">
        <v>-584901</v>
      </c>
      <c r="H16" s="19">
        <v>-1689458</v>
      </c>
      <c r="I16" s="19">
        <v>-2070141</v>
      </c>
      <c r="J16" s="19">
        <v>-4344500</v>
      </c>
      <c r="K16" s="19">
        <v>-2676729</v>
      </c>
      <c r="L16" s="19">
        <v>-4714413</v>
      </c>
      <c r="M16" s="19">
        <v>-3841197</v>
      </c>
      <c r="N16" s="19">
        <v>-11232339</v>
      </c>
      <c r="O16" s="19"/>
      <c r="P16" s="19"/>
      <c r="Q16" s="19"/>
      <c r="R16" s="19"/>
      <c r="S16" s="19"/>
      <c r="T16" s="19"/>
      <c r="U16" s="19"/>
      <c r="V16" s="19"/>
      <c r="W16" s="19">
        <v>-15576839</v>
      </c>
      <c r="X16" s="19">
        <v>-16425000</v>
      </c>
      <c r="Y16" s="19">
        <v>848161</v>
      </c>
      <c r="Z16" s="20">
        <v>-5.16</v>
      </c>
      <c r="AA16" s="21">
        <v>-32850000</v>
      </c>
    </row>
    <row r="17" spans="1:27" ht="13.5">
      <c r="A17" s="23" t="s">
        <v>44</v>
      </c>
      <c r="B17" s="24"/>
      <c r="C17" s="25">
        <f aca="true" t="shared" si="0" ref="C17:Y17">SUM(C6:C16)</f>
        <v>637992586</v>
      </c>
      <c r="D17" s="25">
        <f>SUM(D6:D16)</f>
        <v>0</v>
      </c>
      <c r="E17" s="26">
        <f t="shared" si="0"/>
        <v>91880058</v>
      </c>
      <c r="F17" s="27">
        <f t="shared" si="0"/>
        <v>91880058</v>
      </c>
      <c r="G17" s="27">
        <f t="shared" si="0"/>
        <v>90199674</v>
      </c>
      <c r="H17" s="27">
        <f t="shared" si="0"/>
        <v>-8684180</v>
      </c>
      <c r="I17" s="27">
        <f t="shared" si="0"/>
        <v>-4941215</v>
      </c>
      <c r="J17" s="27">
        <f t="shared" si="0"/>
        <v>76574279</v>
      </c>
      <c r="K17" s="27">
        <f t="shared" si="0"/>
        <v>5149306</v>
      </c>
      <c r="L17" s="27">
        <f t="shared" si="0"/>
        <v>-9881455</v>
      </c>
      <c r="M17" s="27">
        <f t="shared" si="0"/>
        <v>68853173</v>
      </c>
      <c r="N17" s="27">
        <f t="shared" si="0"/>
        <v>64121024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140695303</v>
      </c>
      <c r="X17" s="27">
        <f t="shared" si="0"/>
        <v>80738688</v>
      </c>
      <c r="Y17" s="27">
        <f t="shared" si="0"/>
        <v>59956615</v>
      </c>
      <c r="Z17" s="28">
        <f>+IF(X17&lt;&gt;0,+(Y17/X17)*100,0)</f>
        <v>74.26008086730367</v>
      </c>
      <c r="AA17" s="29">
        <f>SUM(AA6:AA16)</f>
        <v>91880058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-93043390</v>
      </c>
      <c r="D21" s="17"/>
      <c r="E21" s="18">
        <v>20000000</v>
      </c>
      <c r="F21" s="19">
        <v>20000000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10000000</v>
      </c>
      <c r="Y21" s="36">
        <v>-10000000</v>
      </c>
      <c r="Z21" s="37">
        <v>-100</v>
      </c>
      <c r="AA21" s="38">
        <v>20000000</v>
      </c>
    </row>
    <row r="22" spans="1:27" ht="13.5">
      <c r="A22" s="22" t="s">
        <v>47</v>
      </c>
      <c r="B22" s="16"/>
      <c r="C22" s="17">
        <v>-503590930</v>
      </c>
      <c r="D22" s="17"/>
      <c r="E22" s="39">
        <v>287983000</v>
      </c>
      <c r="F22" s="36">
        <v>287983000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287983000</v>
      </c>
    </row>
    <row r="23" spans="1:27" ht="13.5">
      <c r="A23" s="22" t="s">
        <v>48</v>
      </c>
      <c r="B23" s="16"/>
      <c r="C23" s="40">
        <v>18862179</v>
      </c>
      <c r="D23" s="40"/>
      <c r="E23" s="18">
        <v>35000000</v>
      </c>
      <c r="F23" s="19">
        <v>35000000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35000000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-133362996</v>
      </c>
      <c r="F26" s="19">
        <v>-133362996</v>
      </c>
      <c r="G26" s="19">
        <v>-9529387</v>
      </c>
      <c r="H26" s="19">
        <v>-3410141</v>
      </c>
      <c r="I26" s="19">
        <v>-5151288</v>
      </c>
      <c r="J26" s="19">
        <v>-18090816</v>
      </c>
      <c r="K26" s="19">
        <v>-31494737</v>
      </c>
      <c r="L26" s="19">
        <v>-6839637</v>
      </c>
      <c r="M26" s="19">
        <v>-18668046</v>
      </c>
      <c r="N26" s="19">
        <v>-57002420</v>
      </c>
      <c r="O26" s="19"/>
      <c r="P26" s="19"/>
      <c r="Q26" s="19"/>
      <c r="R26" s="19"/>
      <c r="S26" s="19"/>
      <c r="T26" s="19"/>
      <c r="U26" s="19"/>
      <c r="V26" s="19"/>
      <c r="W26" s="19">
        <v>-75093236</v>
      </c>
      <c r="X26" s="19">
        <v>-66681498</v>
      </c>
      <c r="Y26" s="19">
        <v>-8411738</v>
      </c>
      <c r="Z26" s="20">
        <v>12.61</v>
      </c>
      <c r="AA26" s="21">
        <v>-133362996</v>
      </c>
    </row>
    <row r="27" spans="1:27" ht="13.5">
      <c r="A27" s="23" t="s">
        <v>51</v>
      </c>
      <c r="B27" s="24"/>
      <c r="C27" s="25">
        <f aca="true" t="shared" si="1" ref="C27:Y27">SUM(C21:C26)</f>
        <v>-577772141</v>
      </c>
      <c r="D27" s="25">
        <f>SUM(D21:D26)</f>
        <v>0</v>
      </c>
      <c r="E27" s="26">
        <f t="shared" si="1"/>
        <v>209620004</v>
      </c>
      <c r="F27" s="27">
        <f t="shared" si="1"/>
        <v>209620004</v>
      </c>
      <c r="G27" s="27">
        <f t="shared" si="1"/>
        <v>-9529387</v>
      </c>
      <c r="H27" s="27">
        <f t="shared" si="1"/>
        <v>-3410141</v>
      </c>
      <c r="I27" s="27">
        <f t="shared" si="1"/>
        <v>-5151288</v>
      </c>
      <c r="J27" s="27">
        <f t="shared" si="1"/>
        <v>-18090816</v>
      </c>
      <c r="K27" s="27">
        <f t="shared" si="1"/>
        <v>-31494737</v>
      </c>
      <c r="L27" s="27">
        <f t="shared" si="1"/>
        <v>-6839637</v>
      </c>
      <c r="M27" s="27">
        <f t="shared" si="1"/>
        <v>-18668046</v>
      </c>
      <c r="N27" s="27">
        <f t="shared" si="1"/>
        <v>-57002420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-75093236</v>
      </c>
      <c r="X27" s="27">
        <f t="shared" si="1"/>
        <v>-56681498</v>
      </c>
      <c r="Y27" s="27">
        <f t="shared" si="1"/>
        <v>-18411738</v>
      </c>
      <c r="Z27" s="28">
        <f>+IF(X27&lt;&gt;0,+(Y27/X27)*100,0)</f>
        <v>32.48280064863494</v>
      </c>
      <c r="AA27" s="29">
        <f>SUM(AA21:AA26)</f>
        <v>209620004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10000000</v>
      </c>
      <c r="F31" s="19">
        <v>10000000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10000000</v>
      </c>
      <c r="Y31" s="19">
        <v>-10000000</v>
      </c>
      <c r="Z31" s="20">
        <v>-100</v>
      </c>
      <c r="AA31" s="21">
        <v>10000000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-51270359</v>
      </c>
      <c r="D33" s="17"/>
      <c r="E33" s="18">
        <v>15000000</v>
      </c>
      <c r="F33" s="19">
        <v>15000000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15000000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-51270359</v>
      </c>
      <c r="D36" s="25">
        <f>SUM(D31:D35)</f>
        <v>0</v>
      </c>
      <c r="E36" s="26">
        <f t="shared" si="2"/>
        <v>25000000</v>
      </c>
      <c r="F36" s="27">
        <f t="shared" si="2"/>
        <v>25000000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10000000</v>
      </c>
      <c r="Y36" s="27">
        <f t="shared" si="2"/>
        <v>-10000000</v>
      </c>
      <c r="Z36" s="28">
        <f>+IF(X36&lt;&gt;0,+(Y36/X36)*100,0)</f>
        <v>-100</v>
      </c>
      <c r="AA36" s="29">
        <f>SUM(AA31:AA35)</f>
        <v>25000000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8950086</v>
      </c>
      <c r="D38" s="31">
        <f>+D17+D27+D36</f>
        <v>0</v>
      </c>
      <c r="E38" s="32">
        <f t="shared" si="3"/>
        <v>326500062</v>
      </c>
      <c r="F38" s="33">
        <f t="shared" si="3"/>
        <v>326500062</v>
      </c>
      <c r="G38" s="33">
        <f t="shared" si="3"/>
        <v>80670287</v>
      </c>
      <c r="H38" s="33">
        <f t="shared" si="3"/>
        <v>-12094321</v>
      </c>
      <c r="I38" s="33">
        <f t="shared" si="3"/>
        <v>-10092503</v>
      </c>
      <c r="J38" s="33">
        <f t="shared" si="3"/>
        <v>58483463</v>
      </c>
      <c r="K38" s="33">
        <f t="shared" si="3"/>
        <v>-26345431</v>
      </c>
      <c r="L38" s="33">
        <f t="shared" si="3"/>
        <v>-16721092</v>
      </c>
      <c r="M38" s="33">
        <f t="shared" si="3"/>
        <v>50185127</v>
      </c>
      <c r="N38" s="33">
        <f t="shared" si="3"/>
        <v>7118604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65602067</v>
      </c>
      <c r="X38" s="33">
        <f t="shared" si="3"/>
        <v>34057190</v>
      </c>
      <c r="Y38" s="33">
        <f t="shared" si="3"/>
        <v>31544877</v>
      </c>
      <c r="Z38" s="34">
        <f>+IF(X38&lt;&gt;0,+(Y38/X38)*100,0)</f>
        <v>92.62325224130352</v>
      </c>
      <c r="AA38" s="35">
        <f>+AA17+AA27+AA36</f>
        <v>326500062</v>
      </c>
    </row>
    <row r="39" spans="1:27" ht="13.5">
      <c r="A39" s="22" t="s">
        <v>59</v>
      </c>
      <c r="B39" s="16"/>
      <c r="C39" s="31">
        <v>-33240</v>
      </c>
      <c r="D39" s="31"/>
      <c r="E39" s="32">
        <v>-322324000</v>
      </c>
      <c r="F39" s="33">
        <v>-322324000</v>
      </c>
      <c r="G39" s="33">
        <v>322332913</v>
      </c>
      <c r="H39" s="33">
        <v>403003200</v>
      </c>
      <c r="I39" s="33">
        <v>390908879</v>
      </c>
      <c r="J39" s="33">
        <v>322332913</v>
      </c>
      <c r="K39" s="33">
        <v>380816376</v>
      </c>
      <c r="L39" s="33">
        <v>354470945</v>
      </c>
      <c r="M39" s="33">
        <v>337749853</v>
      </c>
      <c r="N39" s="33">
        <v>380816376</v>
      </c>
      <c r="O39" s="33"/>
      <c r="P39" s="33"/>
      <c r="Q39" s="33"/>
      <c r="R39" s="33"/>
      <c r="S39" s="33"/>
      <c r="T39" s="33"/>
      <c r="U39" s="33"/>
      <c r="V39" s="33"/>
      <c r="W39" s="33">
        <v>322332913</v>
      </c>
      <c r="X39" s="33">
        <v>-322324000</v>
      </c>
      <c r="Y39" s="33">
        <v>644656913</v>
      </c>
      <c r="Z39" s="34">
        <v>-200</v>
      </c>
      <c r="AA39" s="35">
        <v>-322324000</v>
      </c>
    </row>
    <row r="40" spans="1:27" ht="13.5">
      <c r="A40" s="41" t="s">
        <v>60</v>
      </c>
      <c r="B40" s="42"/>
      <c r="C40" s="43">
        <v>8916846</v>
      </c>
      <c r="D40" s="43"/>
      <c r="E40" s="44">
        <v>4176062</v>
      </c>
      <c r="F40" s="45">
        <v>4176062</v>
      </c>
      <c r="G40" s="45">
        <v>403003200</v>
      </c>
      <c r="H40" s="45">
        <v>390908879</v>
      </c>
      <c r="I40" s="45">
        <v>380816376</v>
      </c>
      <c r="J40" s="45">
        <v>380816376</v>
      </c>
      <c r="K40" s="45">
        <v>354470945</v>
      </c>
      <c r="L40" s="45">
        <v>337749853</v>
      </c>
      <c r="M40" s="45">
        <v>387934980</v>
      </c>
      <c r="N40" s="45">
        <v>387934980</v>
      </c>
      <c r="O40" s="45"/>
      <c r="P40" s="45"/>
      <c r="Q40" s="45"/>
      <c r="R40" s="45"/>
      <c r="S40" s="45"/>
      <c r="T40" s="45"/>
      <c r="U40" s="45"/>
      <c r="V40" s="45"/>
      <c r="W40" s="45">
        <v>387934980</v>
      </c>
      <c r="X40" s="45">
        <v>-288266810</v>
      </c>
      <c r="Y40" s="45">
        <v>676201790</v>
      </c>
      <c r="Z40" s="46">
        <v>-234.57</v>
      </c>
      <c r="AA40" s="47">
        <v>4176062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192377188</v>
      </c>
      <c r="D6" s="17"/>
      <c r="E6" s="18">
        <v>202852211</v>
      </c>
      <c r="F6" s="19">
        <v>202852211</v>
      </c>
      <c r="G6" s="19">
        <v>17455052</v>
      </c>
      <c r="H6" s="19">
        <v>18660450</v>
      </c>
      <c r="I6" s="19">
        <v>19361492</v>
      </c>
      <c r="J6" s="19">
        <v>55476994</v>
      </c>
      <c r="K6" s="19">
        <v>18787210</v>
      </c>
      <c r="L6" s="19">
        <v>22742003</v>
      </c>
      <c r="M6" s="19">
        <v>17161776</v>
      </c>
      <c r="N6" s="19">
        <v>58690989</v>
      </c>
      <c r="O6" s="19"/>
      <c r="P6" s="19"/>
      <c r="Q6" s="19"/>
      <c r="R6" s="19"/>
      <c r="S6" s="19"/>
      <c r="T6" s="19"/>
      <c r="U6" s="19"/>
      <c r="V6" s="19"/>
      <c r="W6" s="19">
        <v>114167983</v>
      </c>
      <c r="X6" s="19">
        <v>123826289</v>
      </c>
      <c r="Y6" s="19">
        <v>-9658306</v>
      </c>
      <c r="Z6" s="20">
        <v>-7.8</v>
      </c>
      <c r="AA6" s="21">
        <v>202852211</v>
      </c>
    </row>
    <row r="7" spans="1:27" ht="13.5">
      <c r="A7" s="22" t="s">
        <v>34</v>
      </c>
      <c r="B7" s="16"/>
      <c r="C7" s="17">
        <v>726375064</v>
      </c>
      <c r="D7" s="17"/>
      <c r="E7" s="18">
        <v>771943093</v>
      </c>
      <c r="F7" s="19">
        <v>771943093</v>
      </c>
      <c r="G7" s="19">
        <v>36219156</v>
      </c>
      <c r="H7" s="19">
        <v>50411862</v>
      </c>
      <c r="I7" s="19">
        <v>48305034</v>
      </c>
      <c r="J7" s="19">
        <v>134936052</v>
      </c>
      <c r="K7" s="19">
        <v>54549235</v>
      </c>
      <c r="L7" s="19">
        <v>51031664</v>
      </c>
      <c r="M7" s="19">
        <v>47862767</v>
      </c>
      <c r="N7" s="19">
        <v>153443666</v>
      </c>
      <c r="O7" s="19"/>
      <c r="P7" s="19"/>
      <c r="Q7" s="19"/>
      <c r="R7" s="19"/>
      <c r="S7" s="19"/>
      <c r="T7" s="19"/>
      <c r="U7" s="19"/>
      <c r="V7" s="19"/>
      <c r="W7" s="19">
        <v>288379718</v>
      </c>
      <c r="X7" s="19">
        <v>400550126</v>
      </c>
      <c r="Y7" s="19">
        <v>-112170408</v>
      </c>
      <c r="Z7" s="20">
        <v>-28</v>
      </c>
      <c r="AA7" s="21">
        <v>771943093</v>
      </c>
    </row>
    <row r="8" spans="1:27" ht="13.5">
      <c r="A8" s="22" t="s">
        <v>35</v>
      </c>
      <c r="B8" s="16"/>
      <c r="C8" s="17">
        <v>97245024</v>
      </c>
      <c r="D8" s="17"/>
      <c r="E8" s="18">
        <v>92246545</v>
      </c>
      <c r="F8" s="19">
        <v>92246545</v>
      </c>
      <c r="G8" s="19">
        <v>48700542</v>
      </c>
      <c r="H8" s="19">
        <v>66083684</v>
      </c>
      <c r="I8" s="19">
        <v>179024774</v>
      </c>
      <c r="J8" s="19">
        <v>293809000</v>
      </c>
      <c r="K8" s="19">
        <v>99514064</v>
      </c>
      <c r="L8" s="19">
        <v>-279571723</v>
      </c>
      <c r="M8" s="19">
        <v>26448741</v>
      </c>
      <c r="N8" s="19">
        <v>-153608918</v>
      </c>
      <c r="O8" s="19"/>
      <c r="P8" s="19"/>
      <c r="Q8" s="19"/>
      <c r="R8" s="19"/>
      <c r="S8" s="19"/>
      <c r="T8" s="19"/>
      <c r="U8" s="19"/>
      <c r="V8" s="19"/>
      <c r="W8" s="19">
        <v>140200082</v>
      </c>
      <c r="X8" s="19">
        <v>51406843</v>
      </c>
      <c r="Y8" s="19">
        <v>88793239</v>
      </c>
      <c r="Z8" s="20">
        <v>172.73</v>
      </c>
      <c r="AA8" s="21">
        <v>92246545</v>
      </c>
    </row>
    <row r="9" spans="1:27" ht="13.5">
      <c r="A9" s="22" t="s">
        <v>36</v>
      </c>
      <c r="B9" s="16"/>
      <c r="C9" s="17">
        <v>300739970</v>
      </c>
      <c r="D9" s="17"/>
      <c r="E9" s="18">
        <v>301936945</v>
      </c>
      <c r="F9" s="19">
        <v>301936945</v>
      </c>
      <c r="G9" s="19">
        <v>45780000</v>
      </c>
      <c r="H9" s="19">
        <v>5504000</v>
      </c>
      <c r="I9" s="19">
        <v>2665000</v>
      </c>
      <c r="J9" s="19">
        <v>53949000</v>
      </c>
      <c r="K9" s="19">
        <v>19526499</v>
      </c>
      <c r="L9" s="19">
        <v>2090405</v>
      </c>
      <c r="M9" s="19">
        <v>34559054</v>
      </c>
      <c r="N9" s="19">
        <v>56175958</v>
      </c>
      <c r="O9" s="19"/>
      <c r="P9" s="19"/>
      <c r="Q9" s="19"/>
      <c r="R9" s="19"/>
      <c r="S9" s="19"/>
      <c r="T9" s="19"/>
      <c r="U9" s="19"/>
      <c r="V9" s="19"/>
      <c r="W9" s="19">
        <v>110124958</v>
      </c>
      <c r="X9" s="19">
        <v>153910633</v>
      </c>
      <c r="Y9" s="19">
        <v>-43785675</v>
      </c>
      <c r="Z9" s="20">
        <v>-28.45</v>
      </c>
      <c r="AA9" s="21">
        <v>301936945</v>
      </c>
    </row>
    <row r="10" spans="1:27" ht="13.5">
      <c r="A10" s="22" t="s">
        <v>37</v>
      </c>
      <c r="B10" s="16"/>
      <c r="C10" s="17">
        <v>142957360</v>
      </c>
      <c r="D10" s="17"/>
      <c r="E10" s="18">
        <v>140285052</v>
      </c>
      <c r="F10" s="19">
        <v>140285052</v>
      </c>
      <c r="G10" s="19">
        <v>35808000</v>
      </c>
      <c r="H10" s="19">
        <v>1475000</v>
      </c>
      <c r="I10" s="19"/>
      <c r="J10" s="19">
        <v>37283000</v>
      </c>
      <c r="K10" s="19">
        <v>14752501</v>
      </c>
      <c r="L10" s="19"/>
      <c r="M10" s="19">
        <v>14496000</v>
      </c>
      <c r="N10" s="19">
        <v>29248501</v>
      </c>
      <c r="O10" s="19"/>
      <c r="P10" s="19"/>
      <c r="Q10" s="19"/>
      <c r="R10" s="19"/>
      <c r="S10" s="19"/>
      <c r="T10" s="19"/>
      <c r="U10" s="19"/>
      <c r="V10" s="19"/>
      <c r="W10" s="19">
        <v>66531501</v>
      </c>
      <c r="X10" s="19">
        <v>38723351</v>
      </c>
      <c r="Y10" s="19">
        <v>27808150</v>
      </c>
      <c r="Z10" s="20">
        <v>71.81</v>
      </c>
      <c r="AA10" s="21">
        <v>140285052</v>
      </c>
    </row>
    <row r="11" spans="1:27" ht="13.5">
      <c r="A11" s="22" t="s">
        <v>38</v>
      </c>
      <c r="B11" s="16"/>
      <c r="C11" s="17">
        <v>35413806</v>
      </c>
      <c r="D11" s="17"/>
      <c r="E11" s="18">
        <v>31950320</v>
      </c>
      <c r="F11" s="19">
        <v>31950320</v>
      </c>
      <c r="G11" s="19">
        <v>1726692</v>
      </c>
      <c r="H11" s="19">
        <v>1770925</v>
      </c>
      <c r="I11" s="19">
        <v>1846589</v>
      </c>
      <c r="J11" s="19">
        <v>5344206</v>
      </c>
      <c r="K11" s="19">
        <v>2208723</v>
      </c>
      <c r="L11" s="19">
        <v>5124021</v>
      </c>
      <c r="M11" s="19">
        <v>3047555</v>
      </c>
      <c r="N11" s="19">
        <v>10380299</v>
      </c>
      <c r="O11" s="19"/>
      <c r="P11" s="19"/>
      <c r="Q11" s="19"/>
      <c r="R11" s="19"/>
      <c r="S11" s="19"/>
      <c r="T11" s="19"/>
      <c r="U11" s="19"/>
      <c r="V11" s="19"/>
      <c r="W11" s="19">
        <v>15724505</v>
      </c>
      <c r="X11" s="19">
        <v>14726422</v>
      </c>
      <c r="Y11" s="19">
        <v>998083</v>
      </c>
      <c r="Z11" s="20">
        <v>6.78</v>
      </c>
      <c r="AA11" s="21">
        <v>31950320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-1165853963</v>
      </c>
      <c r="D14" s="17"/>
      <c r="E14" s="18">
        <v>-1229947808</v>
      </c>
      <c r="F14" s="19">
        <v>-1229947808</v>
      </c>
      <c r="G14" s="19">
        <v>-123579672</v>
      </c>
      <c r="H14" s="19">
        <v>-139818581</v>
      </c>
      <c r="I14" s="19">
        <v>-134048293</v>
      </c>
      <c r="J14" s="19">
        <v>-397446546</v>
      </c>
      <c r="K14" s="19">
        <v>-85042277</v>
      </c>
      <c r="L14" s="19">
        <v>-147559859</v>
      </c>
      <c r="M14" s="19">
        <v>-106631927</v>
      </c>
      <c r="N14" s="19">
        <v>-339234063</v>
      </c>
      <c r="O14" s="19"/>
      <c r="P14" s="19"/>
      <c r="Q14" s="19"/>
      <c r="R14" s="19"/>
      <c r="S14" s="19"/>
      <c r="T14" s="19"/>
      <c r="U14" s="19"/>
      <c r="V14" s="19"/>
      <c r="W14" s="19">
        <v>-736680609</v>
      </c>
      <c r="X14" s="19">
        <v>-588241192</v>
      </c>
      <c r="Y14" s="19">
        <v>-148439417</v>
      </c>
      <c r="Z14" s="20">
        <v>25.23</v>
      </c>
      <c r="AA14" s="21">
        <v>-1229947808</v>
      </c>
    </row>
    <row r="15" spans="1:27" ht="13.5">
      <c r="A15" s="22" t="s">
        <v>42</v>
      </c>
      <c r="B15" s="16"/>
      <c r="C15" s="17">
        <v>-47174985</v>
      </c>
      <c r="D15" s="17"/>
      <c r="E15" s="18">
        <v>-39320326</v>
      </c>
      <c r="F15" s="19">
        <v>-39320326</v>
      </c>
      <c r="G15" s="19"/>
      <c r="H15" s="19"/>
      <c r="I15" s="19"/>
      <c r="J15" s="19"/>
      <c r="K15" s="19"/>
      <c r="L15" s="19"/>
      <c r="M15" s="19">
        <v>-20411241</v>
      </c>
      <c r="N15" s="19">
        <v>-20411241</v>
      </c>
      <c r="O15" s="19"/>
      <c r="P15" s="19"/>
      <c r="Q15" s="19"/>
      <c r="R15" s="19"/>
      <c r="S15" s="19"/>
      <c r="T15" s="19"/>
      <c r="U15" s="19"/>
      <c r="V15" s="19"/>
      <c r="W15" s="19">
        <v>-20411241</v>
      </c>
      <c r="X15" s="19">
        <v>-19955618</v>
      </c>
      <c r="Y15" s="19">
        <v>-455623</v>
      </c>
      <c r="Z15" s="20">
        <v>2.28</v>
      </c>
      <c r="AA15" s="21">
        <v>-39320326</v>
      </c>
    </row>
    <row r="16" spans="1:27" ht="13.5">
      <c r="A16" s="22" t="s">
        <v>43</v>
      </c>
      <c r="B16" s="16"/>
      <c r="C16" s="17">
        <v>-2971833</v>
      </c>
      <c r="D16" s="17"/>
      <c r="E16" s="18">
        <v>-4698001</v>
      </c>
      <c r="F16" s="19">
        <v>-4698001</v>
      </c>
      <c r="G16" s="19">
        <v>-970000</v>
      </c>
      <c r="H16" s="19">
        <v>-139923</v>
      </c>
      <c r="I16" s="19">
        <v>-225761</v>
      </c>
      <c r="J16" s="19">
        <v>-1335684</v>
      </c>
      <c r="K16" s="19">
        <v>-173948</v>
      </c>
      <c r="L16" s="19">
        <v>-161405</v>
      </c>
      <c r="M16" s="19">
        <v>-264568</v>
      </c>
      <c r="N16" s="19">
        <v>-599921</v>
      </c>
      <c r="O16" s="19"/>
      <c r="P16" s="19"/>
      <c r="Q16" s="19"/>
      <c r="R16" s="19"/>
      <c r="S16" s="19"/>
      <c r="T16" s="19"/>
      <c r="U16" s="19"/>
      <c r="V16" s="19"/>
      <c r="W16" s="19">
        <v>-1935605</v>
      </c>
      <c r="X16" s="19">
        <v>-1697177</v>
      </c>
      <c r="Y16" s="19">
        <v>-238428</v>
      </c>
      <c r="Z16" s="20">
        <v>14.05</v>
      </c>
      <c r="AA16" s="21">
        <v>-4698001</v>
      </c>
    </row>
    <row r="17" spans="1:27" ht="13.5">
      <c r="A17" s="23" t="s">
        <v>44</v>
      </c>
      <c r="B17" s="24"/>
      <c r="C17" s="25">
        <f aca="true" t="shared" si="0" ref="C17:Y17">SUM(C6:C16)</f>
        <v>279107631</v>
      </c>
      <c r="D17" s="25">
        <f>SUM(D6:D16)</f>
        <v>0</v>
      </c>
      <c r="E17" s="26">
        <f t="shared" si="0"/>
        <v>267248031</v>
      </c>
      <c r="F17" s="27">
        <f t="shared" si="0"/>
        <v>267248031</v>
      </c>
      <c r="G17" s="27">
        <f t="shared" si="0"/>
        <v>61139770</v>
      </c>
      <c r="H17" s="27">
        <f t="shared" si="0"/>
        <v>3947417</v>
      </c>
      <c r="I17" s="27">
        <f t="shared" si="0"/>
        <v>116928835</v>
      </c>
      <c r="J17" s="27">
        <f t="shared" si="0"/>
        <v>182016022</v>
      </c>
      <c r="K17" s="27">
        <f t="shared" si="0"/>
        <v>124122007</v>
      </c>
      <c r="L17" s="27">
        <f t="shared" si="0"/>
        <v>-346304894</v>
      </c>
      <c r="M17" s="27">
        <f t="shared" si="0"/>
        <v>16268157</v>
      </c>
      <c r="N17" s="27">
        <f t="shared" si="0"/>
        <v>-205914730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-23898708</v>
      </c>
      <c r="X17" s="27">
        <f t="shared" si="0"/>
        <v>173249677</v>
      </c>
      <c r="Y17" s="27">
        <f t="shared" si="0"/>
        <v>-197148385</v>
      </c>
      <c r="Z17" s="28">
        <f>+IF(X17&lt;&gt;0,+(Y17/X17)*100,0)</f>
        <v>-113.79437376959727</v>
      </c>
      <c r="AA17" s="29">
        <f>SUM(AA6:AA16)</f>
        <v>267248031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40000</v>
      </c>
      <c r="D21" s="17"/>
      <c r="E21" s="18">
        <v>10731088</v>
      </c>
      <c r="F21" s="19">
        <v>10731088</v>
      </c>
      <c r="G21" s="36">
        <v>334926</v>
      </c>
      <c r="H21" s="36">
        <v>912961</v>
      </c>
      <c r="I21" s="36">
        <v>-17471</v>
      </c>
      <c r="J21" s="19">
        <v>1230416</v>
      </c>
      <c r="K21" s="36">
        <v>582793</v>
      </c>
      <c r="L21" s="36">
        <v>557279</v>
      </c>
      <c r="M21" s="19">
        <v>78157</v>
      </c>
      <c r="N21" s="36">
        <v>1218229</v>
      </c>
      <c r="O21" s="36"/>
      <c r="P21" s="36"/>
      <c r="Q21" s="19"/>
      <c r="R21" s="36"/>
      <c r="S21" s="36"/>
      <c r="T21" s="19"/>
      <c r="U21" s="36"/>
      <c r="V21" s="36"/>
      <c r="W21" s="36">
        <v>2448645</v>
      </c>
      <c r="X21" s="19">
        <v>3895441</v>
      </c>
      <c r="Y21" s="36">
        <v>-1446796</v>
      </c>
      <c r="Z21" s="37">
        <v>-37.14</v>
      </c>
      <c r="AA21" s="38">
        <v>10731088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7338</v>
      </c>
      <c r="D23" s="40"/>
      <c r="E23" s="18">
        <v>113808</v>
      </c>
      <c r="F23" s="19">
        <v>113808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113808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-210588022</v>
      </c>
      <c r="D26" s="17"/>
      <c r="E26" s="18">
        <v>-221535955</v>
      </c>
      <c r="F26" s="19">
        <v>-221535955</v>
      </c>
      <c r="G26" s="19">
        <v>-6067611</v>
      </c>
      <c r="H26" s="19">
        <v>-8548965</v>
      </c>
      <c r="I26" s="19">
        <v>-14208404</v>
      </c>
      <c r="J26" s="19">
        <v>-28824980</v>
      </c>
      <c r="K26" s="19">
        <v>-7769283</v>
      </c>
      <c r="L26" s="19">
        <v>-12619156</v>
      </c>
      <c r="M26" s="19">
        <v>-17231351</v>
      </c>
      <c r="N26" s="19">
        <v>-37619790</v>
      </c>
      <c r="O26" s="19"/>
      <c r="P26" s="19"/>
      <c r="Q26" s="19"/>
      <c r="R26" s="19"/>
      <c r="S26" s="19"/>
      <c r="T26" s="19"/>
      <c r="U26" s="19"/>
      <c r="V26" s="19"/>
      <c r="W26" s="19">
        <v>-66444770</v>
      </c>
      <c r="X26" s="19">
        <v>-71635052</v>
      </c>
      <c r="Y26" s="19">
        <v>5190282</v>
      </c>
      <c r="Z26" s="20">
        <v>-7.25</v>
      </c>
      <c r="AA26" s="21">
        <v>-221535955</v>
      </c>
    </row>
    <row r="27" spans="1:27" ht="13.5">
      <c r="A27" s="23" t="s">
        <v>51</v>
      </c>
      <c r="B27" s="24"/>
      <c r="C27" s="25">
        <f aca="true" t="shared" si="1" ref="C27:Y27">SUM(C21:C26)</f>
        <v>-210540684</v>
      </c>
      <c r="D27" s="25">
        <f>SUM(D21:D26)</f>
        <v>0</v>
      </c>
      <c r="E27" s="26">
        <f t="shared" si="1"/>
        <v>-210691059</v>
      </c>
      <c r="F27" s="27">
        <f t="shared" si="1"/>
        <v>-210691059</v>
      </c>
      <c r="G27" s="27">
        <f t="shared" si="1"/>
        <v>-5732685</v>
      </c>
      <c r="H27" s="27">
        <f t="shared" si="1"/>
        <v>-7636004</v>
      </c>
      <c r="I27" s="27">
        <f t="shared" si="1"/>
        <v>-14225875</v>
      </c>
      <c r="J27" s="27">
        <f t="shared" si="1"/>
        <v>-27594564</v>
      </c>
      <c r="K27" s="27">
        <f t="shared" si="1"/>
        <v>-7186490</v>
      </c>
      <c r="L27" s="27">
        <f t="shared" si="1"/>
        <v>-12061877</v>
      </c>
      <c r="M27" s="27">
        <f t="shared" si="1"/>
        <v>-17153194</v>
      </c>
      <c r="N27" s="27">
        <f t="shared" si="1"/>
        <v>-36401561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-63996125</v>
      </c>
      <c r="X27" s="27">
        <f t="shared" si="1"/>
        <v>-67739611</v>
      </c>
      <c r="Y27" s="27">
        <f t="shared" si="1"/>
        <v>3743486</v>
      </c>
      <c r="Z27" s="28">
        <f>+IF(X27&lt;&gt;0,+(Y27/X27)*100,0)</f>
        <v>-5.526288008946493</v>
      </c>
      <c r="AA27" s="29">
        <f>SUM(AA21:AA26)</f>
        <v>-210691059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6615000</v>
      </c>
      <c r="F32" s="19">
        <v>6615000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6615000</v>
      </c>
    </row>
    <row r="33" spans="1:27" ht="13.5">
      <c r="A33" s="22" t="s">
        <v>55</v>
      </c>
      <c r="B33" s="16"/>
      <c r="C33" s="17">
        <v>-1826522</v>
      </c>
      <c r="D33" s="17"/>
      <c r="E33" s="18">
        <v>2051866</v>
      </c>
      <c r="F33" s="19">
        <v>2051866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1681297</v>
      </c>
      <c r="Y33" s="19">
        <v>-1681297</v>
      </c>
      <c r="Z33" s="20">
        <v>-100</v>
      </c>
      <c r="AA33" s="21">
        <v>2051866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-47298303</v>
      </c>
      <c r="D35" s="17"/>
      <c r="E35" s="18">
        <v>-42011479</v>
      </c>
      <c r="F35" s="19">
        <v>-42011479</v>
      </c>
      <c r="G35" s="19"/>
      <c r="H35" s="19"/>
      <c r="I35" s="19"/>
      <c r="J35" s="19"/>
      <c r="K35" s="19">
        <v>21970000</v>
      </c>
      <c r="L35" s="19"/>
      <c r="M35" s="19">
        <v>-20556926</v>
      </c>
      <c r="N35" s="19">
        <v>1413074</v>
      </c>
      <c r="O35" s="19"/>
      <c r="P35" s="19"/>
      <c r="Q35" s="19"/>
      <c r="R35" s="19"/>
      <c r="S35" s="19"/>
      <c r="T35" s="19"/>
      <c r="U35" s="19"/>
      <c r="V35" s="19"/>
      <c r="W35" s="19">
        <v>1413074</v>
      </c>
      <c r="X35" s="19">
        <v>-19694420</v>
      </c>
      <c r="Y35" s="19">
        <v>21107494</v>
      </c>
      <c r="Z35" s="20">
        <v>-107.17</v>
      </c>
      <c r="AA35" s="21">
        <v>-42011479</v>
      </c>
    </row>
    <row r="36" spans="1:27" ht="13.5">
      <c r="A36" s="23" t="s">
        <v>57</v>
      </c>
      <c r="B36" s="24"/>
      <c r="C36" s="25">
        <f aca="true" t="shared" si="2" ref="C36:Y36">SUM(C31:C35)</f>
        <v>-49124825</v>
      </c>
      <c r="D36" s="25">
        <f>SUM(D31:D35)</f>
        <v>0</v>
      </c>
      <c r="E36" s="26">
        <f t="shared" si="2"/>
        <v>-33344613</v>
      </c>
      <c r="F36" s="27">
        <f t="shared" si="2"/>
        <v>-33344613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21970000</v>
      </c>
      <c r="L36" s="27">
        <f t="shared" si="2"/>
        <v>0</v>
      </c>
      <c r="M36" s="27">
        <f t="shared" si="2"/>
        <v>-20556926</v>
      </c>
      <c r="N36" s="27">
        <f t="shared" si="2"/>
        <v>1413074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1413074</v>
      </c>
      <c r="X36" s="27">
        <f t="shared" si="2"/>
        <v>-18013123</v>
      </c>
      <c r="Y36" s="27">
        <f t="shared" si="2"/>
        <v>19426197</v>
      </c>
      <c r="Z36" s="28">
        <f>+IF(X36&lt;&gt;0,+(Y36/X36)*100,0)</f>
        <v>-107.8446918949035</v>
      </c>
      <c r="AA36" s="29">
        <f>SUM(AA31:AA35)</f>
        <v>-33344613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19442122</v>
      </c>
      <c r="D38" s="31">
        <f>+D17+D27+D36</f>
        <v>0</v>
      </c>
      <c r="E38" s="32">
        <f t="shared" si="3"/>
        <v>23212359</v>
      </c>
      <c r="F38" s="33">
        <f t="shared" si="3"/>
        <v>23212359</v>
      </c>
      <c r="G38" s="33">
        <f t="shared" si="3"/>
        <v>55407085</v>
      </c>
      <c r="H38" s="33">
        <f t="shared" si="3"/>
        <v>-3688587</v>
      </c>
      <c r="I38" s="33">
        <f t="shared" si="3"/>
        <v>102702960</v>
      </c>
      <c r="J38" s="33">
        <f t="shared" si="3"/>
        <v>154421458</v>
      </c>
      <c r="K38" s="33">
        <f t="shared" si="3"/>
        <v>138905517</v>
      </c>
      <c r="L38" s="33">
        <f t="shared" si="3"/>
        <v>-358366771</v>
      </c>
      <c r="M38" s="33">
        <f t="shared" si="3"/>
        <v>-21441963</v>
      </c>
      <c r="N38" s="33">
        <f t="shared" si="3"/>
        <v>-240903217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-86481759</v>
      </c>
      <c r="X38" s="33">
        <f t="shared" si="3"/>
        <v>87496943</v>
      </c>
      <c r="Y38" s="33">
        <f t="shared" si="3"/>
        <v>-173978702</v>
      </c>
      <c r="Z38" s="34">
        <f>+IF(X38&lt;&gt;0,+(Y38/X38)*100,0)</f>
        <v>-198.83974917843702</v>
      </c>
      <c r="AA38" s="35">
        <f>+AA17+AA27+AA36</f>
        <v>23212359</v>
      </c>
    </row>
    <row r="39" spans="1:27" ht="13.5">
      <c r="A39" s="22" t="s">
        <v>59</v>
      </c>
      <c r="B39" s="16"/>
      <c r="C39" s="31">
        <v>345880536</v>
      </c>
      <c r="D39" s="31"/>
      <c r="E39" s="32">
        <v>391107472</v>
      </c>
      <c r="F39" s="33">
        <v>391107472</v>
      </c>
      <c r="G39" s="33">
        <v>365322659</v>
      </c>
      <c r="H39" s="33">
        <v>420729744</v>
      </c>
      <c r="I39" s="33">
        <v>417041157</v>
      </c>
      <c r="J39" s="33">
        <v>365322659</v>
      </c>
      <c r="K39" s="33">
        <v>519744117</v>
      </c>
      <c r="L39" s="33">
        <v>658649634</v>
      </c>
      <c r="M39" s="33">
        <v>300282863</v>
      </c>
      <c r="N39" s="33">
        <v>519744117</v>
      </c>
      <c r="O39" s="33"/>
      <c r="P39" s="33"/>
      <c r="Q39" s="33"/>
      <c r="R39" s="33"/>
      <c r="S39" s="33"/>
      <c r="T39" s="33"/>
      <c r="U39" s="33"/>
      <c r="V39" s="33"/>
      <c r="W39" s="33">
        <v>365322659</v>
      </c>
      <c r="X39" s="33">
        <v>391107472</v>
      </c>
      <c r="Y39" s="33">
        <v>-25784813</v>
      </c>
      <c r="Z39" s="34">
        <v>-6.59</v>
      </c>
      <c r="AA39" s="35">
        <v>391107472</v>
      </c>
    </row>
    <row r="40" spans="1:27" ht="13.5">
      <c r="A40" s="41" t="s">
        <v>60</v>
      </c>
      <c r="B40" s="42"/>
      <c r="C40" s="43">
        <v>365322659</v>
      </c>
      <c r="D40" s="43"/>
      <c r="E40" s="44">
        <v>414319834</v>
      </c>
      <c r="F40" s="45">
        <v>414319834</v>
      </c>
      <c r="G40" s="45">
        <v>420729744</v>
      </c>
      <c r="H40" s="45">
        <v>417041157</v>
      </c>
      <c r="I40" s="45">
        <v>519744117</v>
      </c>
      <c r="J40" s="45">
        <v>519744117</v>
      </c>
      <c r="K40" s="45">
        <v>658649634</v>
      </c>
      <c r="L40" s="45">
        <v>300282863</v>
      </c>
      <c r="M40" s="45">
        <v>278840900</v>
      </c>
      <c r="N40" s="45">
        <v>278840900</v>
      </c>
      <c r="O40" s="45"/>
      <c r="P40" s="45"/>
      <c r="Q40" s="45"/>
      <c r="R40" s="45"/>
      <c r="S40" s="45"/>
      <c r="T40" s="45"/>
      <c r="U40" s="45"/>
      <c r="V40" s="45"/>
      <c r="W40" s="45">
        <v>278840900</v>
      </c>
      <c r="X40" s="45">
        <v>478604418</v>
      </c>
      <c r="Y40" s="45">
        <v>-199763518</v>
      </c>
      <c r="Z40" s="46">
        <v>-41.74</v>
      </c>
      <c r="AA40" s="47">
        <v>414319834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598394248</v>
      </c>
      <c r="D6" s="17"/>
      <c r="E6" s="18">
        <v>622320100</v>
      </c>
      <c r="F6" s="19">
        <v>622320100</v>
      </c>
      <c r="G6" s="19">
        <v>37269485</v>
      </c>
      <c r="H6" s="19">
        <v>45529797</v>
      </c>
      <c r="I6" s="19">
        <v>39271538</v>
      </c>
      <c r="J6" s="19">
        <v>122070820</v>
      </c>
      <c r="K6" s="19">
        <v>41020897</v>
      </c>
      <c r="L6" s="19">
        <v>58930887</v>
      </c>
      <c r="M6" s="19">
        <v>35820545</v>
      </c>
      <c r="N6" s="19">
        <v>135772329</v>
      </c>
      <c r="O6" s="19"/>
      <c r="P6" s="19"/>
      <c r="Q6" s="19"/>
      <c r="R6" s="19"/>
      <c r="S6" s="19"/>
      <c r="T6" s="19"/>
      <c r="U6" s="19"/>
      <c r="V6" s="19"/>
      <c r="W6" s="19">
        <v>257843149</v>
      </c>
      <c r="X6" s="19">
        <v>310660208</v>
      </c>
      <c r="Y6" s="19">
        <v>-52817059</v>
      </c>
      <c r="Z6" s="20">
        <v>-17</v>
      </c>
      <c r="AA6" s="21">
        <v>622320100</v>
      </c>
    </row>
    <row r="7" spans="1:27" ht="13.5">
      <c r="A7" s="22" t="s">
        <v>34</v>
      </c>
      <c r="B7" s="16"/>
      <c r="C7" s="17">
        <v>3395470884</v>
      </c>
      <c r="D7" s="17"/>
      <c r="E7" s="18">
        <v>3509001491</v>
      </c>
      <c r="F7" s="19">
        <v>3509001491</v>
      </c>
      <c r="G7" s="19">
        <v>155583445</v>
      </c>
      <c r="H7" s="19">
        <v>201817221</v>
      </c>
      <c r="I7" s="19">
        <v>179620899</v>
      </c>
      <c r="J7" s="19">
        <v>537021565</v>
      </c>
      <c r="K7" s="19">
        <v>169710663</v>
      </c>
      <c r="L7" s="19">
        <v>172763572</v>
      </c>
      <c r="M7" s="19">
        <v>139412894</v>
      </c>
      <c r="N7" s="19">
        <v>481887129</v>
      </c>
      <c r="O7" s="19"/>
      <c r="P7" s="19"/>
      <c r="Q7" s="19"/>
      <c r="R7" s="19"/>
      <c r="S7" s="19"/>
      <c r="T7" s="19"/>
      <c r="U7" s="19"/>
      <c r="V7" s="19"/>
      <c r="W7" s="19">
        <v>1018908694</v>
      </c>
      <c r="X7" s="19">
        <v>1857685211</v>
      </c>
      <c r="Y7" s="19">
        <v>-838776517</v>
      </c>
      <c r="Z7" s="20">
        <v>-45.15</v>
      </c>
      <c r="AA7" s="21">
        <v>3509001491</v>
      </c>
    </row>
    <row r="8" spans="1:27" ht="13.5">
      <c r="A8" s="22" t="s">
        <v>35</v>
      </c>
      <c r="B8" s="16"/>
      <c r="C8" s="17">
        <v>51136013</v>
      </c>
      <c r="D8" s="17"/>
      <c r="E8" s="18">
        <v>207508238</v>
      </c>
      <c r="F8" s="19">
        <v>207508238</v>
      </c>
      <c r="G8" s="19">
        <v>102218653</v>
      </c>
      <c r="H8" s="19">
        <v>104730016</v>
      </c>
      <c r="I8" s="19">
        <v>100152431</v>
      </c>
      <c r="J8" s="19">
        <v>307101100</v>
      </c>
      <c r="K8" s="19">
        <v>88950837</v>
      </c>
      <c r="L8" s="19">
        <v>90399520</v>
      </c>
      <c r="M8" s="19">
        <v>76977678</v>
      </c>
      <c r="N8" s="19">
        <v>256328035</v>
      </c>
      <c r="O8" s="19"/>
      <c r="P8" s="19"/>
      <c r="Q8" s="19"/>
      <c r="R8" s="19"/>
      <c r="S8" s="19"/>
      <c r="T8" s="19"/>
      <c r="U8" s="19"/>
      <c r="V8" s="19"/>
      <c r="W8" s="19">
        <v>563429135</v>
      </c>
      <c r="X8" s="19">
        <v>15759263</v>
      </c>
      <c r="Y8" s="19">
        <v>547669872</v>
      </c>
      <c r="Z8" s="20">
        <v>3475.23</v>
      </c>
      <c r="AA8" s="21">
        <v>207508238</v>
      </c>
    </row>
    <row r="9" spans="1:27" ht="13.5">
      <c r="A9" s="22" t="s">
        <v>36</v>
      </c>
      <c r="B9" s="16"/>
      <c r="C9" s="17">
        <v>862268037</v>
      </c>
      <c r="D9" s="17"/>
      <c r="E9" s="18">
        <v>682074079</v>
      </c>
      <c r="F9" s="19">
        <v>682074079</v>
      </c>
      <c r="G9" s="19">
        <v>253575000</v>
      </c>
      <c r="H9" s="19"/>
      <c r="I9" s="19"/>
      <c r="J9" s="19">
        <v>253575000</v>
      </c>
      <c r="K9" s="19"/>
      <c r="L9" s="19"/>
      <c r="M9" s="19">
        <v>202861000</v>
      </c>
      <c r="N9" s="19">
        <v>202861000</v>
      </c>
      <c r="O9" s="19"/>
      <c r="P9" s="19"/>
      <c r="Q9" s="19"/>
      <c r="R9" s="19"/>
      <c r="S9" s="19"/>
      <c r="T9" s="19"/>
      <c r="U9" s="19"/>
      <c r="V9" s="19"/>
      <c r="W9" s="19">
        <v>456436000</v>
      </c>
      <c r="X9" s="19">
        <v>596946076</v>
      </c>
      <c r="Y9" s="19">
        <v>-140510076</v>
      </c>
      <c r="Z9" s="20">
        <v>-23.54</v>
      </c>
      <c r="AA9" s="21">
        <v>682074079</v>
      </c>
    </row>
    <row r="10" spans="1:27" ht="13.5">
      <c r="A10" s="22" t="s">
        <v>37</v>
      </c>
      <c r="B10" s="16"/>
      <c r="C10" s="17"/>
      <c r="D10" s="17"/>
      <c r="E10" s="18">
        <v>187768980</v>
      </c>
      <c r="F10" s="19">
        <v>187768980</v>
      </c>
      <c r="G10" s="19">
        <v>86213000</v>
      </c>
      <c r="H10" s="19">
        <v>20553000</v>
      </c>
      <c r="I10" s="19"/>
      <c r="J10" s="19">
        <v>106766000</v>
      </c>
      <c r="K10" s="19">
        <v>485000</v>
      </c>
      <c r="L10" s="19"/>
      <c r="M10" s="19">
        <v>77537000</v>
      </c>
      <c r="N10" s="19">
        <v>78022000</v>
      </c>
      <c r="O10" s="19"/>
      <c r="P10" s="19"/>
      <c r="Q10" s="19"/>
      <c r="R10" s="19"/>
      <c r="S10" s="19"/>
      <c r="T10" s="19"/>
      <c r="U10" s="19"/>
      <c r="V10" s="19"/>
      <c r="W10" s="19">
        <v>184788000</v>
      </c>
      <c r="X10" s="19">
        <v>93884490</v>
      </c>
      <c r="Y10" s="19">
        <v>90903510</v>
      </c>
      <c r="Z10" s="20">
        <v>96.82</v>
      </c>
      <c r="AA10" s="21">
        <v>187768980</v>
      </c>
    </row>
    <row r="11" spans="1:27" ht="13.5">
      <c r="A11" s="22" t="s">
        <v>38</v>
      </c>
      <c r="B11" s="16"/>
      <c r="C11" s="17">
        <v>46714693</v>
      </c>
      <c r="D11" s="17"/>
      <c r="E11" s="18">
        <v>47815278</v>
      </c>
      <c r="F11" s="19">
        <v>47815278</v>
      </c>
      <c r="G11" s="19">
        <v>3419126</v>
      </c>
      <c r="H11" s="19">
        <v>7358648</v>
      </c>
      <c r="I11" s="19">
        <v>3465695</v>
      </c>
      <c r="J11" s="19">
        <v>14243469</v>
      </c>
      <c r="K11" s="19">
        <v>4048132</v>
      </c>
      <c r="L11" s="19">
        <v>3948025</v>
      </c>
      <c r="M11" s="19">
        <v>6922270</v>
      </c>
      <c r="N11" s="19">
        <v>14918427</v>
      </c>
      <c r="O11" s="19"/>
      <c r="P11" s="19"/>
      <c r="Q11" s="19"/>
      <c r="R11" s="19"/>
      <c r="S11" s="19"/>
      <c r="T11" s="19"/>
      <c r="U11" s="19"/>
      <c r="V11" s="19"/>
      <c r="W11" s="19">
        <v>29161896</v>
      </c>
      <c r="X11" s="19">
        <v>23155947</v>
      </c>
      <c r="Y11" s="19">
        <v>6005949</v>
      </c>
      <c r="Z11" s="20">
        <v>25.94</v>
      </c>
      <c r="AA11" s="21">
        <v>47815278</v>
      </c>
    </row>
    <row r="12" spans="1:27" ht="13.5">
      <c r="A12" s="22" t="s">
        <v>39</v>
      </c>
      <c r="B12" s="16"/>
      <c r="C12" s="17">
        <v>3025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-4742698277</v>
      </c>
      <c r="D14" s="17"/>
      <c r="E14" s="18">
        <v>-4899039001</v>
      </c>
      <c r="F14" s="19">
        <v>-4899039001</v>
      </c>
      <c r="G14" s="19">
        <v>-631442987</v>
      </c>
      <c r="H14" s="19">
        <v>-449630996</v>
      </c>
      <c r="I14" s="19">
        <v>-316603811</v>
      </c>
      <c r="J14" s="19">
        <v>-1397677794</v>
      </c>
      <c r="K14" s="19">
        <v>-280703156</v>
      </c>
      <c r="L14" s="19">
        <v>-310198022</v>
      </c>
      <c r="M14" s="19">
        <v>-461231844</v>
      </c>
      <c r="N14" s="19">
        <v>-1052133022</v>
      </c>
      <c r="O14" s="19"/>
      <c r="P14" s="19"/>
      <c r="Q14" s="19"/>
      <c r="R14" s="19"/>
      <c r="S14" s="19"/>
      <c r="T14" s="19"/>
      <c r="U14" s="19"/>
      <c r="V14" s="19"/>
      <c r="W14" s="19">
        <v>-2449810816</v>
      </c>
      <c r="X14" s="19">
        <v>-2671184760</v>
      </c>
      <c r="Y14" s="19">
        <v>221373944</v>
      </c>
      <c r="Z14" s="20">
        <v>-8.29</v>
      </c>
      <c r="AA14" s="21">
        <v>-4899039001</v>
      </c>
    </row>
    <row r="15" spans="1:27" ht="13.5">
      <c r="A15" s="22" t="s">
        <v>42</v>
      </c>
      <c r="B15" s="16"/>
      <c r="C15" s="17">
        <v>-23148731</v>
      </c>
      <c r="D15" s="17"/>
      <c r="E15" s="18">
        <v>-10331590</v>
      </c>
      <c r="F15" s="19">
        <v>-10331590</v>
      </c>
      <c r="G15" s="19">
        <v>-5459</v>
      </c>
      <c r="H15" s="19">
        <v>-1904341</v>
      </c>
      <c r="I15" s="19">
        <v>-96304</v>
      </c>
      <c r="J15" s="19">
        <v>-2006104</v>
      </c>
      <c r="K15" s="19">
        <v>-61077</v>
      </c>
      <c r="L15" s="19">
        <v>-640515</v>
      </c>
      <c r="M15" s="19">
        <v>-2372145</v>
      </c>
      <c r="N15" s="19">
        <v>-3073737</v>
      </c>
      <c r="O15" s="19"/>
      <c r="P15" s="19"/>
      <c r="Q15" s="19"/>
      <c r="R15" s="19"/>
      <c r="S15" s="19"/>
      <c r="T15" s="19"/>
      <c r="U15" s="19"/>
      <c r="V15" s="19"/>
      <c r="W15" s="19">
        <v>-5079841</v>
      </c>
      <c r="X15" s="19">
        <v>-2687591</v>
      </c>
      <c r="Y15" s="19">
        <v>-2392250</v>
      </c>
      <c r="Z15" s="20">
        <v>89.01</v>
      </c>
      <c r="AA15" s="21">
        <v>-10331590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188139892</v>
      </c>
      <c r="D17" s="25">
        <f>SUM(D6:D16)</f>
        <v>0</v>
      </c>
      <c r="E17" s="26">
        <f t="shared" si="0"/>
        <v>347117575</v>
      </c>
      <c r="F17" s="27">
        <f t="shared" si="0"/>
        <v>347117575</v>
      </c>
      <c r="G17" s="27">
        <f t="shared" si="0"/>
        <v>6830263</v>
      </c>
      <c r="H17" s="27">
        <f t="shared" si="0"/>
        <v>-71546655</v>
      </c>
      <c r="I17" s="27">
        <f t="shared" si="0"/>
        <v>5810448</v>
      </c>
      <c r="J17" s="27">
        <f t="shared" si="0"/>
        <v>-58905944</v>
      </c>
      <c r="K17" s="27">
        <f t="shared" si="0"/>
        <v>23451296</v>
      </c>
      <c r="L17" s="27">
        <f t="shared" si="0"/>
        <v>15203467</v>
      </c>
      <c r="M17" s="27">
        <f t="shared" si="0"/>
        <v>75927398</v>
      </c>
      <c r="N17" s="27">
        <f t="shared" si="0"/>
        <v>114582161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55676217</v>
      </c>
      <c r="X17" s="27">
        <f t="shared" si="0"/>
        <v>224218844</v>
      </c>
      <c r="Y17" s="27">
        <f t="shared" si="0"/>
        <v>-168542627</v>
      </c>
      <c r="Z17" s="28">
        <f>+IF(X17&lt;&gt;0,+(Y17/X17)*100,0)</f>
        <v>-75.16880561564219</v>
      </c>
      <c r="AA17" s="29">
        <f>SUM(AA6:AA16)</f>
        <v>347117575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9482913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1849274</v>
      </c>
      <c r="H24" s="19"/>
      <c r="I24" s="19">
        <v>18303260</v>
      </c>
      <c r="J24" s="19">
        <v>20152534</v>
      </c>
      <c r="K24" s="19"/>
      <c r="L24" s="19">
        <v>265402</v>
      </c>
      <c r="M24" s="19"/>
      <c r="N24" s="19">
        <v>265402</v>
      </c>
      <c r="O24" s="19"/>
      <c r="P24" s="19"/>
      <c r="Q24" s="19"/>
      <c r="R24" s="19"/>
      <c r="S24" s="19"/>
      <c r="T24" s="19"/>
      <c r="U24" s="19"/>
      <c r="V24" s="19"/>
      <c r="W24" s="19">
        <v>20417936</v>
      </c>
      <c r="X24" s="19"/>
      <c r="Y24" s="19">
        <v>20417936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-240880077</v>
      </c>
      <c r="D26" s="17"/>
      <c r="E26" s="18">
        <v>-328917372</v>
      </c>
      <c r="F26" s="19">
        <v>-328917372</v>
      </c>
      <c r="G26" s="19">
        <v>-39665450</v>
      </c>
      <c r="H26" s="19"/>
      <c r="I26" s="19">
        <v>-18241825</v>
      </c>
      <c r="J26" s="19">
        <v>-57907275</v>
      </c>
      <c r="K26" s="19">
        <v>-46312104</v>
      </c>
      <c r="L26" s="19">
        <v>-14418853</v>
      </c>
      <c r="M26" s="19">
        <v>-18600142</v>
      </c>
      <c r="N26" s="19">
        <v>-79331099</v>
      </c>
      <c r="O26" s="19"/>
      <c r="P26" s="19"/>
      <c r="Q26" s="19"/>
      <c r="R26" s="19"/>
      <c r="S26" s="19"/>
      <c r="T26" s="19"/>
      <c r="U26" s="19"/>
      <c r="V26" s="19"/>
      <c r="W26" s="19">
        <v>-137238374</v>
      </c>
      <c r="X26" s="19">
        <v>-164458686</v>
      </c>
      <c r="Y26" s="19">
        <v>27220312</v>
      </c>
      <c r="Z26" s="20">
        <v>-16.55</v>
      </c>
      <c r="AA26" s="21">
        <v>-328917372</v>
      </c>
    </row>
    <row r="27" spans="1:27" ht="13.5">
      <c r="A27" s="23" t="s">
        <v>51</v>
      </c>
      <c r="B27" s="24"/>
      <c r="C27" s="25">
        <f aca="true" t="shared" si="1" ref="C27:Y27">SUM(C21:C26)</f>
        <v>-231397164</v>
      </c>
      <c r="D27" s="25">
        <f>SUM(D21:D26)</f>
        <v>0</v>
      </c>
      <c r="E27" s="26">
        <f t="shared" si="1"/>
        <v>-328917372</v>
      </c>
      <c r="F27" s="27">
        <f t="shared" si="1"/>
        <v>-328917372</v>
      </c>
      <c r="G27" s="27">
        <f t="shared" si="1"/>
        <v>-37816176</v>
      </c>
      <c r="H27" s="27">
        <f t="shared" si="1"/>
        <v>0</v>
      </c>
      <c r="I27" s="27">
        <f t="shared" si="1"/>
        <v>61435</v>
      </c>
      <c r="J27" s="27">
        <f t="shared" si="1"/>
        <v>-37754741</v>
      </c>
      <c r="K27" s="27">
        <f t="shared" si="1"/>
        <v>-46312104</v>
      </c>
      <c r="L27" s="27">
        <f t="shared" si="1"/>
        <v>-14153451</v>
      </c>
      <c r="M27" s="27">
        <f t="shared" si="1"/>
        <v>-18600142</v>
      </c>
      <c r="N27" s="27">
        <f t="shared" si="1"/>
        <v>-79065697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-116820438</v>
      </c>
      <c r="X27" s="27">
        <f t="shared" si="1"/>
        <v>-164458686</v>
      </c>
      <c r="Y27" s="27">
        <f t="shared" si="1"/>
        <v>47638248</v>
      </c>
      <c r="Z27" s="28">
        <f>+IF(X27&lt;&gt;0,+(Y27/X27)*100,0)</f>
        <v>-28.966696231538663</v>
      </c>
      <c r="AA27" s="29">
        <f>SUM(AA21:AA26)</f>
        <v>-328917372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-4268305</v>
      </c>
      <c r="D35" s="17"/>
      <c r="E35" s="18">
        <v>-16799856</v>
      </c>
      <c r="F35" s="19">
        <v>-16799856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-8399928</v>
      </c>
      <c r="Y35" s="19">
        <v>8399928</v>
      </c>
      <c r="Z35" s="20">
        <v>-100</v>
      </c>
      <c r="AA35" s="21">
        <v>-16799856</v>
      </c>
    </row>
    <row r="36" spans="1:27" ht="13.5">
      <c r="A36" s="23" t="s">
        <v>57</v>
      </c>
      <c r="B36" s="24"/>
      <c r="C36" s="25">
        <f aca="true" t="shared" si="2" ref="C36:Y36">SUM(C31:C35)</f>
        <v>-4268305</v>
      </c>
      <c r="D36" s="25">
        <f>SUM(D31:D35)</f>
        <v>0</v>
      </c>
      <c r="E36" s="26">
        <f t="shared" si="2"/>
        <v>-16799856</v>
      </c>
      <c r="F36" s="27">
        <f t="shared" si="2"/>
        <v>-16799856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-8399928</v>
      </c>
      <c r="Y36" s="27">
        <f t="shared" si="2"/>
        <v>8399928</v>
      </c>
      <c r="Z36" s="28">
        <f>+IF(X36&lt;&gt;0,+(Y36/X36)*100,0)</f>
        <v>-100</v>
      </c>
      <c r="AA36" s="29">
        <f>SUM(AA31:AA35)</f>
        <v>-16799856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-47525577</v>
      </c>
      <c r="D38" s="31">
        <f>+D17+D27+D36</f>
        <v>0</v>
      </c>
      <c r="E38" s="32">
        <f t="shared" si="3"/>
        <v>1400347</v>
      </c>
      <c r="F38" s="33">
        <f t="shared" si="3"/>
        <v>1400347</v>
      </c>
      <c r="G38" s="33">
        <f t="shared" si="3"/>
        <v>-30985913</v>
      </c>
      <c r="H38" s="33">
        <f t="shared" si="3"/>
        <v>-71546655</v>
      </c>
      <c r="I38" s="33">
        <f t="shared" si="3"/>
        <v>5871883</v>
      </c>
      <c r="J38" s="33">
        <f t="shared" si="3"/>
        <v>-96660685</v>
      </c>
      <c r="K38" s="33">
        <f t="shared" si="3"/>
        <v>-22860808</v>
      </c>
      <c r="L38" s="33">
        <f t="shared" si="3"/>
        <v>1050016</v>
      </c>
      <c r="M38" s="33">
        <f t="shared" si="3"/>
        <v>57327256</v>
      </c>
      <c r="N38" s="33">
        <f t="shared" si="3"/>
        <v>35516464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-61144221</v>
      </c>
      <c r="X38" s="33">
        <f t="shared" si="3"/>
        <v>51360230</v>
      </c>
      <c r="Y38" s="33">
        <f t="shared" si="3"/>
        <v>-112504451</v>
      </c>
      <c r="Z38" s="34">
        <f>+IF(X38&lt;&gt;0,+(Y38/X38)*100,0)</f>
        <v>-219.0497414049742</v>
      </c>
      <c r="AA38" s="35">
        <f>+AA17+AA27+AA36</f>
        <v>1400347</v>
      </c>
    </row>
    <row r="39" spans="1:27" ht="13.5">
      <c r="A39" s="22" t="s">
        <v>59</v>
      </c>
      <c r="B39" s="16"/>
      <c r="C39" s="31">
        <v>123981682</v>
      </c>
      <c r="D39" s="31"/>
      <c r="E39" s="32">
        <v>123981683</v>
      </c>
      <c r="F39" s="33">
        <v>123981683</v>
      </c>
      <c r="G39" s="33">
        <v>400385</v>
      </c>
      <c r="H39" s="33">
        <v>-30585528</v>
      </c>
      <c r="I39" s="33">
        <v>-102132183</v>
      </c>
      <c r="J39" s="33">
        <v>400385</v>
      </c>
      <c r="K39" s="33">
        <v>-96260300</v>
      </c>
      <c r="L39" s="33">
        <v>-119121108</v>
      </c>
      <c r="M39" s="33">
        <v>-118071092</v>
      </c>
      <c r="N39" s="33">
        <v>-96260300</v>
      </c>
      <c r="O39" s="33"/>
      <c r="P39" s="33"/>
      <c r="Q39" s="33"/>
      <c r="R39" s="33"/>
      <c r="S39" s="33"/>
      <c r="T39" s="33"/>
      <c r="U39" s="33"/>
      <c r="V39" s="33"/>
      <c r="W39" s="33">
        <v>400385</v>
      </c>
      <c r="X39" s="33">
        <v>123981683</v>
      </c>
      <c r="Y39" s="33">
        <v>-123581298</v>
      </c>
      <c r="Z39" s="34">
        <v>-99.68</v>
      </c>
      <c r="AA39" s="35">
        <v>123981683</v>
      </c>
    </row>
    <row r="40" spans="1:27" ht="13.5">
      <c r="A40" s="41" t="s">
        <v>60</v>
      </c>
      <c r="B40" s="42"/>
      <c r="C40" s="43">
        <v>76456105</v>
      </c>
      <c r="D40" s="43"/>
      <c r="E40" s="44">
        <v>125382032</v>
      </c>
      <c r="F40" s="45">
        <v>125382032</v>
      </c>
      <c r="G40" s="45">
        <v>-30585528</v>
      </c>
      <c r="H40" s="45">
        <v>-102132183</v>
      </c>
      <c r="I40" s="45">
        <v>-96260300</v>
      </c>
      <c r="J40" s="45">
        <v>-96260300</v>
      </c>
      <c r="K40" s="45">
        <v>-119121108</v>
      </c>
      <c r="L40" s="45">
        <v>-118071092</v>
      </c>
      <c r="M40" s="45">
        <v>-60743836</v>
      </c>
      <c r="N40" s="45">
        <v>-60743836</v>
      </c>
      <c r="O40" s="45"/>
      <c r="P40" s="45"/>
      <c r="Q40" s="45"/>
      <c r="R40" s="45"/>
      <c r="S40" s="45"/>
      <c r="T40" s="45"/>
      <c r="U40" s="45"/>
      <c r="V40" s="45"/>
      <c r="W40" s="45">
        <v>-60743836</v>
      </c>
      <c r="X40" s="45">
        <v>175341915</v>
      </c>
      <c r="Y40" s="45">
        <v>-236085751</v>
      </c>
      <c r="Z40" s="46">
        <v>-134.64</v>
      </c>
      <c r="AA40" s="47">
        <v>125382032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459709379</v>
      </c>
      <c r="D6" s="17"/>
      <c r="E6" s="18">
        <v>459749758</v>
      </c>
      <c r="F6" s="19">
        <v>459749758</v>
      </c>
      <c r="G6" s="19">
        <v>37197403</v>
      </c>
      <c r="H6" s="19">
        <v>44235664</v>
      </c>
      <c r="I6" s="19">
        <v>40902349</v>
      </c>
      <c r="J6" s="19">
        <v>122335416</v>
      </c>
      <c r="K6" s="19">
        <v>42840259</v>
      </c>
      <c r="L6" s="19">
        <v>35038353</v>
      </c>
      <c r="M6" s="19">
        <v>44692840</v>
      </c>
      <c r="N6" s="19">
        <v>122571452</v>
      </c>
      <c r="O6" s="19"/>
      <c r="P6" s="19"/>
      <c r="Q6" s="19"/>
      <c r="R6" s="19"/>
      <c r="S6" s="19"/>
      <c r="T6" s="19"/>
      <c r="U6" s="19"/>
      <c r="V6" s="19"/>
      <c r="W6" s="19">
        <v>244906868</v>
      </c>
      <c r="X6" s="19">
        <v>210317601</v>
      </c>
      <c r="Y6" s="19">
        <v>34589267</v>
      </c>
      <c r="Z6" s="20">
        <v>16.45</v>
      </c>
      <c r="AA6" s="21">
        <v>459749758</v>
      </c>
    </row>
    <row r="7" spans="1:27" ht="13.5">
      <c r="A7" s="22" t="s">
        <v>34</v>
      </c>
      <c r="B7" s="16"/>
      <c r="C7" s="17">
        <v>955109869</v>
      </c>
      <c r="D7" s="17"/>
      <c r="E7" s="18">
        <v>1430843123</v>
      </c>
      <c r="F7" s="19">
        <v>1430843123</v>
      </c>
      <c r="G7" s="19">
        <v>98841419</v>
      </c>
      <c r="H7" s="19">
        <v>125494809</v>
      </c>
      <c r="I7" s="19">
        <v>116867395</v>
      </c>
      <c r="J7" s="19">
        <v>341203623</v>
      </c>
      <c r="K7" s="19">
        <v>116758222</v>
      </c>
      <c r="L7" s="19">
        <v>118548962</v>
      </c>
      <c r="M7" s="19">
        <v>101760353</v>
      </c>
      <c r="N7" s="19">
        <v>337067537</v>
      </c>
      <c r="O7" s="19"/>
      <c r="P7" s="19"/>
      <c r="Q7" s="19"/>
      <c r="R7" s="19"/>
      <c r="S7" s="19"/>
      <c r="T7" s="19"/>
      <c r="U7" s="19"/>
      <c r="V7" s="19"/>
      <c r="W7" s="19">
        <v>678271160</v>
      </c>
      <c r="X7" s="19">
        <v>638124390</v>
      </c>
      <c r="Y7" s="19">
        <v>40146770</v>
      </c>
      <c r="Z7" s="20">
        <v>6.29</v>
      </c>
      <c r="AA7" s="21">
        <v>1430843123</v>
      </c>
    </row>
    <row r="8" spans="1:27" ht="13.5">
      <c r="A8" s="22" t="s">
        <v>35</v>
      </c>
      <c r="B8" s="16"/>
      <c r="C8" s="17">
        <v>103171197</v>
      </c>
      <c r="D8" s="17"/>
      <c r="E8" s="18">
        <v>137491672</v>
      </c>
      <c r="F8" s="19">
        <v>137491672</v>
      </c>
      <c r="G8" s="19">
        <v>42100789</v>
      </c>
      <c r="H8" s="19">
        <v>28181527</v>
      </c>
      <c r="I8" s="19">
        <v>25912455</v>
      </c>
      <c r="J8" s="19">
        <v>96194771</v>
      </c>
      <c r="K8" s="19">
        <v>17969601</v>
      </c>
      <c r="L8" s="19">
        <v>25733143</v>
      </c>
      <c r="M8" s="19">
        <v>34740285</v>
      </c>
      <c r="N8" s="19">
        <v>78443029</v>
      </c>
      <c r="O8" s="19"/>
      <c r="P8" s="19"/>
      <c r="Q8" s="19"/>
      <c r="R8" s="19"/>
      <c r="S8" s="19"/>
      <c r="T8" s="19"/>
      <c r="U8" s="19"/>
      <c r="V8" s="19"/>
      <c r="W8" s="19">
        <v>174637800</v>
      </c>
      <c r="X8" s="19">
        <v>51531028</v>
      </c>
      <c r="Y8" s="19">
        <v>123106772</v>
      </c>
      <c r="Z8" s="20">
        <v>238.9</v>
      </c>
      <c r="AA8" s="21">
        <v>137491672</v>
      </c>
    </row>
    <row r="9" spans="1:27" ht="13.5">
      <c r="A9" s="22" t="s">
        <v>36</v>
      </c>
      <c r="B9" s="16"/>
      <c r="C9" s="17">
        <v>281026497</v>
      </c>
      <c r="D9" s="17"/>
      <c r="E9" s="18">
        <v>298443999</v>
      </c>
      <c r="F9" s="19">
        <v>298443999</v>
      </c>
      <c r="G9" s="19">
        <v>131240000</v>
      </c>
      <c r="H9" s="19">
        <v>1475000</v>
      </c>
      <c r="I9" s="19">
        <v>273000</v>
      </c>
      <c r="J9" s="19">
        <v>132988000</v>
      </c>
      <c r="K9" s="19"/>
      <c r="L9" s="19"/>
      <c r="M9" s="19">
        <v>91379000</v>
      </c>
      <c r="N9" s="19">
        <v>91379000</v>
      </c>
      <c r="O9" s="19"/>
      <c r="P9" s="19"/>
      <c r="Q9" s="19"/>
      <c r="R9" s="19"/>
      <c r="S9" s="19"/>
      <c r="T9" s="19"/>
      <c r="U9" s="19"/>
      <c r="V9" s="19"/>
      <c r="W9" s="19">
        <v>224367000</v>
      </c>
      <c r="X9" s="19">
        <v>223833287</v>
      </c>
      <c r="Y9" s="19">
        <v>533713</v>
      </c>
      <c r="Z9" s="20">
        <v>0.24</v>
      </c>
      <c r="AA9" s="21">
        <v>298443999</v>
      </c>
    </row>
    <row r="10" spans="1:27" ht="13.5">
      <c r="A10" s="22" t="s">
        <v>37</v>
      </c>
      <c r="B10" s="16"/>
      <c r="C10" s="17">
        <v>156486132</v>
      </c>
      <c r="D10" s="17"/>
      <c r="E10" s="18">
        <v>255952000</v>
      </c>
      <c r="F10" s="19">
        <v>255952000</v>
      </c>
      <c r="G10" s="19">
        <v>41239000</v>
      </c>
      <c r="H10" s="19"/>
      <c r="I10" s="19">
        <v>10000000</v>
      </c>
      <c r="J10" s="19">
        <v>51239000</v>
      </c>
      <c r="K10" s="19">
        <v>700000</v>
      </c>
      <c r="L10" s="19">
        <v>5200000</v>
      </c>
      <c r="M10" s="19">
        <v>31270000</v>
      </c>
      <c r="N10" s="19">
        <v>37170000</v>
      </c>
      <c r="O10" s="19"/>
      <c r="P10" s="19"/>
      <c r="Q10" s="19"/>
      <c r="R10" s="19"/>
      <c r="S10" s="19"/>
      <c r="T10" s="19"/>
      <c r="U10" s="19"/>
      <c r="V10" s="19"/>
      <c r="W10" s="19">
        <v>88409000</v>
      </c>
      <c r="X10" s="19">
        <v>79554327</v>
      </c>
      <c r="Y10" s="19">
        <v>8854673</v>
      </c>
      <c r="Z10" s="20">
        <v>11.13</v>
      </c>
      <c r="AA10" s="21">
        <v>255952000</v>
      </c>
    </row>
    <row r="11" spans="1:27" ht="13.5">
      <c r="A11" s="22" t="s">
        <v>38</v>
      </c>
      <c r="B11" s="16"/>
      <c r="C11" s="17">
        <v>20397453</v>
      </c>
      <c r="D11" s="17"/>
      <c r="E11" s="18">
        <v>43546775</v>
      </c>
      <c r="F11" s="19">
        <v>43546775</v>
      </c>
      <c r="G11" s="19">
        <v>2012743</v>
      </c>
      <c r="H11" s="19">
        <v>2448191</v>
      </c>
      <c r="I11" s="19">
        <v>2471278</v>
      </c>
      <c r="J11" s="19">
        <v>6932212</v>
      </c>
      <c r="K11" s="19">
        <v>2415081</v>
      </c>
      <c r="L11" s="19">
        <v>3090376</v>
      </c>
      <c r="M11" s="19">
        <v>1767707</v>
      </c>
      <c r="N11" s="19">
        <v>7273164</v>
      </c>
      <c r="O11" s="19"/>
      <c r="P11" s="19"/>
      <c r="Q11" s="19"/>
      <c r="R11" s="19"/>
      <c r="S11" s="19"/>
      <c r="T11" s="19"/>
      <c r="U11" s="19"/>
      <c r="V11" s="19"/>
      <c r="W11" s="19">
        <v>14205376</v>
      </c>
      <c r="X11" s="19">
        <v>9626531</v>
      </c>
      <c r="Y11" s="19">
        <v>4578845</v>
      </c>
      <c r="Z11" s="20">
        <v>47.56</v>
      </c>
      <c r="AA11" s="21">
        <v>43546775</v>
      </c>
    </row>
    <row r="12" spans="1:27" ht="13.5">
      <c r="A12" s="22" t="s">
        <v>39</v>
      </c>
      <c r="B12" s="16"/>
      <c r="C12" s="17">
        <v>20325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-1504203701</v>
      </c>
      <c r="D14" s="17"/>
      <c r="E14" s="18">
        <v>-2221240297</v>
      </c>
      <c r="F14" s="19">
        <v>-2221240297</v>
      </c>
      <c r="G14" s="19">
        <v>-248126302</v>
      </c>
      <c r="H14" s="19">
        <v>-187548641</v>
      </c>
      <c r="I14" s="19">
        <v>-186882320</v>
      </c>
      <c r="J14" s="19">
        <v>-622557263</v>
      </c>
      <c r="K14" s="19">
        <v>-170144019</v>
      </c>
      <c r="L14" s="19">
        <v>-163492748</v>
      </c>
      <c r="M14" s="19">
        <v>-245378305</v>
      </c>
      <c r="N14" s="19">
        <v>-579015072</v>
      </c>
      <c r="O14" s="19"/>
      <c r="P14" s="19"/>
      <c r="Q14" s="19"/>
      <c r="R14" s="19"/>
      <c r="S14" s="19"/>
      <c r="T14" s="19"/>
      <c r="U14" s="19"/>
      <c r="V14" s="19"/>
      <c r="W14" s="19">
        <v>-1201572335</v>
      </c>
      <c r="X14" s="19">
        <v>-1139643093</v>
      </c>
      <c r="Y14" s="19">
        <v>-61929242</v>
      </c>
      <c r="Z14" s="20">
        <v>5.43</v>
      </c>
      <c r="AA14" s="21">
        <v>-2221240297</v>
      </c>
    </row>
    <row r="15" spans="1:27" ht="13.5">
      <c r="A15" s="22" t="s">
        <v>42</v>
      </c>
      <c r="B15" s="16"/>
      <c r="C15" s="17">
        <v>-39232014</v>
      </c>
      <c r="D15" s="17"/>
      <c r="E15" s="18">
        <v>-52094313</v>
      </c>
      <c r="F15" s="19">
        <v>-52094313</v>
      </c>
      <c r="G15" s="19">
        <v>-2894424</v>
      </c>
      <c r="H15" s="19">
        <v>-4036892</v>
      </c>
      <c r="I15" s="19">
        <v>-9667788</v>
      </c>
      <c r="J15" s="19">
        <v>-16599104</v>
      </c>
      <c r="K15" s="19">
        <v>-3408426</v>
      </c>
      <c r="L15" s="19">
        <v>-3276035</v>
      </c>
      <c r="M15" s="19">
        <v>-2994633</v>
      </c>
      <c r="N15" s="19">
        <v>-9679094</v>
      </c>
      <c r="O15" s="19"/>
      <c r="P15" s="19"/>
      <c r="Q15" s="19"/>
      <c r="R15" s="19"/>
      <c r="S15" s="19"/>
      <c r="T15" s="19"/>
      <c r="U15" s="19"/>
      <c r="V15" s="19"/>
      <c r="W15" s="19">
        <v>-26278198</v>
      </c>
      <c r="X15" s="19">
        <v>-28761726</v>
      </c>
      <c r="Y15" s="19">
        <v>2483528</v>
      </c>
      <c r="Z15" s="20">
        <v>-8.63</v>
      </c>
      <c r="AA15" s="21">
        <v>-52094313</v>
      </c>
    </row>
    <row r="16" spans="1:27" ht="13.5">
      <c r="A16" s="22" t="s">
        <v>43</v>
      </c>
      <c r="B16" s="16"/>
      <c r="C16" s="17">
        <v>-59851711</v>
      </c>
      <c r="D16" s="17"/>
      <c r="E16" s="18">
        <v>-79071212</v>
      </c>
      <c r="F16" s="19">
        <v>-79071212</v>
      </c>
      <c r="G16" s="19">
        <v>-560113</v>
      </c>
      <c r="H16" s="19">
        <v>-72583</v>
      </c>
      <c r="I16" s="19">
        <v>-94291</v>
      </c>
      <c r="J16" s="19">
        <v>-726987</v>
      </c>
      <c r="K16" s="19">
        <v>-158425</v>
      </c>
      <c r="L16" s="19">
        <v>-13770</v>
      </c>
      <c r="M16" s="19">
        <v>-85000</v>
      </c>
      <c r="N16" s="19">
        <v>-257195</v>
      </c>
      <c r="O16" s="19"/>
      <c r="P16" s="19"/>
      <c r="Q16" s="19"/>
      <c r="R16" s="19"/>
      <c r="S16" s="19"/>
      <c r="T16" s="19"/>
      <c r="U16" s="19"/>
      <c r="V16" s="19"/>
      <c r="W16" s="19">
        <v>-984182</v>
      </c>
      <c r="X16" s="19">
        <v>-22132845</v>
      </c>
      <c r="Y16" s="19">
        <v>21148663</v>
      </c>
      <c r="Z16" s="20">
        <v>-95.55</v>
      </c>
      <c r="AA16" s="21">
        <v>-79071212</v>
      </c>
    </row>
    <row r="17" spans="1:27" ht="13.5">
      <c r="A17" s="23" t="s">
        <v>44</v>
      </c>
      <c r="B17" s="24"/>
      <c r="C17" s="25">
        <f aca="true" t="shared" si="0" ref="C17:Y17">SUM(C6:C16)</f>
        <v>372633426</v>
      </c>
      <c r="D17" s="25">
        <f>SUM(D6:D16)</f>
        <v>0</v>
      </c>
      <c r="E17" s="26">
        <f t="shared" si="0"/>
        <v>273621505</v>
      </c>
      <c r="F17" s="27">
        <f t="shared" si="0"/>
        <v>273621505</v>
      </c>
      <c r="G17" s="27">
        <f t="shared" si="0"/>
        <v>101050515</v>
      </c>
      <c r="H17" s="27">
        <f t="shared" si="0"/>
        <v>10177075</v>
      </c>
      <c r="I17" s="27">
        <f t="shared" si="0"/>
        <v>-217922</v>
      </c>
      <c r="J17" s="27">
        <f t="shared" si="0"/>
        <v>111009668</v>
      </c>
      <c r="K17" s="27">
        <f t="shared" si="0"/>
        <v>6972293</v>
      </c>
      <c r="L17" s="27">
        <f t="shared" si="0"/>
        <v>20828281</v>
      </c>
      <c r="M17" s="27">
        <f t="shared" si="0"/>
        <v>57152247</v>
      </c>
      <c r="N17" s="27">
        <f t="shared" si="0"/>
        <v>84952821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195962489</v>
      </c>
      <c r="X17" s="27">
        <f t="shared" si="0"/>
        <v>22449500</v>
      </c>
      <c r="Y17" s="27">
        <f t="shared" si="0"/>
        <v>173512989</v>
      </c>
      <c r="Z17" s="28">
        <f>+IF(X17&lt;&gt;0,+(Y17/X17)*100,0)</f>
        <v>772.9035791443016</v>
      </c>
      <c r="AA17" s="29">
        <f>SUM(AA6:AA16)</f>
        <v>273621505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20000000</v>
      </c>
      <c r="F21" s="19">
        <v>20000000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-467886361</v>
      </c>
      <c r="D26" s="17"/>
      <c r="E26" s="18">
        <v>-424968597</v>
      </c>
      <c r="F26" s="19">
        <v>-424968597</v>
      </c>
      <c r="G26" s="19">
        <v>-90799009</v>
      </c>
      <c r="H26" s="19">
        <v>-39611097</v>
      </c>
      <c r="I26" s="19">
        <v>-21530702</v>
      </c>
      <c r="J26" s="19">
        <v>-151940808</v>
      </c>
      <c r="K26" s="19">
        <v>-15250023</v>
      </c>
      <c r="L26" s="19">
        <v>-9929809</v>
      </c>
      <c r="M26" s="19">
        <v>-37315024</v>
      </c>
      <c r="N26" s="19">
        <v>-62494856</v>
      </c>
      <c r="O26" s="19"/>
      <c r="P26" s="19"/>
      <c r="Q26" s="19"/>
      <c r="R26" s="19"/>
      <c r="S26" s="19"/>
      <c r="T26" s="19"/>
      <c r="U26" s="19"/>
      <c r="V26" s="19"/>
      <c r="W26" s="19">
        <v>-214435664</v>
      </c>
      <c r="X26" s="19">
        <v>-257450846</v>
      </c>
      <c r="Y26" s="19">
        <v>43015182</v>
      </c>
      <c r="Z26" s="20">
        <v>-16.71</v>
      </c>
      <c r="AA26" s="21">
        <v>-424968597</v>
      </c>
    </row>
    <row r="27" spans="1:27" ht="13.5">
      <c r="A27" s="23" t="s">
        <v>51</v>
      </c>
      <c r="B27" s="24"/>
      <c r="C27" s="25">
        <f aca="true" t="shared" si="1" ref="C27:Y27">SUM(C21:C26)</f>
        <v>-467886361</v>
      </c>
      <c r="D27" s="25">
        <f>SUM(D21:D26)</f>
        <v>0</v>
      </c>
      <c r="E27" s="26">
        <f t="shared" si="1"/>
        <v>-404968597</v>
      </c>
      <c r="F27" s="27">
        <f t="shared" si="1"/>
        <v>-404968597</v>
      </c>
      <c r="G27" s="27">
        <f t="shared" si="1"/>
        <v>-90799009</v>
      </c>
      <c r="H27" s="27">
        <f t="shared" si="1"/>
        <v>-39611097</v>
      </c>
      <c r="I27" s="27">
        <f t="shared" si="1"/>
        <v>-21530702</v>
      </c>
      <c r="J27" s="27">
        <f t="shared" si="1"/>
        <v>-151940808</v>
      </c>
      <c r="K27" s="27">
        <f t="shared" si="1"/>
        <v>-15250023</v>
      </c>
      <c r="L27" s="27">
        <f t="shared" si="1"/>
        <v>-9929809</v>
      </c>
      <c r="M27" s="27">
        <f t="shared" si="1"/>
        <v>-37315024</v>
      </c>
      <c r="N27" s="27">
        <f t="shared" si="1"/>
        <v>-62494856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-214435664</v>
      </c>
      <c r="X27" s="27">
        <f t="shared" si="1"/>
        <v>-257450846</v>
      </c>
      <c r="Y27" s="27">
        <f t="shared" si="1"/>
        <v>43015182</v>
      </c>
      <c r="Z27" s="28">
        <f>+IF(X27&lt;&gt;0,+(Y27/X27)*100,0)</f>
        <v>-16.708114449155858</v>
      </c>
      <c r="AA27" s="29">
        <f>SUM(AA21:AA26)</f>
        <v>-404968597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-3351958</v>
      </c>
      <c r="D35" s="17"/>
      <c r="E35" s="18">
        <v>-33813832</v>
      </c>
      <c r="F35" s="19">
        <v>-33813832</v>
      </c>
      <c r="G35" s="19">
        <v>-2072756</v>
      </c>
      <c r="H35" s="19">
        <v>-3381621</v>
      </c>
      <c r="I35" s="19">
        <v>-2797402</v>
      </c>
      <c r="J35" s="19">
        <v>-8251779</v>
      </c>
      <c r="K35" s="19">
        <v>-2756658</v>
      </c>
      <c r="L35" s="19">
        <v>-2820822</v>
      </c>
      <c r="M35" s="19">
        <v>-2387927</v>
      </c>
      <c r="N35" s="19">
        <v>-7965407</v>
      </c>
      <c r="O35" s="19"/>
      <c r="P35" s="19"/>
      <c r="Q35" s="19"/>
      <c r="R35" s="19"/>
      <c r="S35" s="19"/>
      <c r="T35" s="19"/>
      <c r="U35" s="19"/>
      <c r="V35" s="19"/>
      <c r="W35" s="19">
        <v>-16217186</v>
      </c>
      <c r="X35" s="19">
        <v>-15886174</v>
      </c>
      <c r="Y35" s="19">
        <v>-331012</v>
      </c>
      <c r="Z35" s="20">
        <v>2.08</v>
      </c>
      <c r="AA35" s="21">
        <v>-33813832</v>
      </c>
    </row>
    <row r="36" spans="1:27" ht="13.5">
      <c r="A36" s="23" t="s">
        <v>57</v>
      </c>
      <c r="B36" s="24"/>
      <c r="C36" s="25">
        <f aca="true" t="shared" si="2" ref="C36:Y36">SUM(C31:C35)</f>
        <v>-3351958</v>
      </c>
      <c r="D36" s="25">
        <f>SUM(D31:D35)</f>
        <v>0</v>
      </c>
      <c r="E36" s="26">
        <f t="shared" si="2"/>
        <v>-33813832</v>
      </c>
      <c r="F36" s="27">
        <f t="shared" si="2"/>
        <v>-33813832</v>
      </c>
      <c r="G36" s="27">
        <f t="shared" si="2"/>
        <v>-2072756</v>
      </c>
      <c r="H36" s="27">
        <f t="shared" si="2"/>
        <v>-3381621</v>
      </c>
      <c r="I36" s="27">
        <f t="shared" si="2"/>
        <v>-2797402</v>
      </c>
      <c r="J36" s="27">
        <f t="shared" si="2"/>
        <v>-8251779</v>
      </c>
      <c r="K36" s="27">
        <f t="shared" si="2"/>
        <v>-2756658</v>
      </c>
      <c r="L36" s="27">
        <f t="shared" si="2"/>
        <v>-2820822</v>
      </c>
      <c r="M36" s="27">
        <f t="shared" si="2"/>
        <v>-2387927</v>
      </c>
      <c r="N36" s="27">
        <f t="shared" si="2"/>
        <v>-7965407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-16217186</v>
      </c>
      <c r="X36" s="27">
        <f t="shared" si="2"/>
        <v>-15886174</v>
      </c>
      <c r="Y36" s="27">
        <f t="shared" si="2"/>
        <v>-331012</v>
      </c>
      <c r="Z36" s="28">
        <f>+IF(X36&lt;&gt;0,+(Y36/X36)*100,0)</f>
        <v>2.0836483347091628</v>
      </c>
      <c r="AA36" s="29">
        <f>SUM(AA31:AA35)</f>
        <v>-33813832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-98604893</v>
      </c>
      <c r="D38" s="31">
        <f>+D17+D27+D36</f>
        <v>0</v>
      </c>
      <c r="E38" s="32">
        <f t="shared" si="3"/>
        <v>-165160924</v>
      </c>
      <c r="F38" s="33">
        <f t="shared" si="3"/>
        <v>-165160924</v>
      </c>
      <c r="G38" s="33">
        <f t="shared" si="3"/>
        <v>8178750</v>
      </c>
      <c r="H38" s="33">
        <f t="shared" si="3"/>
        <v>-32815643</v>
      </c>
      <c r="I38" s="33">
        <f t="shared" si="3"/>
        <v>-24546026</v>
      </c>
      <c r="J38" s="33">
        <f t="shared" si="3"/>
        <v>-49182919</v>
      </c>
      <c r="K38" s="33">
        <f t="shared" si="3"/>
        <v>-11034388</v>
      </c>
      <c r="L38" s="33">
        <f t="shared" si="3"/>
        <v>8077650</v>
      </c>
      <c r="M38" s="33">
        <f t="shared" si="3"/>
        <v>17449296</v>
      </c>
      <c r="N38" s="33">
        <f t="shared" si="3"/>
        <v>14492558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-34690361</v>
      </c>
      <c r="X38" s="33">
        <f t="shared" si="3"/>
        <v>-250887520</v>
      </c>
      <c r="Y38" s="33">
        <f t="shared" si="3"/>
        <v>216197159</v>
      </c>
      <c r="Z38" s="34">
        <f>+IF(X38&lt;&gt;0,+(Y38/X38)*100,0)</f>
        <v>-86.17294275936882</v>
      </c>
      <c r="AA38" s="35">
        <f>+AA17+AA27+AA36</f>
        <v>-165160924</v>
      </c>
    </row>
    <row r="39" spans="1:27" ht="13.5">
      <c r="A39" s="22" t="s">
        <v>59</v>
      </c>
      <c r="B39" s="16"/>
      <c r="C39" s="31">
        <v>165896535</v>
      </c>
      <c r="D39" s="31"/>
      <c r="E39" s="32">
        <v>165781927</v>
      </c>
      <c r="F39" s="33">
        <v>165781927</v>
      </c>
      <c r="G39" s="33">
        <v>67291645</v>
      </c>
      <c r="H39" s="33">
        <v>75470395</v>
      </c>
      <c r="I39" s="33">
        <v>42654752</v>
      </c>
      <c r="J39" s="33">
        <v>67291645</v>
      </c>
      <c r="K39" s="33">
        <v>18108726</v>
      </c>
      <c r="L39" s="33">
        <v>7074338</v>
      </c>
      <c r="M39" s="33">
        <v>15151988</v>
      </c>
      <c r="N39" s="33">
        <v>18108726</v>
      </c>
      <c r="O39" s="33"/>
      <c r="P39" s="33"/>
      <c r="Q39" s="33"/>
      <c r="R39" s="33"/>
      <c r="S39" s="33"/>
      <c r="T39" s="33"/>
      <c r="U39" s="33"/>
      <c r="V39" s="33"/>
      <c r="W39" s="33">
        <v>67291645</v>
      </c>
      <c r="X39" s="33">
        <v>165781927</v>
      </c>
      <c r="Y39" s="33">
        <v>-98490282</v>
      </c>
      <c r="Z39" s="34">
        <v>-59.41</v>
      </c>
      <c r="AA39" s="35">
        <v>165781927</v>
      </c>
    </row>
    <row r="40" spans="1:27" ht="13.5">
      <c r="A40" s="41" t="s">
        <v>60</v>
      </c>
      <c r="B40" s="42"/>
      <c r="C40" s="43">
        <v>67291642</v>
      </c>
      <c r="D40" s="43"/>
      <c r="E40" s="44">
        <v>621002</v>
      </c>
      <c r="F40" s="45">
        <v>621002</v>
      </c>
      <c r="G40" s="45">
        <v>75470395</v>
      </c>
      <c r="H40" s="45">
        <v>42654752</v>
      </c>
      <c r="I40" s="45">
        <v>18108726</v>
      </c>
      <c r="J40" s="45">
        <v>18108726</v>
      </c>
      <c r="K40" s="45">
        <v>7074338</v>
      </c>
      <c r="L40" s="45">
        <v>15151988</v>
      </c>
      <c r="M40" s="45">
        <v>32601284</v>
      </c>
      <c r="N40" s="45">
        <v>32601284</v>
      </c>
      <c r="O40" s="45"/>
      <c r="P40" s="45"/>
      <c r="Q40" s="45"/>
      <c r="R40" s="45"/>
      <c r="S40" s="45"/>
      <c r="T40" s="45"/>
      <c r="U40" s="45"/>
      <c r="V40" s="45"/>
      <c r="W40" s="45">
        <v>32601284</v>
      </c>
      <c r="X40" s="45">
        <v>-85105594</v>
      </c>
      <c r="Y40" s="45">
        <v>117706878</v>
      </c>
      <c r="Z40" s="46">
        <v>-138.31</v>
      </c>
      <c r="AA40" s="47">
        <v>621002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762288210</v>
      </c>
      <c r="D6" s="17"/>
      <c r="E6" s="18">
        <v>741450655</v>
      </c>
      <c r="F6" s="19">
        <v>741450655</v>
      </c>
      <c r="G6" s="19">
        <v>52117061</v>
      </c>
      <c r="H6" s="19">
        <v>58437549</v>
      </c>
      <c r="I6" s="19">
        <v>63015275</v>
      </c>
      <c r="J6" s="19">
        <v>173569885</v>
      </c>
      <c r="K6" s="19">
        <v>58597546</v>
      </c>
      <c r="L6" s="19">
        <v>63896485</v>
      </c>
      <c r="M6" s="19">
        <v>58879877</v>
      </c>
      <c r="N6" s="19">
        <v>181373908</v>
      </c>
      <c r="O6" s="19"/>
      <c r="P6" s="19"/>
      <c r="Q6" s="19"/>
      <c r="R6" s="19"/>
      <c r="S6" s="19"/>
      <c r="T6" s="19"/>
      <c r="U6" s="19"/>
      <c r="V6" s="19"/>
      <c r="W6" s="19">
        <v>354943793</v>
      </c>
      <c r="X6" s="19">
        <v>379150902</v>
      </c>
      <c r="Y6" s="19">
        <v>-24207109</v>
      </c>
      <c r="Z6" s="20">
        <v>-6.38</v>
      </c>
      <c r="AA6" s="21">
        <v>741450655</v>
      </c>
    </row>
    <row r="7" spans="1:27" ht="13.5">
      <c r="A7" s="22" t="s">
        <v>34</v>
      </c>
      <c r="B7" s="16"/>
      <c r="C7" s="17">
        <v>2375729348</v>
      </c>
      <c r="D7" s="17"/>
      <c r="E7" s="18">
        <v>2533370133</v>
      </c>
      <c r="F7" s="19">
        <v>2533370133</v>
      </c>
      <c r="G7" s="19">
        <v>220790771</v>
      </c>
      <c r="H7" s="19">
        <v>204330578</v>
      </c>
      <c r="I7" s="19">
        <v>218886062</v>
      </c>
      <c r="J7" s="19">
        <v>644007411</v>
      </c>
      <c r="K7" s="19">
        <v>256606253</v>
      </c>
      <c r="L7" s="19">
        <v>217014407</v>
      </c>
      <c r="M7" s="19">
        <v>225214828</v>
      </c>
      <c r="N7" s="19">
        <v>698835488</v>
      </c>
      <c r="O7" s="19"/>
      <c r="P7" s="19"/>
      <c r="Q7" s="19"/>
      <c r="R7" s="19"/>
      <c r="S7" s="19"/>
      <c r="T7" s="19"/>
      <c r="U7" s="19"/>
      <c r="V7" s="19"/>
      <c r="W7" s="19">
        <v>1342842899</v>
      </c>
      <c r="X7" s="19">
        <v>1246184328</v>
      </c>
      <c r="Y7" s="19">
        <v>96658571</v>
      </c>
      <c r="Z7" s="20">
        <v>7.76</v>
      </c>
      <c r="AA7" s="21">
        <v>2533370133</v>
      </c>
    </row>
    <row r="8" spans="1:27" ht="13.5">
      <c r="A8" s="22" t="s">
        <v>35</v>
      </c>
      <c r="B8" s="16"/>
      <c r="C8" s="17">
        <v>160592364</v>
      </c>
      <c r="D8" s="17"/>
      <c r="E8" s="18">
        <v>138874986</v>
      </c>
      <c r="F8" s="19">
        <v>138874986</v>
      </c>
      <c r="G8" s="19">
        <v>4476254</v>
      </c>
      <c r="H8" s="19">
        <v>35248986</v>
      </c>
      <c r="I8" s="19">
        <v>30374195</v>
      </c>
      <c r="J8" s="19">
        <v>70099435</v>
      </c>
      <c r="K8" s="19">
        <v>26522577</v>
      </c>
      <c r="L8" s="19">
        <v>44602387</v>
      </c>
      <c r="M8" s="19">
        <v>20662102</v>
      </c>
      <c r="N8" s="19">
        <v>91787066</v>
      </c>
      <c r="O8" s="19"/>
      <c r="P8" s="19"/>
      <c r="Q8" s="19"/>
      <c r="R8" s="19"/>
      <c r="S8" s="19"/>
      <c r="T8" s="19"/>
      <c r="U8" s="19"/>
      <c r="V8" s="19"/>
      <c r="W8" s="19">
        <v>161886501</v>
      </c>
      <c r="X8" s="19">
        <v>66413850</v>
      </c>
      <c r="Y8" s="19">
        <v>95472651</v>
      </c>
      <c r="Z8" s="20">
        <v>143.75</v>
      </c>
      <c r="AA8" s="21">
        <v>138874986</v>
      </c>
    </row>
    <row r="9" spans="1:27" ht="13.5">
      <c r="A9" s="22" t="s">
        <v>36</v>
      </c>
      <c r="B9" s="16"/>
      <c r="C9" s="17">
        <v>465822734</v>
      </c>
      <c r="D9" s="17"/>
      <c r="E9" s="18">
        <v>489490814</v>
      </c>
      <c r="F9" s="19">
        <v>489490814</v>
      </c>
      <c r="G9" s="19">
        <v>180127000</v>
      </c>
      <c r="H9" s="19">
        <v>1625000</v>
      </c>
      <c r="I9" s="19"/>
      <c r="J9" s="19">
        <v>181752000</v>
      </c>
      <c r="K9" s="19">
        <v>7760761</v>
      </c>
      <c r="L9" s="19"/>
      <c r="M9" s="19">
        <v>159819680</v>
      </c>
      <c r="N9" s="19">
        <v>167580441</v>
      </c>
      <c r="O9" s="19"/>
      <c r="P9" s="19"/>
      <c r="Q9" s="19"/>
      <c r="R9" s="19"/>
      <c r="S9" s="19"/>
      <c r="T9" s="19"/>
      <c r="U9" s="19"/>
      <c r="V9" s="19"/>
      <c r="W9" s="19">
        <v>349332441</v>
      </c>
      <c r="X9" s="19">
        <v>233306586</v>
      </c>
      <c r="Y9" s="19">
        <v>116025855</v>
      </c>
      <c r="Z9" s="20">
        <v>49.73</v>
      </c>
      <c r="AA9" s="21">
        <v>489490814</v>
      </c>
    </row>
    <row r="10" spans="1:27" ht="13.5">
      <c r="A10" s="22" t="s">
        <v>37</v>
      </c>
      <c r="B10" s="16"/>
      <c r="C10" s="17">
        <v>303484251</v>
      </c>
      <c r="D10" s="17"/>
      <c r="E10" s="18">
        <v>447973157</v>
      </c>
      <c r="F10" s="19">
        <v>447973157</v>
      </c>
      <c r="G10" s="19">
        <v>99385000</v>
      </c>
      <c r="H10" s="19">
        <v>20320000</v>
      </c>
      <c r="I10" s="19">
        <v>1920000</v>
      </c>
      <c r="J10" s="19">
        <v>121625000</v>
      </c>
      <c r="K10" s="19">
        <v>76064746</v>
      </c>
      <c r="L10" s="19">
        <v>1512281</v>
      </c>
      <c r="M10" s="19">
        <v>109178319</v>
      </c>
      <c r="N10" s="19">
        <v>186755346</v>
      </c>
      <c r="O10" s="19"/>
      <c r="P10" s="19"/>
      <c r="Q10" s="19"/>
      <c r="R10" s="19"/>
      <c r="S10" s="19"/>
      <c r="T10" s="19"/>
      <c r="U10" s="19"/>
      <c r="V10" s="19"/>
      <c r="W10" s="19">
        <v>308380346</v>
      </c>
      <c r="X10" s="19">
        <v>233739498</v>
      </c>
      <c r="Y10" s="19">
        <v>74640848</v>
      </c>
      <c r="Z10" s="20">
        <v>31.93</v>
      </c>
      <c r="AA10" s="21">
        <v>447973157</v>
      </c>
    </row>
    <row r="11" spans="1:27" ht="13.5">
      <c r="A11" s="22" t="s">
        <v>38</v>
      </c>
      <c r="B11" s="16"/>
      <c r="C11" s="17">
        <v>128456302</v>
      </c>
      <c r="D11" s="17"/>
      <c r="E11" s="18">
        <v>107717346</v>
      </c>
      <c r="F11" s="19">
        <v>107717346</v>
      </c>
      <c r="G11" s="19">
        <v>40575567</v>
      </c>
      <c r="H11" s="19">
        <v>2222432</v>
      </c>
      <c r="I11" s="19">
        <v>2724405</v>
      </c>
      <c r="J11" s="19">
        <v>45522404</v>
      </c>
      <c r="K11" s="19">
        <v>1857407</v>
      </c>
      <c r="L11" s="19">
        <v>7115553</v>
      </c>
      <c r="M11" s="19">
        <v>2544303</v>
      </c>
      <c r="N11" s="19">
        <v>11517263</v>
      </c>
      <c r="O11" s="19"/>
      <c r="P11" s="19"/>
      <c r="Q11" s="19"/>
      <c r="R11" s="19"/>
      <c r="S11" s="19"/>
      <c r="T11" s="19"/>
      <c r="U11" s="19"/>
      <c r="V11" s="19"/>
      <c r="W11" s="19">
        <v>57039667</v>
      </c>
      <c r="X11" s="19">
        <v>54492162</v>
      </c>
      <c r="Y11" s="19">
        <v>2547505</v>
      </c>
      <c r="Z11" s="20">
        <v>4.67</v>
      </c>
      <c r="AA11" s="21">
        <v>107717346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-3552981449</v>
      </c>
      <c r="D14" s="17"/>
      <c r="E14" s="18">
        <v>-3619264414</v>
      </c>
      <c r="F14" s="19">
        <v>-3619264414</v>
      </c>
      <c r="G14" s="19">
        <v>-387435548</v>
      </c>
      <c r="H14" s="19">
        <v>-381976515</v>
      </c>
      <c r="I14" s="19">
        <v>-338501068</v>
      </c>
      <c r="J14" s="19">
        <v>-1107913131</v>
      </c>
      <c r="K14" s="19">
        <v>-372501933</v>
      </c>
      <c r="L14" s="19">
        <v>-527093799</v>
      </c>
      <c r="M14" s="19">
        <v>-346284579</v>
      </c>
      <c r="N14" s="19">
        <v>-1245880311</v>
      </c>
      <c r="O14" s="19"/>
      <c r="P14" s="19"/>
      <c r="Q14" s="19"/>
      <c r="R14" s="19"/>
      <c r="S14" s="19"/>
      <c r="T14" s="19"/>
      <c r="U14" s="19"/>
      <c r="V14" s="19"/>
      <c r="W14" s="19">
        <v>-2353793442</v>
      </c>
      <c r="X14" s="19">
        <v>-1711642692</v>
      </c>
      <c r="Y14" s="19">
        <v>-642150750</v>
      </c>
      <c r="Z14" s="20">
        <v>37.52</v>
      </c>
      <c r="AA14" s="21">
        <v>-3619264414</v>
      </c>
    </row>
    <row r="15" spans="1:27" ht="13.5">
      <c r="A15" s="22" t="s">
        <v>42</v>
      </c>
      <c r="B15" s="16"/>
      <c r="C15" s="17">
        <v>-71464181</v>
      </c>
      <c r="D15" s="17"/>
      <c r="E15" s="18">
        <v>-65474189</v>
      </c>
      <c r="F15" s="19">
        <v>-65474189</v>
      </c>
      <c r="G15" s="19"/>
      <c r="H15" s="19">
        <v>-397</v>
      </c>
      <c r="I15" s="19">
        <v>-16251232</v>
      </c>
      <c r="J15" s="19">
        <v>-16251629</v>
      </c>
      <c r="K15" s="19"/>
      <c r="L15" s="19">
        <v>-45</v>
      </c>
      <c r="M15" s="19">
        <v>-17668710</v>
      </c>
      <c r="N15" s="19">
        <v>-17668755</v>
      </c>
      <c r="O15" s="19"/>
      <c r="P15" s="19"/>
      <c r="Q15" s="19"/>
      <c r="R15" s="19"/>
      <c r="S15" s="19"/>
      <c r="T15" s="19"/>
      <c r="U15" s="19"/>
      <c r="V15" s="19"/>
      <c r="W15" s="19">
        <v>-33920384</v>
      </c>
      <c r="X15" s="19">
        <v>-33928247</v>
      </c>
      <c r="Y15" s="19">
        <v>7863</v>
      </c>
      <c r="Z15" s="20">
        <v>-0.02</v>
      </c>
      <c r="AA15" s="21">
        <v>-65474189</v>
      </c>
    </row>
    <row r="16" spans="1:27" ht="13.5">
      <c r="A16" s="22" t="s">
        <v>43</v>
      </c>
      <c r="B16" s="16"/>
      <c r="C16" s="17">
        <v>-5911128</v>
      </c>
      <c r="D16" s="17"/>
      <c r="E16" s="18">
        <v>-191442</v>
      </c>
      <c r="F16" s="19">
        <v>-191442</v>
      </c>
      <c r="G16" s="19">
        <v>-1710307</v>
      </c>
      <c r="H16" s="19"/>
      <c r="I16" s="19"/>
      <c r="J16" s="19">
        <v>-1710307</v>
      </c>
      <c r="K16" s="19"/>
      <c r="L16" s="19"/>
      <c r="M16" s="19">
        <v>-19844</v>
      </c>
      <c r="N16" s="19">
        <v>-19844</v>
      </c>
      <c r="O16" s="19"/>
      <c r="P16" s="19"/>
      <c r="Q16" s="19"/>
      <c r="R16" s="19"/>
      <c r="S16" s="19"/>
      <c r="T16" s="19"/>
      <c r="U16" s="19"/>
      <c r="V16" s="19"/>
      <c r="W16" s="19">
        <v>-1730151</v>
      </c>
      <c r="X16" s="19">
        <v>-3899502</v>
      </c>
      <c r="Y16" s="19">
        <v>2169351</v>
      </c>
      <c r="Z16" s="20">
        <v>-55.63</v>
      </c>
      <c r="AA16" s="21">
        <v>-191442</v>
      </c>
    </row>
    <row r="17" spans="1:27" ht="13.5">
      <c r="A17" s="23" t="s">
        <v>44</v>
      </c>
      <c r="B17" s="24"/>
      <c r="C17" s="25">
        <f aca="true" t="shared" si="0" ref="C17:Y17">SUM(C6:C16)</f>
        <v>566016451</v>
      </c>
      <c r="D17" s="25">
        <f>SUM(D6:D16)</f>
        <v>0</v>
      </c>
      <c r="E17" s="26">
        <f t="shared" si="0"/>
        <v>773947046</v>
      </c>
      <c r="F17" s="27">
        <f t="shared" si="0"/>
        <v>773947046</v>
      </c>
      <c r="G17" s="27">
        <f t="shared" si="0"/>
        <v>208325798</v>
      </c>
      <c r="H17" s="27">
        <f t="shared" si="0"/>
        <v>-59792367</v>
      </c>
      <c r="I17" s="27">
        <f t="shared" si="0"/>
        <v>-37832363</v>
      </c>
      <c r="J17" s="27">
        <f t="shared" si="0"/>
        <v>110701068</v>
      </c>
      <c r="K17" s="27">
        <f t="shared" si="0"/>
        <v>54907357</v>
      </c>
      <c r="L17" s="27">
        <f t="shared" si="0"/>
        <v>-192952731</v>
      </c>
      <c r="M17" s="27">
        <f t="shared" si="0"/>
        <v>212325976</v>
      </c>
      <c r="N17" s="27">
        <f t="shared" si="0"/>
        <v>74280602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184981670</v>
      </c>
      <c r="X17" s="27">
        <f t="shared" si="0"/>
        <v>463816885</v>
      </c>
      <c r="Y17" s="27">
        <f t="shared" si="0"/>
        <v>-278835215</v>
      </c>
      <c r="Z17" s="28">
        <f>+IF(X17&lt;&gt;0,+(Y17/X17)*100,0)</f>
        <v>-60.11752137915376</v>
      </c>
      <c r="AA17" s="29">
        <f>SUM(AA6:AA16)</f>
        <v>773947046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-1084005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-383475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-475301566</v>
      </c>
      <c r="D26" s="17"/>
      <c r="E26" s="18">
        <v>-617304822</v>
      </c>
      <c r="F26" s="19">
        <v>-617304822</v>
      </c>
      <c r="G26" s="19">
        <v>-115600</v>
      </c>
      <c r="H26" s="19"/>
      <c r="I26" s="19">
        <v>-40532814</v>
      </c>
      <c r="J26" s="19">
        <v>-40648414</v>
      </c>
      <c r="K26" s="19">
        <v>-41829643</v>
      </c>
      <c r="L26" s="19">
        <v>-39459805</v>
      </c>
      <c r="M26" s="19">
        <v>-52093118</v>
      </c>
      <c r="N26" s="19">
        <v>-133382566</v>
      </c>
      <c r="O26" s="19"/>
      <c r="P26" s="19"/>
      <c r="Q26" s="19"/>
      <c r="R26" s="19"/>
      <c r="S26" s="19"/>
      <c r="T26" s="19"/>
      <c r="U26" s="19"/>
      <c r="V26" s="19"/>
      <c r="W26" s="19">
        <v>-174030980</v>
      </c>
      <c r="X26" s="19">
        <v>-235145916</v>
      </c>
      <c r="Y26" s="19">
        <v>61114936</v>
      </c>
      <c r="Z26" s="20">
        <v>-25.99</v>
      </c>
      <c r="AA26" s="21">
        <v>-617304822</v>
      </c>
    </row>
    <row r="27" spans="1:27" ht="13.5">
      <c r="A27" s="23" t="s">
        <v>51</v>
      </c>
      <c r="B27" s="24"/>
      <c r="C27" s="25">
        <f aca="true" t="shared" si="1" ref="C27:Y27">SUM(C21:C26)</f>
        <v>-476769046</v>
      </c>
      <c r="D27" s="25">
        <f>SUM(D21:D26)</f>
        <v>0</v>
      </c>
      <c r="E27" s="26">
        <f t="shared" si="1"/>
        <v>-617304822</v>
      </c>
      <c r="F27" s="27">
        <f t="shared" si="1"/>
        <v>-617304822</v>
      </c>
      <c r="G27" s="27">
        <f t="shared" si="1"/>
        <v>-115600</v>
      </c>
      <c r="H27" s="27">
        <f t="shared" si="1"/>
        <v>0</v>
      </c>
      <c r="I27" s="27">
        <f t="shared" si="1"/>
        <v>-40532814</v>
      </c>
      <c r="J27" s="27">
        <f t="shared" si="1"/>
        <v>-40648414</v>
      </c>
      <c r="K27" s="27">
        <f t="shared" si="1"/>
        <v>-41829643</v>
      </c>
      <c r="L27" s="27">
        <f t="shared" si="1"/>
        <v>-39459805</v>
      </c>
      <c r="M27" s="27">
        <f t="shared" si="1"/>
        <v>-52093118</v>
      </c>
      <c r="N27" s="27">
        <f t="shared" si="1"/>
        <v>-133382566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-174030980</v>
      </c>
      <c r="X27" s="27">
        <f t="shared" si="1"/>
        <v>-235145916</v>
      </c>
      <c r="Y27" s="27">
        <f t="shared" si="1"/>
        <v>61114936</v>
      </c>
      <c r="Z27" s="28">
        <f>+IF(X27&lt;&gt;0,+(Y27/X27)*100,0)</f>
        <v>-25.990217920688874</v>
      </c>
      <c r="AA27" s="29">
        <f>SUM(AA21:AA26)</f>
        <v>-617304822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100000000</v>
      </c>
      <c r="D32" s="17"/>
      <c r="E32" s="18">
        <v>50000000</v>
      </c>
      <c r="F32" s="19">
        <v>50000000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50000000</v>
      </c>
    </row>
    <row r="33" spans="1:27" ht="13.5">
      <c r="A33" s="22" t="s">
        <v>55</v>
      </c>
      <c r="B33" s="16"/>
      <c r="C33" s="17">
        <v>5347636</v>
      </c>
      <c r="D33" s="17"/>
      <c r="E33" s="18"/>
      <c r="F33" s="19"/>
      <c r="G33" s="19">
        <v>1011072</v>
      </c>
      <c r="H33" s="36">
        <v>271539</v>
      </c>
      <c r="I33" s="36">
        <v>445135</v>
      </c>
      <c r="J33" s="36">
        <v>1727746</v>
      </c>
      <c r="K33" s="19">
        <v>443285</v>
      </c>
      <c r="L33" s="19">
        <v>304247</v>
      </c>
      <c r="M33" s="19">
        <v>335429</v>
      </c>
      <c r="N33" s="19">
        <v>1082961</v>
      </c>
      <c r="O33" s="36"/>
      <c r="P33" s="36"/>
      <c r="Q33" s="36"/>
      <c r="R33" s="19"/>
      <c r="S33" s="19"/>
      <c r="T33" s="19"/>
      <c r="U33" s="19"/>
      <c r="V33" s="36"/>
      <c r="W33" s="36">
        <v>2810707</v>
      </c>
      <c r="X33" s="36"/>
      <c r="Y33" s="19">
        <v>2810707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-59129657</v>
      </c>
      <c r="D35" s="17"/>
      <c r="E35" s="18">
        <v>-67761975</v>
      </c>
      <c r="F35" s="19">
        <v>-67761975</v>
      </c>
      <c r="G35" s="19">
        <v>-23717</v>
      </c>
      <c r="H35" s="19">
        <v>-23717</v>
      </c>
      <c r="I35" s="19">
        <v>-18698459</v>
      </c>
      <c r="J35" s="19">
        <v>-18745893</v>
      </c>
      <c r="K35" s="19">
        <v>-23717</v>
      </c>
      <c r="L35" s="19">
        <v>-23717</v>
      </c>
      <c r="M35" s="19">
        <v>-14429589</v>
      </c>
      <c r="N35" s="19">
        <v>-14477023</v>
      </c>
      <c r="O35" s="19"/>
      <c r="P35" s="19"/>
      <c r="Q35" s="19"/>
      <c r="R35" s="19"/>
      <c r="S35" s="19"/>
      <c r="T35" s="19"/>
      <c r="U35" s="19"/>
      <c r="V35" s="19"/>
      <c r="W35" s="19">
        <v>-33222916</v>
      </c>
      <c r="X35" s="19">
        <v>-33071861</v>
      </c>
      <c r="Y35" s="19">
        <v>-151055</v>
      </c>
      <c r="Z35" s="20">
        <v>0.46</v>
      </c>
      <c r="AA35" s="21">
        <v>-67761975</v>
      </c>
    </row>
    <row r="36" spans="1:27" ht="13.5">
      <c r="A36" s="23" t="s">
        <v>57</v>
      </c>
      <c r="B36" s="24"/>
      <c r="C36" s="25">
        <f aca="true" t="shared" si="2" ref="C36:Y36">SUM(C31:C35)</f>
        <v>46217979</v>
      </c>
      <c r="D36" s="25">
        <f>SUM(D31:D35)</f>
        <v>0</v>
      </c>
      <c r="E36" s="26">
        <f t="shared" si="2"/>
        <v>-17761975</v>
      </c>
      <c r="F36" s="27">
        <f t="shared" si="2"/>
        <v>-17761975</v>
      </c>
      <c r="G36" s="27">
        <f t="shared" si="2"/>
        <v>987355</v>
      </c>
      <c r="H36" s="27">
        <f t="shared" si="2"/>
        <v>247822</v>
      </c>
      <c r="I36" s="27">
        <f t="shared" si="2"/>
        <v>-18253324</v>
      </c>
      <c r="J36" s="27">
        <f t="shared" si="2"/>
        <v>-17018147</v>
      </c>
      <c r="K36" s="27">
        <f t="shared" si="2"/>
        <v>419568</v>
      </c>
      <c r="L36" s="27">
        <f t="shared" si="2"/>
        <v>280530</v>
      </c>
      <c r="M36" s="27">
        <f t="shared" si="2"/>
        <v>-14094160</v>
      </c>
      <c r="N36" s="27">
        <f t="shared" si="2"/>
        <v>-13394062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-30412209</v>
      </c>
      <c r="X36" s="27">
        <f t="shared" si="2"/>
        <v>-33071861</v>
      </c>
      <c r="Y36" s="27">
        <f t="shared" si="2"/>
        <v>2659652</v>
      </c>
      <c r="Z36" s="28">
        <f>+IF(X36&lt;&gt;0,+(Y36/X36)*100,0)</f>
        <v>-8.042039122019775</v>
      </c>
      <c r="AA36" s="29">
        <f>SUM(AA31:AA35)</f>
        <v>-17761975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135465384</v>
      </c>
      <c r="D38" s="31">
        <f>+D17+D27+D36</f>
        <v>0</v>
      </c>
      <c r="E38" s="32">
        <f t="shared" si="3"/>
        <v>138880249</v>
      </c>
      <c r="F38" s="33">
        <f t="shared" si="3"/>
        <v>138880249</v>
      </c>
      <c r="G38" s="33">
        <f t="shared" si="3"/>
        <v>209197553</v>
      </c>
      <c r="H38" s="33">
        <f t="shared" si="3"/>
        <v>-59544545</v>
      </c>
      <c r="I38" s="33">
        <f t="shared" si="3"/>
        <v>-96618501</v>
      </c>
      <c r="J38" s="33">
        <f t="shared" si="3"/>
        <v>53034507</v>
      </c>
      <c r="K38" s="33">
        <f t="shared" si="3"/>
        <v>13497282</v>
      </c>
      <c r="L38" s="33">
        <f t="shared" si="3"/>
        <v>-232132006</v>
      </c>
      <c r="M38" s="33">
        <f t="shared" si="3"/>
        <v>146138698</v>
      </c>
      <c r="N38" s="33">
        <f t="shared" si="3"/>
        <v>-72496026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-19461519</v>
      </c>
      <c r="X38" s="33">
        <f t="shared" si="3"/>
        <v>195599108</v>
      </c>
      <c r="Y38" s="33">
        <f t="shared" si="3"/>
        <v>-215060627</v>
      </c>
      <c r="Z38" s="34">
        <f>+IF(X38&lt;&gt;0,+(Y38/X38)*100,0)</f>
        <v>-109.94969721436563</v>
      </c>
      <c r="AA38" s="35">
        <f>+AA17+AA27+AA36</f>
        <v>138880249</v>
      </c>
    </row>
    <row r="39" spans="1:27" ht="13.5">
      <c r="A39" s="22" t="s">
        <v>59</v>
      </c>
      <c r="B39" s="16"/>
      <c r="C39" s="31">
        <v>832933258</v>
      </c>
      <c r="D39" s="31"/>
      <c r="E39" s="32">
        <v>912709086</v>
      </c>
      <c r="F39" s="33">
        <v>912709086</v>
      </c>
      <c r="G39" s="33">
        <v>976716826</v>
      </c>
      <c r="H39" s="33">
        <v>1185914379</v>
      </c>
      <c r="I39" s="33">
        <v>1126369834</v>
      </c>
      <c r="J39" s="33">
        <v>976716826</v>
      </c>
      <c r="K39" s="33">
        <v>1029751333</v>
      </c>
      <c r="L39" s="33">
        <v>1043248615</v>
      </c>
      <c r="M39" s="33">
        <v>811116609</v>
      </c>
      <c r="N39" s="33">
        <v>1029751333</v>
      </c>
      <c r="O39" s="33"/>
      <c r="P39" s="33"/>
      <c r="Q39" s="33"/>
      <c r="R39" s="33"/>
      <c r="S39" s="33"/>
      <c r="T39" s="33"/>
      <c r="U39" s="33"/>
      <c r="V39" s="33"/>
      <c r="W39" s="33">
        <v>976716826</v>
      </c>
      <c r="X39" s="33">
        <v>912709086</v>
      </c>
      <c r="Y39" s="33">
        <v>64007740</v>
      </c>
      <c r="Z39" s="34">
        <v>7.01</v>
      </c>
      <c r="AA39" s="35">
        <v>912709086</v>
      </c>
    </row>
    <row r="40" spans="1:27" ht="13.5">
      <c r="A40" s="41" t="s">
        <v>60</v>
      </c>
      <c r="B40" s="42"/>
      <c r="C40" s="43">
        <v>968398642</v>
      </c>
      <c r="D40" s="43"/>
      <c r="E40" s="44">
        <v>1051589335</v>
      </c>
      <c r="F40" s="45">
        <v>1051589335</v>
      </c>
      <c r="G40" s="45">
        <v>1185914379</v>
      </c>
      <c r="H40" s="45">
        <v>1126369834</v>
      </c>
      <c r="I40" s="45">
        <v>1029751333</v>
      </c>
      <c r="J40" s="45">
        <v>1029751333</v>
      </c>
      <c r="K40" s="45">
        <v>1043248615</v>
      </c>
      <c r="L40" s="45">
        <v>811116609</v>
      </c>
      <c r="M40" s="45">
        <v>957255307</v>
      </c>
      <c r="N40" s="45">
        <v>957255307</v>
      </c>
      <c r="O40" s="45"/>
      <c r="P40" s="45"/>
      <c r="Q40" s="45"/>
      <c r="R40" s="45"/>
      <c r="S40" s="45"/>
      <c r="T40" s="45"/>
      <c r="U40" s="45"/>
      <c r="V40" s="45"/>
      <c r="W40" s="45">
        <v>957255307</v>
      </c>
      <c r="X40" s="45">
        <v>1108308194</v>
      </c>
      <c r="Y40" s="45">
        <v>-151052887</v>
      </c>
      <c r="Z40" s="46">
        <v>-13.63</v>
      </c>
      <c r="AA40" s="47">
        <v>1051589335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970237523</v>
      </c>
      <c r="D6" s="17"/>
      <c r="E6" s="18">
        <v>209979060</v>
      </c>
      <c r="F6" s="19">
        <v>199736181</v>
      </c>
      <c r="G6" s="19">
        <v>25559255</v>
      </c>
      <c r="H6" s="19">
        <v>21339335</v>
      </c>
      <c r="I6" s="19">
        <v>24867335</v>
      </c>
      <c r="J6" s="19">
        <v>71765925</v>
      </c>
      <c r="K6" s="19">
        <v>21893316</v>
      </c>
      <c r="L6" s="19">
        <v>22703627</v>
      </c>
      <c r="M6" s="19">
        <v>21891316</v>
      </c>
      <c r="N6" s="19">
        <v>66488259</v>
      </c>
      <c r="O6" s="19"/>
      <c r="P6" s="19"/>
      <c r="Q6" s="19"/>
      <c r="R6" s="19"/>
      <c r="S6" s="19"/>
      <c r="T6" s="19"/>
      <c r="U6" s="19"/>
      <c r="V6" s="19"/>
      <c r="W6" s="19">
        <v>138254184</v>
      </c>
      <c r="X6" s="19">
        <v>120794241</v>
      </c>
      <c r="Y6" s="19">
        <v>17459943</v>
      </c>
      <c r="Z6" s="20">
        <v>14.45</v>
      </c>
      <c r="AA6" s="21">
        <v>199736181</v>
      </c>
    </row>
    <row r="7" spans="1:27" ht="13.5">
      <c r="A7" s="22" t="s">
        <v>34</v>
      </c>
      <c r="B7" s="16"/>
      <c r="C7" s="17"/>
      <c r="D7" s="17"/>
      <c r="E7" s="18">
        <v>903134604</v>
      </c>
      <c r="F7" s="19">
        <v>931458923</v>
      </c>
      <c r="G7" s="19">
        <v>49651217</v>
      </c>
      <c r="H7" s="19">
        <v>66934849</v>
      </c>
      <c r="I7" s="19">
        <v>83194941</v>
      </c>
      <c r="J7" s="19">
        <v>199781007</v>
      </c>
      <c r="K7" s="19">
        <v>54929386</v>
      </c>
      <c r="L7" s="19">
        <v>65622387</v>
      </c>
      <c r="M7" s="19">
        <v>70805548</v>
      </c>
      <c r="N7" s="19">
        <v>191357321</v>
      </c>
      <c r="O7" s="19"/>
      <c r="P7" s="19"/>
      <c r="Q7" s="19"/>
      <c r="R7" s="19"/>
      <c r="S7" s="19"/>
      <c r="T7" s="19"/>
      <c r="U7" s="19"/>
      <c r="V7" s="19"/>
      <c r="W7" s="19">
        <v>391138328</v>
      </c>
      <c r="X7" s="19">
        <v>479012231</v>
      </c>
      <c r="Y7" s="19">
        <v>-87873903</v>
      </c>
      <c r="Z7" s="20">
        <v>-18.34</v>
      </c>
      <c r="AA7" s="21">
        <v>931458923</v>
      </c>
    </row>
    <row r="8" spans="1:27" ht="13.5">
      <c r="A8" s="22" t="s">
        <v>35</v>
      </c>
      <c r="B8" s="16"/>
      <c r="C8" s="17"/>
      <c r="D8" s="17"/>
      <c r="E8" s="18">
        <v>28910576</v>
      </c>
      <c r="F8" s="19">
        <v>33170736</v>
      </c>
      <c r="G8" s="19">
        <v>1119008</v>
      </c>
      <c r="H8" s="19">
        <v>1548975</v>
      </c>
      <c r="I8" s="19">
        <v>995519</v>
      </c>
      <c r="J8" s="19">
        <v>3663502</v>
      </c>
      <c r="K8" s="19">
        <v>2217002</v>
      </c>
      <c r="L8" s="19">
        <v>3797274</v>
      </c>
      <c r="M8" s="19">
        <v>4440222</v>
      </c>
      <c r="N8" s="19">
        <v>10454498</v>
      </c>
      <c r="O8" s="19"/>
      <c r="P8" s="19"/>
      <c r="Q8" s="19"/>
      <c r="R8" s="19"/>
      <c r="S8" s="19"/>
      <c r="T8" s="19"/>
      <c r="U8" s="19"/>
      <c r="V8" s="19"/>
      <c r="W8" s="19">
        <v>14118000</v>
      </c>
      <c r="X8" s="19">
        <v>11785017</v>
      </c>
      <c r="Y8" s="19">
        <v>2332983</v>
      </c>
      <c r="Z8" s="20">
        <v>19.8</v>
      </c>
      <c r="AA8" s="21">
        <v>33170736</v>
      </c>
    </row>
    <row r="9" spans="1:27" ht="13.5">
      <c r="A9" s="22" t="s">
        <v>36</v>
      </c>
      <c r="B9" s="16"/>
      <c r="C9" s="17">
        <v>464077142</v>
      </c>
      <c r="D9" s="17"/>
      <c r="E9" s="18">
        <v>325438028</v>
      </c>
      <c r="F9" s="19">
        <v>330688028</v>
      </c>
      <c r="G9" s="19">
        <v>92306125</v>
      </c>
      <c r="H9" s="19">
        <v>24850000</v>
      </c>
      <c r="I9" s="19">
        <v>14158000</v>
      </c>
      <c r="J9" s="19">
        <v>131314125</v>
      </c>
      <c r="K9" s="19">
        <v>15445812</v>
      </c>
      <c r="L9" s="19">
        <v>4631557</v>
      </c>
      <c r="M9" s="19">
        <v>82667809</v>
      </c>
      <c r="N9" s="19">
        <v>102745178</v>
      </c>
      <c r="O9" s="19"/>
      <c r="P9" s="19"/>
      <c r="Q9" s="19"/>
      <c r="R9" s="19"/>
      <c r="S9" s="19"/>
      <c r="T9" s="19"/>
      <c r="U9" s="19"/>
      <c r="V9" s="19"/>
      <c r="W9" s="19">
        <v>234059303</v>
      </c>
      <c r="X9" s="19">
        <v>179002494</v>
      </c>
      <c r="Y9" s="19">
        <v>55056809</v>
      </c>
      <c r="Z9" s="20">
        <v>30.76</v>
      </c>
      <c r="AA9" s="21">
        <v>330688028</v>
      </c>
    </row>
    <row r="10" spans="1:27" ht="13.5">
      <c r="A10" s="22" t="s">
        <v>37</v>
      </c>
      <c r="B10" s="16"/>
      <c r="C10" s="17"/>
      <c r="D10" s="17"/>
      <c r="E10" s="18">
        <v>185150000</v>
      </c>
      <c r="F10" s="19">
        <v>215197281</v>
      </c>
      <c r="G10" s="19">
        <v>24000000</v>
      </c>
      <c r="H10" s="19">
        <v>41161000</v>
      </c>
      <c r="I10" s="19">
        <v>4625000</v>
      </c>
      <c r="J10" s="19">
        <v>69786000</v>
      </c>
      <c r="K10" s="19">
        <v>15836863</v>
      </c>
      <c r="L10" s="19">
        <v>13359834</v>
      </c>
      <c r="M10" s="19">
        <v>60000000</v>
      </c>
      <c r="N10" s="19">
        <v>89196697</v>
      </c>
      <c r="O10" s="19"/>
      <c r="P10" s="19"/>
      <c r="Q10" s="19"/>
      <c r="R10" s="19"/>
      <c r="S10" s="19"/>
      <c r="T10" s="19"/>
      <c r="U10" s="19"/>
      <c r="V10" s="19"/>
      <c r="W10" s="19">
        <v>158982697</v>
      </c>
      <c r="X10" s="19">
        <v>143145834</v>
      </c>
      <c r="Y10" s="19">
        <v>15836863</v>
      </c>
      <c r="Z10" s="20">
        <v>11.06</v>
      </c>
      <c r="AA10" s="21">
        <v>215197281</v>
      </c>
    </row>
    <row r="11" spans="1:27" ht="13.5">
      <c r="A11" s="22" t="s">
        <v>38</v>
      </c>
      <c r="B11" s="16"/>
      <c r="C11" s="17">
        <v>19673326</v>
      </c>
      <c r="D11" s="17"/>
      <c r="E11" s="18">
        <v>5219796</v>
      </c>
      <c r="F11" s="19">
        <v>3800576</v>
      </c>
      <c r="G11" s="19">
        <v>434983</v>
      </c>
      <c r="H11" s="19">
        <v>2356583</v>
      </c>
      <c r="I11" s="19">
        <v>1011264</v>
      </c>
      <c r="J11" s="19">
        <v>3802830</v>
      </c>
      <c r="K11" s="19">
        <v>1365805</v>
      </c>
      <c r="L11" s="19">
        <v>1713282</v>
      </c>
      <c r="M11" s="19">
        <v>1344840</v>
      </c>
      <c r="N11" s="19">
        <v>4423927</v>
      </c>
      <c r="O11" s="19"/>
      <c r="P11" s="19"/>
      <c r="Q11" s="19"/>
      <c r="R11" s="19"/>
      <c r="S11" s="19"/>
      <c r="T11" s="19"/>
      <c r="U11" s="19"/>
      <c r="V11" s="19"/>
      <c r="W11" s="19">
        <v>8226757</v>
      </c>
      <c r="X11" s="19">
        <v>6956243</v>
      </c>
      <c r="Y11" s="19">
        <v>1270514</v>
      </c>
      <c r="Z11" s="20">
        <v>18.26</v>
      </c>
      <c r="AA11" s="21">
        <v>3800576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-1363680396</v>
      </c>
      <c r="D14" s="17"/>
      <c r="E14" s="18">
        <v>-1380394358</v>
      </c>
      <c r="F14" s="19">
        <v>-829339164</v>
      </c>
      <c r="G14" s="19">
        <v>-156806654</v>
      </c>
      <c r="H14" s="19">
        <v>-205096433</v>
      </c>
      <c r="I14" s="19">
        <v>-132026912</v>
      </c>
      <c r="J14" s="19">
        <v>-493929999</v>
      </c>
      <c r="K14" s="19">
        <v>-105574076</v>
      </c>
      <c r="L14" s="19">
        <v>-76100271</v>
      </c>
      <c r="M14" s="19">
        <v>-125805560</v>
      </c>
      <c r="N14" s="19">
        <v>-307479907</v>
      </c>
      <c r="O14" s="19"/>
      <c r="P14" s="19"/>
      <c r="Q14" s="19"/>
      <c r="R14" s="19"/>
      <c r="S14" s="19"/>
      <c r="T14" s="19"/>
      <c r="U14" s="19"/>
      <c r="V14" s="19"/>
      <c r="W14" s="19">
        <v>-801409906</v>
      </c>
      <c r="X14" s="19">
        <v>-565545906</v>
      </c>
      <c r="Y14" s="19">
        <v>-235864000</v>
      </c>
      <c r="Z14" s="20">
        <v>41.71</v>
      </c>
      <c r="AA14" s="21">
        <v>-829339164</v>
      </c>
    </row>
    <row r="15" spans="1:27" ht="13.5">
      <c r="A15" s="22" t="s">
        <v>42</v>
      </c>
      <c r="B15" s="16"/>
      <c r="C15" s="17">
        <v>-66141054</v>
      </c>
      <c r="D15" s="17"/>
      <c r="E15" s="18">
        <v>-61899168</v>
      </c>
      <c r="F15" s="19">
        <v>-553162187</v>
      </c>
      <c r="G15" s="19">
        <v>-4931820</v>
      </c>
      <c r="H15" s="19">
        <v>-3742000</v>
      </c>
      <c r="I15" s="19">
        <v>-4202979</v>
      </c>
      <c r="J15" s="19">
        <v>-12876799</v>
      </c>
      <c r="K15" s="19">
        <v>-4320442</v>
      </c>
      <c r="L15" s="19">
        <v>-4182398</v>
      </c>
      <c r="M15" s="19">
        <v>-4201927</v>
      </c>
      <c r="N15" s="19">
        <v>-12704767</v>
      </c>
      <c r="O15" s="19"/>
      <c r="P15" s="19"/>
      <c r="Q15" s="19"/>
      <c r="R15" s="19"/>
      <c r="S15" s="19"/>
      <c r="T15" s="19"/>
      <c r="U15" s="19"/>
      <c r="V15" s="19"/>
      <c r="W15" s="19">
        <v>-25581566</v>
      </c>
      <c r="X15" s="19">
        <v>-257983668</v>
      </c>
      <c r="Y15" s="19">
        <v>232402102</v>
      </c>
      <c r="Z15" s="20">
        <v>-90.08</v>
      </c>
      <c r="AA15" s="21">
        <v>-553162187</v>
      </c>
    </row>
    <row r="16" spans="1:27" ht="13.5">
      <c r="A16" s="22" t="s">
        <v>43</v>
      </c>
      <c r="B16" s="16"/>
      <c r="C16" s="17"/>
      <c r="D16" s="17"/>
      <c r="E16" s="18"/>
      <c r="F16" s="19">
        <v>-96098483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-96098483</v>
      </c>
    </row>
    <row r="17" spans="1:27" ht="13.5">
      <c r="A17" s="23" t="s">
        <v>44</v>
      </c>
      <c r="B17" s="24"/>
      <c r="C17" s="25">
        <f aca="true" t="shared" si="0" ref="C17:Y17">SUM(C6:C16)</f>
        <v>24166541</v>
      </c>
      <c r="D17" s="25">
        <f>SUM(D6:D16)</f>
        <v>0</v>
      </c>
      <c r="E17" s="26">
        <f t="shared" si="0"/>
        <v>215538538</v>
      </c>
      <c r="F17" s="27">
        <f t="shared" si="0"/>
        <v>235451891</v>
      </c>
      <c r="G17" s="27">
        <f t="shared" si="0"/>
        <v>31332114</v>
      </c>
      <c r="H17" s="27">
        <f t="shared" si="0"/>
        <v>-50647691</v>
      </c>
      <c r="I17" s="27">
        <f t="shared" si="0"/>
        <v>-7377832</v>
      </c>
      <c r="J17" s="27">
        <f t="shared" si="0"/>
        <v>-26693409</v>
      </c>
      <c r="K17" s="27">
        <f t="shared" si="0"/>
        <v>1793666</v>
      </c>
      <c r="L17" s="27">
        <f t="shared" si="0"/>
        <v>31545292</v>
      </c>
      <c r="M17" s="27">
        <f t="shared" si="0"/>
        <v>111142248</v>
      </c>
      <c r="N17" s="27">
        <f t="shared" si="0"/>
        <v>144481206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117787797</v>
      </c>
      <c r="X17" s="27">
        <f t="shared" si="0"/>
        <v>117166486</v>
      </c>
      <c r="Y17" s="27">
        <f t="shared" si="0"/>
        <v>621311</v>
      </c>
      <c r="Z17" s="28">
        <f>+IF(X17&lt;&gt;0,+(Y17/X17)*100,0)</f>
        <v>0.5302804762788567</v>
      </c>
      <c r="AA17" s="29">
        <f>SUM(AA6:AA16)</f>
        <v>235451891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-1945922</v>
      </c>
      <c r="D21" s="17"/>
      <c r="E21" s="18">
        <v>2012010</v>
      </c>
      <c r="F21" s="19">
        <v>2012008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2012008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-306804404</v>
      </c>
      <c r="D26" s="17"/>
      <c r="E26" s="18">
        <v>-275634840</v>
      </c>
      <c r="F26" s="19">
        <v>-208470838</v>
      </c>
      <c r="G26" s="19">
        <v>-5424749</v>
      </c>
      <c r="H26" s="19">
        <v>-7985898</v>
      </c>
      <c r="I26" s="19">
        <v>-16209064</v>
      </c>
      <c r="J26" s="19">
        <v>-29619711</v>
      </c>
      <c r="K26" s="19">
        <v>-12180335</v>
      </c>
      <c r="L26" s="19">
        <v>-25845301</v>
      </c>
      <c r="M26" s="19">
        <v>-11047478</v>
      </c>
      <c r="N26" s="19">
        <v>-49073114</v>
      </c>
      <c r="O26" s="19"/>
      <c r="P26" s="19"/>
      <c r="Q26" s="19"/>
      <c r="R26" s="19"/>
      <c r="S26" s="19"/>
      <c r="T26" s="19"/>
      <c r="U26" s="19"/>
      <c r="V26" s="19"/>
      <c r="W26" s="19">
        <v>-78692825</v>
      </c>
      <c r="X26" s="19">
        <v>-78693373</v>
      </c>
      <c r="Y26" s="19">
        <v>548</v>
      </c>
      <c r="Z26" s="20"/>
      <c r="AA26" s="21">
        <v>-208470838</v>
      </c>
    </row>
    <row r="27" spans="1:27" ht="13.5">
      <c r="A27" s="23" t="s">
        <v>51</v>
      </c>
      <c r="B27" s="24"/>
      <c r="C27" s="25">
        <f aca="true" t="shared" si="1" ref="C27:Y27">SUM(C21:C26)</f>
        <v>-308750326</v>
      </c>
      <c r="D27" s="25">
        <f>SUM(D21:D26)</f>
        <v>0</v>
      </c>
      <c r="E27" s="26">
        <f t="shared" si="1"/>
        <v>-273622830</v>
      </c>
      <c r="F27" s="27">
        <f t="shared" si="1"/>
        <v>-206458830</v>
      </c>
      <c r="G27" s="27">
        <f t="shared" si="1"/>
        <v>-5424749</v>
      </c>
      <c r="H27" s="27">
        <f t="shared" si="1"/>
        <v>-7985898</v>
      </c>
      <c r="I27" s="27">
        <f t="shared" si="1"/>
        <v>-16209064</v>
      </c>
      <c r="J27" s="27">
        <f t="shared" si="1"/>
        <v>-29619711</v>
      </c>
      <c r="K27" s="27">
        <f t="shared" si="1"/>
        <v>-12180335</v>
      </c>
      <c r="L27" s="27">
        <f t="shared" si="1"/>
        <v>-25845301</v>
      </c>
      <c r="M27" s="27">
        <f t="shared" si="1"/>
        <v>-11047478</v>
      </c>
      <c r="N27" s="27">
        <f t="shared" si="1"/>
        <v>-49073114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-78692825</v>
      </c>
      <c r="X27" s="27">
        <f t="shared" si="1"/>
        <v>-78693373</v>
      </c>
      <c r="Y27" s="27">
        <f t="shared" si="1"/>
        <v>548</v>
      </c>
      <c r="Z27" s="28">
        <f>+IF(X27&lt;&gt;0,+(Y27/X27)*100,0)</f>
        <v>-0.0006963737594524002</v>
      </c>
      <c r="AA27" s="29">
        <f>SUM(AA21:AA26)</f>
        <v>-206458830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-11361825</v>
      </c>
      <c r="D32" s="17"/>
      <c r="E32" s="18">
        <v>90516567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1132000</v>
      </c>
      <c r="F33" s="19">
        <v>1704522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94333</v>
      </c>
      <c r="Y33" s="19">
        <v>-94333</v>
      </c>
      <c r="Z33" s="20">
        <v>-100</v>
      </c>
      <c r="AA33" s="21">
        <v>1704522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-294419</v>
      </c>
      <c r="D35" s="17"/>
      <c r="E35" s="18">
        <v>-32192064</v>
      </c>
      <c r="F35" s="19">
        <v>-29375232</v>
      </c>
      <c r="G35" s="19"/>
      <c r="H35" s="19">
        <v>-13673000</v>
      </c>
      <c r="I35" s="19"/>
      <c r="J35" s="19">
        <v>-13673000</v>
      </c>
      <c r="K35" s="19"/>
      <c r="L35" s="19"/>
      <c r="M35" s="19">
        <v>-16870308</v>
      </c>
      <c r="N35" s="19">
        <v>-16870308</v>
      </c>
      <c r="O35" s="19"/>
      <c r="P35" s="19"/>
      <c r="Q35" s="19"/>
      <c r="R35" s="19"/>
      <c r="S35" s="19"/>
      <c r="T35" s="19"/>
      <c r="U35" s="19"/>
      <c r="V35" s="19"/>
      <c r="W35" s="19">
        <v>-30543308</v>
      </c>
      <c r="X35" s="19">
        <v>-30543308</v>
      </c>
      <c r="Y35" s="19"/>
      <c r="Z35" s="20"/>
      <c r="AA35" s="21">
        <v>-29375232</v>
      </c>
    </row>
    <row r="36" spans="1:27" ht="13.5">
      <c r="A36" s="23" t="s">
        <v>57</v>
      </c>
      <c r="B36" s="24"/>
      <c r="C36" s="25">
        <f aca="true" t="shared" si="2" ref="C36:Y36">SUM(C31:C35)</f>
        <v>-11656244</v>
      </c>
      <c r="D36" s="25">
        <f>SUM(D31:D35)</f>
        <v>0</v>
      </c>
      <c r="E36" s="26">
        <f t="shared" si="2"/>
        <v>59456503</v>
      </c>
      <c r="F36" s="27">
        <f t="shared" si="2"/>
        <v>-27670710</v>
      </c>
      <c r="G36" s="27">
        <f t="shared" si="2"/>
        <v>0</v>
      </c>
      <c r="H36" s="27">
        <f t="shared" si="2"/>
        <v>-13673000</v>
      </c>
      <c r="I36" s="27">
        <f t="shared" si="2"/>
        <v>0</v>
      </c>
      <c r="J36" s="27">
        <f t="shared" si="2"/>
        <v>-13673000</v>
      </c>
      <c r="K36" s="27">
        <f t="shared" si="2"/>
        <v>0</v>
      </c>
      <c r="L36" s="27">
        <f t="shared" si="2"/>
        <v>0</v>
      </c>
      <c r="M36" s="27">
        <f t="shared" si="2"/>
        <v>-16870308</v>
      </c>
      <c r="N36" s="27">
        <f t="shared" si="2"/>
        <v>-16870308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-30543308</v>
      </c>
      <c r="X36" s="27">
        <f t="shared" si="2"/>
        <v>-30448975</v>
      </c>
      <c r="Y36" s="27">
        <f t="shared" si="2"/>
        <v>-94333</v>
      </c>
      <c r="Z36" s="28">
        <f>+IF(X36&lt;&gt;0,+(Y36/X36)*100,0)</f>
        <v>0.30980681615719413</v>
      </c>
      <c r="AA36" s="29">
        <f>SUM(AA31:AA35)</f>
        <v>-27670710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-296240029</v>
      </c>
      <c r="D38" s="31">
        <f>+D17+D27+D36</f>
        <v>0</v>
      </c>
      <c r="E38" s="32">
        <f t="shared" si="3"/>
        <v>1372211</v>
      </c>
      <c r="F38" s="33">
        <f t="shared" si="3"/>
        <v>1322351</v>
      </c>
      <c r="G38" s="33">
        <f t="shared" si="3"/>
        <v>25907365</v>
      </c>
      <c r="H38" s="33">
        <f t="shared" si="3"/>
        <v>-72306589</v>
      </c>
      <c r="I38" s="33">
        <f t="shared" si="3"/>
        <v>-23586896</v>
      </c>
      <c r="J38" s="33">
        <f t="shared" si="3"/>
        <v>-69986120</v>
      </c>
      <c r="K38" s="33">
        <f t="shared" si="3"/>
        <v>-10386669</v>
      </c>
      <c r="L38" s="33">
        <f t="shared" si="3"/>
        <v>5699991</v>
      </c>
      <c r="M38" s="33">
        <f t="shared" si="3"/>
        <v>83224462</v>
      </c>
      <c r="N38" s="33">
        <f t="shared" si="3"/>
        <v>78537784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8551664</v>
      </c>
      <c r="X38" s="33">
        <f t="shared" si="3"/>
        <v>8024138</v>
      </c>
      <c r="Y38" s="33">
        <f t="shared" si="3"/>
        <v>527526</v>
      </c>
      <c r="Z38" s="34">
        <f>+IF(X38&lt;&gt;0,+(Y38/X38)*100,0)</f>
        <v>6.5742388777461205</v>
      </c>
      <c r="AA38" s="35">
        <f>+AA17+AA27+AA36</f>
        <v>1322351</v>
      </c>
    </row>
    <row r="39" spans="1:27" ht="13.5">
      <c r="A39" s="22" t="s">
        <v>59</v>
      </c>
      <c r="B39" s="16"/>
      <c r="C39" s="31">
        <v>340812924</v>
      </c>
      <c r="D39" s="31"/>
      <c r="E39" s="32">
        <v>39182000</v>
      </c>
      <c r="F39" s="33">
        <v>44572985</v>
      </c>
      <c r="G39" s="33">
        <v>39182000</v>
      </c>
      <c r="H39" s="33">
        <v>65089365</v>
      </c>
      <c r="I39" s="33">
        <v>-7217224</v>
      </c>
      <c r="J39" s="33">
        <v>39182000</v>
      </c>
      <c r="K39" s="33">
        <v>-30804120</v>
      </c>
      <c r="L39" s="33">
        <v>-41190789</v>
      </c>
      <c r="M39" s="33">
        <v>-35490798</v>
      </c>
      <c r="N39" s="33">
        <v>-30804120</v>
      </c>
      <c r="O39" s="33"/>
      <c r="P39" s="33"/>
      <c r="Q39" s="33"/>
      <c r="R39" s="33"/>
      <c r="S39" s="33"/>
      <c r="T39" s="33"/>
      <c r="U39" s="33"/>
      <c r="V39" s="33"/>
      <c r="W39" s="33">
        <v>39182000</v>
      </c>
      <c r="X39" s="33">
        <v>44572985</v>
      </c>
      <c r="Y39" s="33">
        <v>-5390985</v>
      </c>
      <c r="Z39" s="34">
        <v>-12.09</v>
      </c>
      <c r="AA39" s="35">
        <v>44572985</v>
      </c>
    </row>
    <row r="40" spans="1:27" ht="13.5">
      <c r="A40" s="41" t="s">
        <v>60</v>
      </c>
      <c r="B40" s="42"/>
      <c r="C40" s="43">
        <v>44572895</v>
      </c>
      <c r="D40" s="43"/>
      <c r="E40" s="44">
        <v>40554212</v>
      </c>
      <c r="F40" s="45">
        <v>45895336</v>
      </c>
      <c r="G40" s="45">
        <v>65089365</v>
      </c>
      <c r="H40" s="45">
        <v>-7217224</v>
      </c>
      <c r="I40" s="45">
        <v>-30804120</v>
      </c>
      <c r="J40" s="45">
        <v>-30804120</v>
      </c>
      <c r="K40" s="45">
        <v>-41190789</v>
      </c>
      <c r="L40" s="45">
        <v>-35490798</v>
      </c>
      <c r="M40" s="45">
        <v>47733664</v>
      </c>
      <c r="N40" s="45">
        <v>47733664</v>
      </c>
      <c r="O40" s="45"/>
      <c r="P40" s="45"/>
      <c r="Q40" s="45"/>
      <c r="R40" s="45"/>
      <c r="S40" s="45"/>
      <c r="T40" s="45"/>
      <c r="U40" s="45"/>
      <c r="V40" s="45"/>
      <c r="W40" s="45">
        <v>47733664</v>
      </c>
      <c r="X40" s="45">
        <v>52597123</v>
      </c>
      <c r="Y40" s="45">
        <v>-4863459</v>
      </c>
      <c r="Z40" s="46">
        <v>-9.25</v>
      </c>
      <c r="AA40" s="47">
        <v>45895336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385722240</v>
      </c>
      <c r="F6" s="19">
        <v>392927040</v>
      </c>
      <c r="G6" s="19">
        <v>30275267</v>
      </c>
      <c r="H6" s="19">
        <v>30122399</v>
      </c>
      <c r="I6" s="19">
        <v>30012646</v>
      </c>
      <c r="J6" s="19">
        <v>90410312</v>
      </c>
      <c r="K6" s="19">
        <v>30217622</v>
      </c>
      <c r="L6" s="19">
        <v>30163642</v>
      </c>
      <c r="M6" s="19">
        <v>31644782</v>
      </c>
      <c r="N6" s="19">
        <v>92026046</v>
      </c>
      <c r="O6" s="19"/>
      <c r="P6" s="19"/>
      <c r="Q6" s="19"/>
      <c r="R6" s="19"/>
      <c r="S6" s="19"/>
      <c r="T6" s="19"/>
      <c r="U6" s="19"/>
      <c r="V6" s="19"/>
      <c r="W6" s="19">
        <v>182436358</v>
      </c>
      <c r="X6" s="19">
        <v>182436358</v>
      </c>
      <c r="Y6" s="19"/>
      <c r="Z6" s="20"/>
      <c r="AA6" s="21">
        <v>392927040</v>
      </c>
    </row>
    <row r="7" spans="1:27" ht="13.5">
      <c r="A7" s="22" t="s">
        <v>34</v>
      </c>
      <c r="B7" s="16"/>
      <c r="C7" s="17"/>
      <c r="D7" s="17"/>
      <c r="E7" s="18">
        <v>1715369472</v>
      </c>
      <c r="F7" s="19">
        <v>1878428064</v>
      </c>
      <c r="G7" s="19">
        <v>150490755</v>
      </c>
      <c r="H7" s="19">
        <v>170350794</v>
      </c>
      <c r="I7" s="19">
        <v>178858686</v>
      </c>
      <c r="J7" s="19">
        <v>499700235</v>
      </c>
      <c r="K7" s="19">
        <v>154827183</v>
      </c>
      <c r="L7" s="19">
        <v>151955706</v>
      </c>
      <c r="M7" s="19">
        <v>150965601</v>
      </c>
      <c r="N7" s="19">
        <v>457748490</v>
      </c>
      <c r="O7" s="19"/>
      <c r="P7" s="19"/>
      <c r="Q7" s="19"/>
      <c r="R7" s="19"/>
      <c r="S7" s="19"/>
      <c r="T7" s="19"/>
      <c r="U7" s="19"/>
      <c r="V7" s="19"/>
      <c r="W7" s="19">
        <v>957448725</v>
      </c>
      <c r="X7" s="19">
        <v>957448725</v>
      </c>
      <c r="Y7" s="19"/>
      <c r="Z7" s="20"/>
      <c r="AA7" s="21">
        <v>1878428064</v>
      </c>
    </row>
    <row r="8" spans="1:27" ht="13.5">
      <c r="A8" s="22" t="s">
        <v>35</v>
      </c>
      <c r="B8" s="16"/>
      <c r="C8" s="17"/>
      <c r="D8" s="17"/>
      <c r="E8" s="18">
        <v>58159300</v>
      </c>
      <c r="F8" s="19">
        <v>68523500</v>
      </c>
      <c r="G8" s="19">
        <v>3186160</v>
      </c>
      <c r="H8" s="19">
        <v>11438360</v>
      </c>
      <c r="I8" s="19">
        <v>27300459</v>
      </c>
      <c r="J8" s="19">
        <v>41924979</v>
      </c>
      <c r="K8" s="19">
        <v>46015538</v>
      </c>
      <c r="L8" s="19">
        <v>31828723</v>
      </c>
      <c r="M8" s="19">
        <v>13369459</v>
      </c>
      <c r="N8" s="19">
        <v>91213720</v>
      </c>
      <c r="O8" s="19"/>
      <c r="P8" s="19"/>
      <c r="Q8" s="19"/>
      <c r="R8" s="19"/>
      <c r="S8" s="19"/>
      <c r="T8" s="19"/>
      <c r="U8" s="19"/>
      <c r="V8" s="19"/>
      <c r="W8" s="19">
        <v>133138699</v>
      </c>
      <c r="X8" s="19">
        <v>133138699</v>
      </c>
      <c r="Y8" s="19"/>
      <c r="Z8" s="20"/>
      <c r="AA8" s="21">
        <v>68523500</v>
      </c>
    </row>
    <row r="9" spans="1:27" ht="13.5">
      <c r="A9" s="22" t="s">
        <v>36</v>
      </c>
      <c r="B9" s="16"/>
      <c r="C9" s="17"/>
      <c r="D9" s="17"/>
      <c r="E9" s="18">
        <v>298236900</v>
      </c>
      <c r="F9" s="19">
        <v>296992900</v>
      </c>
      <c r="G9" s="19">
        <v>44167000</v>
      </c>
      <c r="H9" s="19">
        <v>68409000</v>
      </c>
      <c r="I9" s="19">
        <v>4265000</v>
      </c>
      <c r="J9" s="19">
        <v>116841000</v>
      </c>
      <c r="K9" s="19"/>
      <c r="L9" s="19">
        <v>2278000</v>
      </c>
      <c r="M9" s="19">
        <v>71638000</v>
      </c>
      <c r="N9" s="19">
        <v>73916000</v>
      </c>
      <c r="O9" s="19"/>
      <c r="P9" s="19"/>
      <c r="Q9" s="19"/>
      <c r="R9" s="19"/>
      <c r="S9" s="19"/>
      <c r="T9" s="19"/>
      <c r="U9" s="19"/>
      <c r="V9" s="19"/>
      <c r="W9" s="19">
        <v>190757000</v>
      </c>
      <c r="X9" s="19">
        <v>190757000</v>
      </c>
      <c r="Y9" s="19"/>
      <c r="Z9" s="20"/>
      <c r="AA9" s="21">
        <v>296992900</v>
      </c>
    </row>
    <row r="10" spans="1:27" ht="13.5">
      <c r="A10" s="22" t="s">
        <v>37</v>
      </c>
      <c r="B10" s="16"/>
      <c r="C10" s="17"/>
      <c r="D10" s="17"/>
      <c r="E10" s="18">
        <v>145747100</v>
      </c>
      <c r="F10" s="19">
        <v>145747098</v>
      </c>
      <c r="G10" s="19"/>
      <c r="H10" s="19"/>
      <c r="I10" s="19">
        <v>44183000</v>
      </c>
      <c r="J10" s="19">
        <v>44183000</v>
      </c>
      <c r="K10" s="19">
        <v>25460000</v>
      </c>
      <c r="L10" s="19"/>
      <c r="M10" s="19">
        <v>30893000</v>
      </c>
      <c r="N10" s="19">
        <v>56353000</v>
      </c>
      <c r="O10" s="19"/>
      <c r="P10" s="19"/>
      <c r="Q10" s="19"/>
      <c r="R10" s="19"/>
      <c r="S10" s="19"/>
      <c r="T10" s="19"/>
      <c r="U10" s="19"/>
      <c r="V10" s="19"/>
      <c r="W10" s="19">
        <v>100536000</v>
      </c>
      <c r="X10" s="19">
        <v>100536000</v>
      </c>
      <c r="Y10" s="19"/>
      <c r="Z10" s="20"/>
      <c r="AA10" s="21">
        <v>145747098</v>
      </c>
    </row>
    <row r="11" spans="1:27" ht="13.5">
      <c r="A11" s="22" t="s">
        <v>38</v>
      </c>
      <c r="B11" s="16"/>
      <c r="C11" s="17"/>
      <c r="D11" s="17"/>
      <c r="E11" s="18">
        <v>29100000</v>
      </c>
      <c r="F11" s="19">
        <v>32561000</v>
      </c>
      <c r="G11" s="19">
        <v>1561105</v>
      </c>
      <c r="H11" s="19">
        <v>2905249</v>
      </c>
      <c r="I11" s="19">
        <v>3321585</v>
      </c>
      <c r="J11" s="19">
        <v>7787939</v>
      </c>
      <c r="K11" s="19">
        <v>3520768</v>
      </c>
      <c r="L11" s="19">
        <v>2195423</v>
      </c>
      <c r="M11" s="19">
        <v>1626112</v>
      </c>
      <c r="N11" s="19">
        <v>7342303</v>
      </c>
      <c r="O11" s="19"/>
      <c r="P11" s="19"/>
      <c r="Q11" s="19"/>
      <c r="R11" s="19"/>
      <c r="S11" s="19"/>
      <c r="T11" s="19"/>
      <c r="U11" s="19"/>
      <c r="V11" s="19"/>
      <c r="W11" s="19">
        <v>15130242</v>
      </c>
      <c r="X11" s="19">
        <v>15130242</v>
      </c>
      <c r="Y11" s="19"/>
      <c r="Z11" s="20"/>
      <c r="AA11" s="21">
        <v>32561000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-2192856630</v>
      </c>
      <c r="F14" s="19">
        <v>-2335937852</v>
      </c>
      <c r="G14" s="19">
        <v>-201585588</v>
      </c>
      <c r="H14" s="19">
        <v>-214085111</v>
      </c>
      <c r="I14" s="19">
        <v>-237662171</v>
      </c>
      <c r="J14" s="19">
        <v>-653332870</v>
      </c>
      <c r="K14" s="19">
        <v>-200951539</v>
      </c>
      <c r="L14" s="19">
        <v>-183776451</v>
      </c>
      <c r="M14" s="19">
        <v>-191219185</v>
      </c>
      <c r="N14" s="19">
        <v>-575947175</v>
      </c>
      <c r="O14" s="19"/>
      <c r="P14" s="19"/>
      <c r="Q14" s="19"/>
      <c r="R14" s="19"/>
      <c r="S14" s="19"/>
      <c r="T14" s="19"/>
      <c r="U14" s="19"/>
      <c r="V14" s="19"/>
      <c r="W14" s="19">
        <v>-1229280045</v>
      </c>
      <c r="X14" s="19">
        <v>-1229280045</v>
      </c>
      <c r="Y14" s="19"/>
      <c r="Z14" s="20"/>
      <c r="AA14" s="21">
        <v>-2335937852</v>
      </c>
    </row>
    <row r="15" spans="1:27" ht="13.5">
      <c r="A15" s="22" t="s">
        <v>42</v>
      </c>
      <c r="B15" s="16"/>
      <c r="C15" s="17"/>
      <c r="D15" s="17"/>
      <c r="E15" s="18">
        <v>-80335400</v>
      </c>
      <c r="F15" s="19">
        <v>-69387900</v>
      </c>
      <c r="G15" s="19"/>
      <c r="H15" s="19"/>
      <c r="I15" s="19">
        <v>-516973</v>
      </c>
      <c r="J15" s="19">
        <v>-516973</v>
      </c>
      <c r="K15" s="19"/>
      <c r="L15" s="19"/>
      <c r="M15" s="19">
        <v>-20705786</v>
      </c>
      <c r="N15" s="19">
        <v>-20705786</v>
      </c>
      <c r="O15" s="19"/>
      <c r="P15" s="19"/>
      <c r="Q15" s="19"/>
      <c r="R15" s="19"/>
      <c r="S15" s="19"/>
      <c r="T15" s="19"/>
      <c r="U15" s="19"/>
      <c r="V15" s="19"/>
      <c r="W15" s="19">
        <v>-21222759</v>
      </c>
      <c r="X15" s="19">
        <v>-21222759</v>
      </c>
      <c r="Y15" s="19"/>
      <c r="Z15" s="20"/>
      <c r="AA15" s="21">
        <v>-69387900</v>
      </c>
    </row>
    <row r="16" spans="1:27" ht="13.5">
      <c r="A16" s="22" t="s">
        <v>43</v>
      </c>
      <c r="B16" s="16"/>
      <c r="C16" s="17"/>
      <c r="D16" s="17"/>
      <c r="E16" s="18">
        <v>-12681100</v>
      </c>
      <c r="F16" s="19">
        <v>-11035800</v>
      </c>
      <c r="G16" s="19">
        <v>-726661</v>
      </c>
      <c r="H16" s="19">
        <v>-1526079</v>
      </c>
      <c r="I16" s="19">
        <v>-233314</v>
      </c>
      <c r="J16" s="19">
        <v>-2486054</v>
      </c>
      <c r="K16" s="19">
        <v>-1779158</v>
      </c>
      <c r="L16" s="19">
        <v>-1488078</v>
      </c>
      <c r="M16" s="19">
        <v>-262634</v>
      </c>
      <c r="N16" s="19">
        <v>-3529870</v>
      </c>
      <c r="O16" s="19"/>
      <c r="P16" s="19"/>
      <c r="Q16" s="19"/>
      <c r="R16" s="19"/>
      <c r="S16" s="19"/>
      <c r="T16" s="19"/>
      <c r="U16" s="19"/>
      <c r="V16" s="19"/>
      <c r="W16" s="19">
        <v>-6015924</v>
      </c>
      <c r="X16" s="19">
        <v>-6015924</v>
      </c>
      <c r="Y16" s="19"/>
      <c r="Z16" s="20"/>
      <c r="AA16" s="21">
        <v>-11035800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346461882</v>
      </c>
      <c r="F17" s="27">
        <f t="shared" si="0"/>
        <v>398818050</v>
      </c>
      <c r="G17" s="27">
        <f t="shared" si="0"/>
        <v>27368038</v>
      </c>
      <c r="H17" s="27">
        <f t="shared" si="0"/>
        <v>67614612</v>
      </c>
      <c r="I17" s="27">
        <f t="shared" si="0"/>
        <v>49528918</v>
      </c>
      <c r="J17" s="27">
        <f t="shared" si="0"/>
        <v>144511568</v>
      </c>
      <c r="K17" s="27">
        <f t="shared" si="0"/>
        <v>57310414</v>
      </c>
      <c r="L17" s="27">
        <f t="shared" si="0"/>
        <v>33156965</v>
      </c>
      <c r="M17" s="27">
        <f t="shared" si="0"/>
        <v>87949349</v>
      </c>
      <c r="N17" s="27">
        <f t="shared" si="0"/>
        <v>178416728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322928296</v>
      </c>
      <c r="X17" s="27">
        <f t="shared" si="0"/>
        <v>322928296</v>
      </c>
      <c r="Y17" s="27">
        <f t="shared" si="0"/>
        <v>0</v>
      </c>
      <c r="Z17" s="28">
        <f>+IF(X17&lt;&gt;0,+(Y17/X17)*100,0)</f>
        <v>0</v>
      </c>
      <c r="AA17" s="29">
        <f>SUM(AA6:AA16)</f>
        <v>398818050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>
        <v>45600</v>
      </c>
      <c r="J21" s="19">
        <v>45600</v>
      </c>
      <c r="K21" s="36"/>
      <c r="L21" s="36">
        <v>150000</v>
      </c>
      <c r="M21" s="19"/>
      <c r="N21" s="36">
        <v>150000</v>
      </c>
      <c r="O21" s="36"/>
      <c r="P21" s="36"/>
      <c r="Q21" s="19"/>
      <c r="R21" s="36"/>
      <c r="S21" s="36"/>
      <c r="T21" s="19"/>
      <c r="U21" s="36"/>
      <c r="V21" s="36"/>
      <c r="W21" s="36">
        <v>195600</v>
      </c>
      <c r="X21" s="19">
        <v>195600</v>
      </c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90000</v>
      </c>
      <c r="F23" s="19">
        <v>90000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90000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-471385499</v>
      </c>
      <c r="F26" s="19">
        <v>-466245145</v>
      </c>
      <c r="G26" s="19">
        <v>-84554588</v>
      </c>
      <c r="H26" s="19">
        <v>-7496372</v>
      </c>
      <c r="I26" s="19">
        <v>-45354316</v>
      </c>
      <c r="J26" s="19">
        <v>-137405276</v>
      </c>
      <c r="K26" s="19">
        <v>-29995014</v>
      </c>
      <c r="L26" s="19">
        <v>-16708800</v>
      </c>
      <c r="M26" s="19">
        <v>-36956497</v>
      </c>
      <c r="N26" s="19">
        <v>-83660311</v>
      </c>
      <c r="O26" s="19"/>
      <c r="P26" s="19"/>
      <c r="Q26" s="19"/>
      <c r="R26" s="19"/>
      <c r="S26" s="19"/>
      <c r="T26" s="19"/>
      <c r="U26" s="19"/>
      <c r="V26" s="19"/>
      <c r="W26" s="19">
        <v>-221065587</v>
      </c>
      <c r="X26" s="19">
        <v>-221065587</v>
      </c>
      <c r="Y26" s="19"/>
      <c r="Z26" s="20"/>
      <c r="AA26" s="21">
        <v>-466245145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-471295499</v>
      </c>
      <c r="F27" s="27">
        <f t="shared" si="1"/>
        <v>-466155145</v>
      </c>
      <c r="G27" s="27">
        <f t="shared" si="1"/>
        <v>-84554588</v>
      </c>
      <c r="H27" s="27">
        <f t="shared" si="1"/>
        <v>-7496372</v>
      </c>
      <c r="I27" s="27">
        <f t="shared" si="1"/>
        <v>-45308716</v>
      </c>
      <c r="J27" s="27">
        <f t="shared" si="1"/>
        <v>-137359676</v>
      </c>
      <c r="K27" s="27">
        <f t="shared" si="1"/>
        <v>-29995014</v>
      </c>
      <c r="L27" s="27">
        <f t="shared" si="1"/>
        <v>-16558800</v>
      </c>
      <c r="M27" s="27">
        <f t="shared" si="1"/>
        <v>-36956497</v>
      </c>
      <c r="N27" s="27">
        <f t="shared" si="1"/>
        <v>-83510311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-220869987</v>
      </c>
      <c r="X27" s="27">
        <f t="shared" si="1"/>
        <v>-220869987</v>
      </c>
      <c r="Y27" s="27">
        <f t="shared" si="1"/>
        <v>0</v>
      </c>
      <c r="Z27" s="28">
        <f>+IF(X27&lt;&gt;0,+(Y27/X27)*100,0)</f>
        <v>0</v>
      </c>
      <c r="AA27" s="29">
        <f>SUM(AA21:AA26)</f>
        <v>-466155145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385500000</v>
      </c>
      <c r="F32" s="19">
        <v>385500000</v>
      </c>
      <c r="G32" s="19"/>
      <c r="H32" s="19"/>
      <c r="I32" s="19">
        <v>185500000</v>
      </c>
      <c r="J32" s="19">
        <v>185500000</v>
      </c>
      <c r="K32" s="19"/>
      <c r="L32" s="19"/>
      <c r="M32" s="19">
        <v>200000000</v>
      </c>
      <c r="N32" s="19">
        <v>200000000</v>
      </c>
      <c r="O32" s="19"/>
      <c r="P32" s="19"/>
      <c r="Q32" s="19"/>
      <c r="R32" s="19"/>
      <c r="S32" s="19"/>
      <c r="T32" s="19"/>
      <c r="U32" s="19"/>
      <c r="V32" s="19"/>
      <c r="W32" s="19">
        <v>385500000</v>
      </c>
      <c r="X32" s="19">
        <v>385500000</v>
      </c>
      <c r="Y32" s="19"/>
      <c r="Z32" s="20"/>
      <c r="AA32" s="21">
        <v>385500000</v>
      </c>
    </row>
    <row r="33" spans="1:27" ht="13.5">
      <c r="A33" s="22" t="s">
        <v>55</v>
      </c>
      <c r="B33" s="16"/>
      <c r="C33" s="17"/>
      <c r="D33" s="17"/>
      <c r="E33" s="18">
        <v>943000</v>
      </c>
      <c r="F33" s="19">
        <v>943000</v>
      </c>
      <c r="G33" s="19">
        <v>532550</v>
      </c>
      <c r="H33" s="36">
        <v>283760</v>
      </c>
      <c r="I33" s="36">
        <v>273240</v>
      </c>
      <c r="J33" s="36">
        <v>1089550</v>
      </c>
      <c r="K33" s="19">
        <v>454600</v>
      </c>
      <c r="L33" s="19">
        <v>253835</v>
      </c>
      <c r="M33" s="19">
        <v>271290</v>
      </c>
      <c r="N33" s="19">
        <v>979725</v>
      </c>
      <c r="O33" s="36"/>
      <c r="P33" s="36"/>
      <c r="Q33" s="36"/>
      <c r="R33" s="19"/>
      <c r="S33" s="19"/>
      <c r="T33" s="19"/>
      <c r="U33" s="19"/>
      <c r="V33" s="36"/>
      <c r="W33" s="36">
        <v>2069275</v>
      </c>
      <c r="X33" s="36">
        <v>2069275</v>
      </c>
      <c r="Y33" s="19"/>
      <c r="Z33" s="20"/>
      <c r="AA33" s="21">
        <v>943000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-142914312</v>
      </c>
      <c r="F35" s="19">
        <v>-159485162</v>
      </c>
      <c r="G35" s="19"/>
      <c r="H35" s="19"/>
      <c r="I35" s="19">
        <v>-2858442</v>
      </c>
      <c r="J35" s="19">
        <v>-2858442</v>
      </c>
      <c r="K35" s="19"/>
      <c r="L35" s="19"/>
      <c r="M35" s="19">
        <v>-58565142</v>
      </c>
      <c r="N35" s="19">
        <v>-58565142</v>
      </c>
      <c r="O35" s="19"/>
      <c r="P35" s="19"/>
      <c r="Q35" s="19"/>
      <c r="R35" s="19"/>
      <c r="S35" s="19"/>
      <c r="T35" s="19"/>
      <c r="U35" s="19"/>
      <c r="V35" s="19"/>
      <c r="W35" s="19">
        <v>-61423584</v>
      </c>
      <c r="X35" s="19">
        <v>-61423584</v>
      </c>
      <c r="Y35" s="19"/>
      <c r="Z35" s="20"/>
      <c r="AA35" s="21">
        <v>-159485162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243528688</v>
      </c>
      <c r="F36" s="27">
        <f t="shared" si="2"/>
        <v>226957838</v>
      </c>
      <c r="G36" s="27">
        <f t="shared" si="2"/>
        <v>532550</v>
      </c>
      <c r="H36" s="27">
        <f t="shared" si="2"/>
        <v>283760</v>
      </c>
      <c r="I36" s="27">
        <f t="shared" si="2"/>
        <v>182914798</v>
      </c>
      <c r="J36" s="27">
        <f t="shared" si="2"/>
        <v>183731108</v>
      </c>
      <c r="K36" s="27">
        <f t="shared" si="2"/>
        <v>454600</v>
      </c>
      <c r="L36" s="27">
        <f t="shared" si="2"/>
        <v>253835</v>
      </c>
      <c r="M36" s="27">
        <f t="shared" si="2"/>
        <v>141706148</v>
      </c>
      <c r="N36" s="27">
        <f t="shared" si="2"/>
        <v>142414583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326145691</v>
      </c>
      <c r="X36" s="27">
        <f t="shared" si="2"/>
        <v>326145691</v>
      </c>
      <c r="Y36" s="27">
        <f t="shared" si="2"/>
        <v>0</v>
      </c>
      <c r="Z36" s="28">
        <f>+IF(X36&lt;&gt;0,+(Y36/X36)*100,0)</f>
        <v>0</v>
      </c>
      <c r="AA36" s="29">
        <f>SUM(AA31:AA35)</f>
        <v>226957838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118695071</v>
      </c>
      <c r="F38" s="33">
        <f t="shared" si="3"/>
        <v>159620743</v>
      </c>
      <c r="G38" s="33">
        <f t="shared" si="3"/>
        <v>-56654000</v>
      </c>
      <c r="H38" s="33">
        <f t="shared" si="3"/>
        <v>60402000</v>
      </c>
      <c r="I38" s="33">
        <f t="shared" si="3"/>
        <v>187135000</v>
      </c>
      <c r="J38" s="33">
        <f t="shared" si="3"/>
        <v>190883000</v>
      </c>
      <c r="K38" s="33">
        <f t="shared" si="3"/>
        <v>27770000</v>
      </c>
      <c r="L38" s="33">
        <f t="shared" si="3"/>
        <v>16852000</v>
      </c>
      <c r="M38" s="33">
        <f t="shared" si="3"/>
        <v>192699000</v>
      </c>
      <c r="N38" s="33">
        <f t="shared" si="3"/>
        <v>237321000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428204000</v>
      </c>
      <c r="X38" s="33">
        <f t="shared" si="3"/>
        <v>428204000</v>
      </c>
      <c r="Y38" s="33">
        <f t="shared" si="3"/>
        <v>0</v>
      </c>
      <c r="Z38" s="34">
        <f>+IF(X38&lt;&gt;0,+(Y38/X38)*100,0)</f>
        <v>0</v>
      </c>
      <c r="AA38" s="35">
        <f>+AA17+AA27+AA36</f>
        <v>159620743</v>
      </c>
    </row>
    <row r="39" spans="1:27" ht="13.5">
      <c r="A39" s="22" t="s">
        <v>59</v>
      </c>
      <c r="B39" s="16"/>
      <c r="C39" s="31"/>
      <c r="D39" s="31"/>
      <c r="E39" s="32">
        <v>346529000</v>
      </c>
      <c r="F39" s="33">
        <v>432557000</v>
      </c>
      <c r="G39" s="33">
        <v>432557000</v>
      </c>
      <c r="H39" s="33">
        <v>375903000</v>
      </c>
      <c r="I39" s="33">
        <v>436305000</v>
      </c>
      <c r="J39" s="33">
        <v>432557000</v>
      </c>
      <c r="K39" s="33">
        <v>623440000</v>
      </c>
      <c r="L39" s="33">
        <v>651210000</v>
      </c>
      <c r="M39" s="33">
        <v>668062000</v>
      </c>
      <c r="N39" s="33">
        <v>623440000</v>
      </c>
      <c r="O39" s="33"/>
      <c r="P39" s="33"/>
      <c r="Q39" s="33"/>
      <c r="R39" s="33"/>
      <c r="S39" s="33"/>
      <c r="T39" s="33"/>
      <c r="U39" s="33"/>
      <c r="V39" s="33"/>
      <c r="W39" s="33">
        <v>432557000</v>
      </c>
      <c r="X39" s="33">
        <v>432557000</v>
      </c>
      <c r="Y39" s="33"/>
      <c r="Z39" s="34"/>
      <c r="AA39" s="35">
        <v>432557000</v>
      </c>
    </row>
    <row r="40" spans="1:27" ht="13.5">
      <c r="A40" s="41" t="s">
        <v>60</v>
      </c>
      <c r="B40" s="42"/>
      <c r="C40" s="43"/>
      <c r="D40" s="43"/>
      <c r="E40" s="44">
        <v>465224071</v>
      </c>
      <c r="F40" s="45">
        <v>592177743</v>
      </c>
      <c r="G40" s="45">
        <v>375903000</v>
      </c>
      <c r="H40" s="45">
        <v>436305000</v>
      </c>
      <c r="I40" s="45">
        <v>623440000</v>
      </c>
      <c r="J40" s="45">
        <v>623440000</v>
      </c>
      <c r="K40" s="45">
        <v>651210000</v>
      </c>
      <c r="L40" s="45">
        <v>668062000</v>
      </c>
      <c r="M40" s="45">
        <v>860761000</v>
      </c>
      <c r="N40" s="45">
        <v>860761000</v>
      </c>
      <c r="O40" s="45"/>
      <c r="P40" s="45"/>
      <c r="Q40" s="45"/>
      <c r="R40" s="45"/>
      <c r="S40" s="45"/>
      <c r="T40" s="45"/>
      <c r="U40" s="45"/>
      <c r="V40" s="45"/>
      <c r="W40" s="45">
        <v>860761000</v>
      </c>
      <c r="X40" s="45">
        <v>860761000</v>
      </c>
      <c r="Y40" s="45"/>
      <c r="Z40" s="46"/>
      <c r="AA40" s="47">
        <v>592177743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281023721</v>
      </c>
      <c r="D6" s="17"/>
      <c r="E6" s="18">
        <v>314846398</v>
      </c>
      <c r="F6" s="19">
        <v>314846398</v>
      </c>
      <c r="G6" s="19">
        <v>16302643</v>
      </c>
      <c r="H6" s="19">
        <v>25544825</v>
      </c>
      <c r="I6" s="19">
        <v>20615141</v>
      </c>
      <c r="J6" s="19">
        <v>62462609</v>
      </c>
      <c r="K6" s="19">
        <v>23582607</v>
      </c>
      <c r="L6" s="19">
        <v>24154426</v>
      </c>
      <c r="M6" s="19">
        <v>25739209</v>
      </c>
      <c r="N6" s="19">
        <v>73476242</v>
      </c>
      <c r="O6" s="19"/>
      <c r="P6" s="19"/>
      <c r="Q6" s="19"/>
      <c r="R6" s="19"/>
      <c r="S6" s="19"/>
      <c r="T6" s="19"/>
      <c r="U6" s="19"/>
      <c r="V6" s="19"/>
      <c r="W6" s="19">
        <v>135938851</v>
      </c>
      <c r="X6" s="19">
        <v>130861534</v>
      </c>
      <c r="Y6" s="19">
        <v>5077317</v>
      </c>
      <c r="Z6" s="20">
        <v>3.88</v>
      </c>
      <c r="AA6" s="21">
        <v>314846398</v>
      </c>
    </row>
    <row r="7" spans="1:27" ht="13.5">
      <c r="A7" s="22" t="s">
        <v>34</v>
      </c>
      <c r="B7" s="16"/>
      <c r="C7" s="17">
        <v>1061761517</v>
      </c>
      <c r="D7" s="17"/>
      <c r="E7" s="18">
        <v>1172691521</v>
      </c>
      <c r="F7" s="19">
        <v>1172691521</v>
      </c>
      <c r="G7" s="19">
        <v>75346969</v>
      </c>
      <c r="H7" s="19">
        <v>109029429</v>
      </c>
      <c r="I7" s="19">
        <v>106338345</v>
      </c>
      <c r="J7" s="19">
        <v>290714743</v>
      </c>
      <c r="K7" s="19">
        <v>98848640</v>
      </c>
      <c r="L7" s="19">
        <v>98679499</v>
      </c>
      <c r="M7" s="19">
        <v>87026384</v>
      </c>
      <c r="N7" s="19">
        <v>284554523</v>
      </c>
      <c r="O7" s="19"/>
      <c r="P7" s="19"/>
      <c r="Q7" s="19"/>
      <c r="R7" s="19"/>
      <c r="S7" s="19"/>
      <c r="T7" s="19"/>
      <c r="U7" s="19"/>
      <c r="V7" s="19"/>
      <c r="W7" s="19">
        <v>575269266</v>
      </c>
      <c r="X7" s="19">
        <v>556432585</v>
      </c>
      <c r="Y7" s="19">
        <v>18836681</v>
      </c>
      <c r="Z7" s="20">
        <v>3.39</v>
      </c>
      <c r="AA7" s="21">
        <v>1172691521</v>
      </c>
    </row>
    <row r="8" spans="1:27" ht="13.5">
      <c r="A8" s="22" t="s">
        <v>35</v>
      </c>
      <c r="B8" s="16"/>
      <c r="C8" s="17">
        <v>122698605</v>
      </c>
      <c r="D8" s="17"/>
      <c r="E8" s="18">
        <v>110564080</v>
      </c>
      <c r="F8" s="19">
        <v>110564080</v>
      </c>
      <c r="G8" s="19">
        <v>30906707</v>
      </c>
      <c r="H8" s="19">
        <v>107757370</v>
      </c>
      <c r="I8" s="19">
        <v>111551752</v>
      </c>
      <c r="J8" s="19">
        <v>250215829</v>
      </c>
      <c r="K8" s="19">
        <v>56047478</v>
      </c>
      <c r="L8" s="19">
        <v>17892613</v>
      </c>
      <c r="M8" s="19">
        <v>78956966</v>
      </c>
      <c r="N8" s="19">
        <v>152897057</v>
      </c>
      <c r="O8" s="19"/>
      <c r="P8" s="19"/>
      <c r="Q8" s="19"/>
      <c r="R8" s="19"/>
      <c r="S8" s="19"/>
      <c r="T8" s="19"/>
      <c r="U8" s="19"/>
      <c r="V8" s="19"/>
      <c r="W8" s="19">
        <v>403112886</v>
      </c>
      <c r="X8" s="19">
        <v>59501023</v>
      </c>
      <c r="Y8" s="19">
        <v>343611863</v>
      </c>
      <c r="Z8" s="20">
        <v>577.49</v>
      </c>
      <c r="AA8" s="21">
        <v>110564080</v>
      </c>
    </row>
    <row r="9" spans="1:27" ht="13.5">
      <c r="A9" s="22" t="s">
        <v>36</v>
      </c>
      <c r="B9" s="16"/>
      <c r="C9" s="17">
        <v>471626000</v>
      </c>
      <c r="D9" s="17"/>
      <c r="E9" s="18">
        <v>864900000</v>
      </c>
      <c r="F9" s="19">
        <v>864900000</v>
      </c>
      <c r="G9" s="19">
        <v>94725000</v>
      </c>
      <c r="H9" s="19">
        <v>208143770</v>
      </c>
      <c r="I9" s="19">
        <v>24294000</v>
      </c>
      <c r="J9" s="19">
        <v>327162770</v>
      </c>
      <c r="K9" s="19"/>
      <c r="L9" s="19">
        <v>2688000</v>
      </c>
      <c r="M9" s="19">
        <v>229822057</v>
      </c>
      <c r="N9" s="19">
        <v>232510057</v>
      </c>
      <c r="O9" s="19"/>
      <c r="P9" s="19"/>
      <c r="Q9" s="19"/>
      <c r="R9" s="19"/>
      <c r="S9" s="19"/>
      <c r="T9" s="19"/>
      <c r="U9" s="19"/>
      <c r="V9" s="19"/>
      <c r="W9" s="19">
        <v>559672827</v>
      </c>
      <c r="X9" s="19">
        <v>420900000</v>
      </c>
      <c r="Y9" s="19">
        <v>138772827</v>
      </c>
      <c r="Z9" s="20">
        <v>32.97</v>
      </c>
      <c r="AA9" s="21">
        <v>864900000</v>
      </c>
    </row>
    <row r="10" spans="1:27" ht="13.5">
      <c r="A10" s="22" t="s">
        <v>37</v>
      </c>
      <c r="B10" s="16"/>
      <c r="C10" s="17">
        <v>465588000</v>
      </c>
      <c r="D10" s="17"/>
      <c r="E10" s="18">
        <v>622026000</v>
      </c>
      <c r="F10" s="19">
        <v>622026000</v>
      </c>
      <c r="G10" s="19"/>
      <c r="H10" s="19">
        <v>59989230</v>
      </c>
      <c r="I10" s="19">
        <v>90080000</v>
      </c>
      <c r="J10" s="19">
        <v>150069230</v>
      </c>
      <c r="K10" s="19">
        <v>128962000</v>
      </c>
      <c r="L10" s="19"/>
      <c r="M10" s="19">
        <v>78509943</v>
      </c>
      <c r="N10" s="19">
        <v>207471943</v>
      </c>
      <c r="O10" s="19"/>
      <c r="P10" s="19"/>
      <c r="Q10" s="19"/>
      <c r="R10" s="19"/>
      <c r="S10" s="19"/>
      <c r="T10" s="19"/>
      <c r="U10" s="19"/>
      <c r="V10" s="19"/>
      <c r="W10" s="19">
        <v>357541173</v>
      </c>
      <c r="X10" s="19">
        <v>437344269</v>
      </c>
      <c r="Y10" s="19">
        <v>-79803096</v>
      </c>
      <c r="Z10" s="20">
        <v>-18.25</v>
      </c>
      <c r="AA10" s="21">
        <v>622026000</v>
      </c>
    </row>
    <row r="11" spans="1:27" ht="13.5">
      <c r="A11" s="22" t="s">
        <v>38</v>
      </c>
      <c r="B11" s="16"/>
      <c r="C11" s="17">
        <v>27592762</v>
      </c>
      <c r="D11" s="17"/>
      <c r="E11" s="18">
        <v>87472000</v>
      </c>
      <c r="F11" s="19">
        <v>87472000</v>
      </c>
      <c r="G11" s="19">
        <v>6101747</v>
      </c>
      <c r="H11" s="19">
        <v>5677645</v>
      </c>
      <c r="I11" s="19">
        <v>5899997</v>
      </c>
      <c r="J11" s="19">
        <v>17679389</v>
      </c>
      <c r="K11" s="19">
        <v>6389781</v>
      </c>
      <c r="L11" s="19">
        <v>5635013</v>
      </c>
      <c r="M11" s="19">
        <v>6433546</v>
      </c>
      <c r="N11" s="19">
        <v>18458340</v>
      </c>
      <c r="O11" s="19"/>
      <c r="P11" s="19"/>
      <c r="Q11" s="19"/>
      <c r="R11" s="19"/>
      <c r="S11" s="19"/>
      <c r="T11" s="19"/>
      <c r="U11" s="19"/>
      <c r="V11" s="19"/>
      <c r="W11" s="19">
        <v>36137729</v>
      </c>
      <c r="X11" s="19">
        <v>8854250</v>
      </c>
      <c r="Y11" s="19">
        <v>27283479</v>
      </c>
      <c r="Z11" s="20">
        <v>308.14</v>
      </c>
      <c r="AA11" s="21">
        <v>87472000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-2140798177</v>
      </c>
      <c r="D14" s="17"/>
      <c r="E14" s="18">
        <v>-2297056001</v>
      </c>
      <c r="F14" s="19">
        <v>-2297056001</v>
      </c>
      <c r="G14" s="19">
        <v>-220104089</v>
      </c>
      <c r="H14" s="19">
        <v>-346732592</v>
      </c>
      <c r="I14" s="19">
        <v>-352775547</v>
      </c>
      <c r="J14" s="19">
        <v>-919612228</v>
      </c>
      <c r="K14" s="19">
        <v>-315457545</v>
      </c>
      <c r="L14" s="19">
        <v>-222447385</v>
      </c>
      <c r="M14" s="19">
        <v>-238486773</v>
      </c>
      <c r="N14" s="19">
        <v>-776391703</v>
      </c>
      <c r="O14" s="19"/>
      <c r="P14" s="19"/>
      <c r="Q14" s="19"/>
      <c r="R14" s="19"/>
      <c r="S14" s="19"/>
      <c r="T14" s="19"/>
      <c r="U14" s="19"/>
      <c r="V14" s="19"/>
      <c r="W14" s="19">
        <v>-1696003931</v>
      </c>
      <c r="X14" s="19">
        <v>-899878242</v>
      </c>
      <c r="Y14" s="19">
        <v>-796125689</v>
      </c>
      <c r="Z14" s="20">
        <v>88.47</v>
      </c>
      <c r="AA14" s="21">
        <v>-2297056001</v>
      </c>
    </row>
    <row r="15" spans="1:27" ht="13.5">
      <c r="A15" s="22" t="s">
        <v>42</v>
      </c>
      <c r="B15" s="16"/>
      <c r="C15" s="17">
        <v>-34579938</v>
      </c>
      <c r="D15" s="17"/>
      <c r="E15" s="18">
        <v>-40000000</v>
      </c>
      <c r="F15" s="19">
        <v>-40000000</v>
      </c>
      <c r="G15" s="19"/>
      <c r="H15" s="19"/>
      <c r="I15" s="19"/>
      <c r="J15" s="19"/>
      <c r="K15" s="19"/>
      <c r="L15" s="19"/>
      <c r="M15" s="19">
        <v>-10536113</v>
      </c>
      <c r="N15" s="19">
        <v>-10536113</v>
      </c>
      <c r="O15" s="19"/>
      <c r="P15" s="19"/>
      <c r="Q15" s="19"/>
      <c r="R15" s="19"/>
      <c r="S15" s="19"/>
      <c r="T15" s="19"/>
      <c r="U15" s="19"/>
      <c r="V15" s="19"/>
      <c r="W15" s="19">
        <v>-10536113</v>
      </c>
      <c r="X15" s="19">
        <v>-17012000</v>
      </c>
      <c r="Y15" s="19">
        <v>6475887</v>
      </c>
      <c r="Z15" s="20">
        <v>-38.07</v>
      </c>
      <c r="AA15" s="21">
        <v>-40000000</v>
      </c>
    </row>
    <row r="16" spans="1:27" ht="13.5">
      <c r="A16" s="22" t="s">
        <v>43</v>
      </c>
      <c r="B16" s="16"/>
      <c r="C16" s="17">
        <v>-17180000</v>
      </c>
      <c r="D16" s="17"/>
      <c r="E16" s="18">
        <v>-11500000</v>
      </c>
      <c r="F16" s="19">
        <v>-11500000</v>
      </c>
      <c r="G16" s="19">
        <v>-1160000</v>
      </c>
      <c r="H16" s="19">
        <v>-2040000</v>
      </c>
      <c r="I16" s="19">
        <v>-40000</v>
      </c>
      <c r="J16" s="19">
        <v>-3240000</v>
      </c>
      <c r="K16" s="19">
        <v>-3000000</v>
      </c>
      <c r="L16" s="19">
        <v>-1600000</v>
      </c>
      <c r="M16" s="19">
        <v>-520000</v>
      </c>
      <c r="N16" s="19">
        <v>-5120000</v>
      </c>
      <c r="O16" s="19"/>
      <c r="P16" s="19"/>
      <c r="Q16" s="19"/>
      <c r="R16" s="19"/>
      <c r="S16" s="19"/>
      <c r="T16" s="19"/>
      <c r="U16" s="19"/>
      <c r="V16" s="19"/>
      <c r="W16" s="19">
        <v>-8360000</v>
      </c>
      <c r="X16" s="19">
        <v>-7450000</v>
      </c>
      <c r="Y16" s="19">
        <v>-910000</v>
      </c>
      <c r="Z16" s="20">
        <v>12.21</v>
      </c>
      <c r="AA16" s="21">
        <v>-11500000</v>
      </c>
    </row>
    <row r="17" spans="1:27" ht="13.5">
      <c r="A17" s="23" t="s">
        <v>44</v>
      </c>
      <c r="B17" s="24"/>
      <c r="C17" s="25">
        <f aca="true" t="shared" si="0" ref="C17:Y17">SUM(C6:C16)</f>
        <v>237732490</v>
      </c>
      <c r="D17" s="25">
        <f>SUM(D6:D16)</f>
        <v>0</v>
      </c>
      <c r="E17" s="26">
        <f t="shared" si="0"/>
        <v>823943998</v>
      </c>
      <c r="F17" s="27">
        <f t="shared" si="0"/>
        <v>823943998</v>
      </c>
      <c r="G17" s="27">
        <f t="shared" si="0"/>
        <v>2118977</v>
      </c>
      <c r="H17" s="27">
        <f t="shared" si="0"/>
        <v>167369677</v>
      </c>
      <c r="I17" s="27">
        <f t="shared" si="0"/>
        <v>5963688</v>
      </c>
      <c r="J17" s="27">
        <f t="shared" si="0"/>
        <v>175452342</v>
      </c>
      <c r="K17" s="27">
        <f t="shared" si="0"/>
        <v>-4627039</v>
      </c>
      <c r="L17" s="27">
        <f t="shared" si="0"/>
        <v>-74997834</v>
      </c>
      <c r="M17" s="27">
        <f t="shared" si="0"/>
        <v>256945219</v>
      </c>
      <c r="N17" s="27">
        <f t="shared" si="0"/>
        <v>177320346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352772688</v>
      </c>
      <c r="X17" s="27">
        <f t="shared" si="0"/>
        <v>689553419</v>
      </c>
      <c r="Y17" s="27">
        <f t="shared" si="0"/>
        <v>-336780731</v>
      </c>
      <c r="Z17" s="28">
        <f>+IF(X17&lt;&gt;0,+(Y17/X17)*100,0)</f>
        <v>-48.84041202904977</v>
      </c>
      <c r="AA17" s="29">
        <f>SUM(AA6:AA16)</f>
        <v>823943998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38000000</v>
      </c>
      <c r="F21" s="19">
        <v>38000000</v>
      </c>
      <c r="G21" s="36"/>
      <c r="H21" s="36"/>
      <c r="I21" s="36">
        <v>7944</v>
      </c>
      <c r="J21" s="19">
        <v>7944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7944</v>
      </c>
      <c r="X21" s="19"/>
      <c r="Y21" s="36">
        <v>7944</v>
      </c>
      <c r="Z21" s="37"/>
      <c r="AA21" s="38">
        <v>38000000</v>
      </c>
    </row>
    <row r="22" spans="1:27" ht="13.5">
      <c r="A22" s="22" t="s">
        <v>47</v>
      </c>
      <c r="B22" s="16"/>
      <c r="C22" s="17"/>
      <c r="D22" s="17"/>
      <c r="E22" s="39">
        <v>400000</v>
      </c>
      <c r="F22" s="36">
        <v>400000</v>
      </c>
      <c r="G22" s="19">
        <v>1019</v>
      </c>
      <c r="H22" s="19">
        <v>68860</v>
      </c>
      <c r="I22" s="19">
        <v>1531</v>
      </c>
      <c r="J22" s="19">
        <v>71410</v>
      </c>
      <c r="K22" s="19">
        <v>688</v>
      </c>
      <c r="L22" s="19">
        <v>2531685</v>
      </c>
      <c r="M22" s="36">
        <v>-1125</v>
      </c>
      <c r="N22" s="19">
        <v>2531248</v>
      </c>
      <c r="O22" s="19"/>
      <c r="P22" s="19"/>
      <c r="Q22" s="19"/>
      <c r="R22" s="19"/>
      <c r="S22" s="19"/>
      <c r="T22" s="36"/>
      <c r="U22" s="19"/>
      <c r="V22" s="19"/>
      <c r="W22" s="19">
        <v>2602658</v>
      </c>
      <c r="X22" s="19"/>
      <c r="Y22" s="19">
        <v>2602658</v>
      </c>
      <c r="Z22" s="20"/>
      <c r="AA22" s="21">
        <v>400000</v>
      </c>
    </row>
    <row r="23" spans="1:27" ht="13.5">
      <c r="A23" s="22" t="s">
        <v>48</v>
      </c>
      <c r="B23" s="16"/>
      <c r="C23" s="40">
        <v>5878029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-486900140</v>
      </c>
      <c r="D26" s="17"/>
      <c r="E26" s="18">
        <v>-1041643650</v>
      </c>
      <c r="F26" s="19">
        <v>-1041643650</v>
      </c>
      <c r="G26" s="19">
        <v>-3958013</v>
      </c>
      <c r="H26" s="19">
        <v>-19539879</v>
      </c>
      <c r="I26" s="19">
        <v>-52133214</v>
      </c>
      <c r="J26" s="19">
        <v>-75631106</v>
      </c>
      <c r="K26" s="19">
        <v>-33023092</v>
      </c>
      <c r="L26" s="19">
        <v>-53156381</v>
      </c>
      <c r="M26" s="19">
        <v>-40635932</v>
      </c>
      <c r="N26" s="19">
        <v>-126815405</v>
      </c>
      <c r="O26" s="19"/>
      <c r="P26" s="19"/>
      <c r="Q26" s="19"/>
      <c r="R26" s="19"/>
      <c r="S26" s="19"/>
      <c r="T26" s="19"/>
      <c r="U26" s="19"/>
      <c r="V26" s="19"/>
      <c r="W26" s="19">
        <v>-202446511</v>
      </c>
      <c r="X26" s="19">
        <v>-252374220</v>
      </c>
      <c r="Y26" s="19">
        <v>49927709</v>
      </c>
      <c r="Z26" s="20">
        <v>-19.78</v>
      </c>
      <c r="AA26" s="21">
        <v>-1041643650</v>
      </c>
    </row>
    <row r="27" spans="1:27" ht="13.5">
      <c r="A27" s="23" t="s">
        <v>51</v>
      </c>
      <c r="B27" s="24"/>
      <c r="C27" s="25">
        <f aca="true" t="shared" si="1" ref="C27:Y27">SUM(C21:C26)</f>
        <v>-481022111</v>
      </c>
      <c r="D27" s="25">
        <f>SUM(D21:D26)</f>
        <v>0</v>
      </c>
      <c r="E27" s="26">
        <f t="shared" si="1"/>
        <v>-1003243650</v>
      </c>
      <c r="F27" s="27">
        <f t="shared" si="1"/>
        <v>-1003243650</v>
      </c>
      <c r="G27" s="27">
        <f t="shared" si="1"/>
        <v>-3956994</v>
      </c>
      <c r="H27" s="27">
        <f t="shared" si="1"/>
        <v>-19471019</v>
      </c>
      <c r="I27" s="27">
        <f t="shared" si="1"/>
        <v>-52123739</v>
      </c>
      <c r="J27" s="27">
        <f t="shared" si="1"/>
        <v>-75551752</v>
      </c>
      <c r="K27" s="27">
        <f t="shared" si="1"/>
        <v>-33022404</v>
      </c>
      <c r="L27" s="27">
        <f t="shared" si="1"/>
        <v>-50624696</v>
      </c>
      <c r="M27" s="27">
        <f t="shared" si="1"/>
        <v>-40637057</v>
      </c>
      <c r="N27" s="27">
        <f t="shared" si="1"/>
        <v>-124284157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-199835909</v>
      </c>
      <c r="X27" s="27">
        <f t="shared" si="1"/>
        <v>-252374220</v>
      </c>
      <c r="Y27" s="27">
        <f t="shared" si="1"/>
        <v>52538311</v>
      </c>
      <c r="Z27" s="28">
        <f>+IF(X27&lt;&gt;0,+(Y27/X27)*100,0)</f>
        <v>-20.81762194252646</v>
      </c>
      <c r="AA27" s="29">
        <f>SUM(AA21:AA26)</f>
        <v>-1003243650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42800000</v>
      </c>
      <c r="D32" s="17"/>
      <c r="E32" s="18">
        <v>235000000</v>
      </c>
      <c r="F32" s="19">
        <v>235000000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235000000</v>
      </c>
    </row>
    <row r="33" spans="1:27" ht="13.5">
      <c r="A33" s="22" t="s">
        <v>55</v>
      </c>
      <c r="B33" s="16"/>
      <c r="C33" s="17">
        <v>1251244</v>
      </c>
      <c r="D33" s="17"/>
      <c r="E33" s="18">
        <v>4000000</v>
      </c>
      <c r="F33" s="19">
        <v>4000000</v>
      </c>
      <c r="G33" s="19">
        <v>24020</v>
      </c>
      <c r="H33" s="36">
        <v>448331</v>
      </c>
      <c r="I33" s="36">
        <v>451976</v>
      </c>
      <c r="J33" s="36">
        <v>924327</v>
      </c>
      <c r="K33" s="19">
        <v>453051</v>
      </c>
      <c r="L33" s="19">
        <v>408283</v>
      </c>
      <c r="M33" s="19">
        <v>331341</v>
      </c>
      <c r="N33" s="19">
        <v>1192675</v>
      </c>
      <c r="O33" s="36"/>
      <c r="P33" s="36"/>
      <c r="Q33" s="36"/>
      <c r="R33" s="19"/>
      <c r="S33" s="19"/>
      <c r="T33" s="19"/>
      <c r="U33" s="19"/>
      <c r="V33" s="36"/>
      <c r="W33" s="36">
        <v>2117002</v>
      </c>
      <c r="X33" s="36">
        <v>150000</v>
      </c>
      <c r="Y33" s="19">
        <v>1967002</v>
      </c>
      <c r="Z33" s="20">
        <v>1311.33</v>
      </c>
      <c r="AA33" s="21">
        <v>4000000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-37400816</v>
      </c>
      <c r="D35" s="17"/>
      <c r="E35" s="18">
        <v>-75000000</v>
      </c>
      <c r="F35" s="19">
        <v>-75000000</v>
      </c>
      <c r="G35" s="19"/>
      <c r="H35" s="19"/>
      <c r="I35" s="19">
        <v>-10000000</v>
      </c>
      <c r="J35" s="19">
        <v>-10000000</v>
      </c>
      <c r="K35" s="19"/>
      <c r="L35" s="19"/>
      <c r="M35" s="19">
        <v>-84165093</v>
      </c>
      <c r="N35" s="19">
        <v>-84165093</v>
      </c>
      <c r="O35" s="19"/>
      <c r="P35" s="19"/>
      <c r="Q35" s="19"/>
      <c r="R35" s="19"/>
      <c r="S35" s="19"/>
      <c r="T35" s="19"/>
      <c r="U35" s="19"/>
      <c r="V35" s="19"/>
      <c r="W35" s="19">
        <v>-94165093</v>
      </c>
      <c r="X35" s="19">
        <v>-35500000</v>
      </c>
      <c r="Y35" s="19">
        <v>-58665093</v>
      </c>
      <c r="Z35" s="20">
        <v>165.25</v>
      </c>
      <c r="AA35" s="21">
        <v>-75000000</v>
      </c>
    </row>
    <row r="36" spans="1:27" ht="13.5">
      <c r="A36" s="23" t="s">
        <v>57</v>
      </c>
      <c r="B36" s="24"/>
      <c r="C36" s="25">
        <f aca="true" t="shared" si="2" ref="C36:Y36">SUM(C31:C35)</f>
        <v>6650428</v>
      </c>
      <c r="D36" s="25">
        <f>SUM(D31:D35)</f>
        <v>0</v>
      </c>
      <c r="E36" s="26">
        <f t="shared" si="2"/>
        <v>164000000</v>
      </c>
      <c r="F36" s="27">
        <f t="shared" si="2"/>
        <v>164000000</v>
      </c>
      <c r="G36" s="27">
        <f t="shared" si="2"/>
        <v>24020</v>
      </c>
      <c r="H36" s="27">
        <f t="shared" si="2"/>
        <v>448331</v>
      </c>
      <c r="I36" s="27">
        <f t="shared" si="2"/>
        <v>-9548024</v>
      </c>
      <c r="J36" s="27">
        <f t="shared" si="2"/>
        <v>-9075673</v>
      </c>
      <c r="K36" s="27">
        <f t="shared" si="2"/>
        <v>453051</v>
      </c>
      <c r="L36" s="27">
        <f t="shared" si="2"/>
        <v>408283</v>
      </c>
      <c r="M36" s="27">
        <f t="shared" si="2"/>
        <v>-83833752</v>
      </c>
      <c r="N36" s="27">
        <f t="shared" si="2"/>
        <v>-82972418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-92048091</v>
      </c>
      <c r="X36" s="27">
        <f t="shared" si="2"/>
        <v>-35350000</v>
      </c>
      <c r="Y36" s="27">
        <f t="shared" si="2"/>
        <v>-56698091</v>
      </c>
      <c r="Z36" s="28">
        <f>+IF(X36&lt;&gt;0,+(Y36/X36)*100,0)</f>
        <v>160.39063932107496</v>
      </c>
      <c r="AA36" s="29">
        <f>SUM(AA31:AA35)</f>
        <v>164000000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-236639193</v>
      </c>
      <c r="D38" s="31">
        <f>+D17+D27+D36</f>
        <v>0</v>
      </c>
      <c r="E38" s="32">
        <f t="shared" si="3"/>
        <v>-15299652</v>
      </c>
      <c r="F38" s="33">
        <f t="shared" si="3"/>
        <v>-15299652</v>
      </c>
      <c r="G38" s="33">
        <f t="shared" si="3"/>
        <v>-1813997</v>
      </c>
      <c r="H38" s="33">
        <f t="shared" si="3"/>
        <v>148346989</v>
      </c>
      <c r="I38" s="33">
        <f t="shared" si="3"/>
        <v>-55708075</v>
      </c>
      <c r="J38" s="33">
        <f t="shared" si="3"/>
        <v>90824917</v>
      </c>
      <c r="K38" s="33">
        <f t="shared" si="3"/>
        <v>-37196392</v>
      </c>
      <c r="L38" s="33">
        <f t="shared" si="3"/>
        <v>-125214247</v>
      </c>
      <c r="M38" s="33">
        <f t="shared" si="3"/>
        <v>132474410</v>
      </c>
      <c r="N38" s="33">
        <f t="shared" si="3"/>
        <v>-29936229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60888688</v>
      </c>
      <c r="X38" s="33">
        <f t="shared" si="3"/>
        <v>401829199</v>
      </c>
      <c r="Y38" s="33">
        <f t="shared" si="3"/>
        <v>-340940511</v>
      </c>
      <c r="Z38" s="34">
        <f>+IF(X38&lt;&gt;0,+(Y38/X38)*100,0)</f>
        <v>-84.84712207287853</v>
      </c>
      <c r="AA38" s="35">
        <f>+AA17+AA27+AA36</f>
        <v>-15299652</v>
      </c>
    </row>
    <row r="39" spans="1:27" ht="13.5">
      <c r="A39" s="22" t="s">
        <v>59</v>
      </c>
      <c r="B39" s="16"/>
      <c r="C39" s="31">
        <v>322864242</v>
      </c>
      <c r="D39" s="31"/>
      <c r="E39" s="32">
        <v>50000000</v>
      </c>
      <c r="F39" s="33">
        <v>50000000</v>
      </c>
      <c r="G39" s="33">
        <v>86199839</v>
      </c>
      <c r="H39" s="33">
        <v>84385842</v>
      </c>
      <c r="I39" s="33">
        <v>232732831</v>
      </c>
      <c r="J39" s="33">
        <v>86199839</v>
      </c>
      <c r="K39" s="33">
        <v>177024756</v>
      </c>
      <c r="L39" s="33">
        <v>139828364</v>
      </c>
      <c r="M39" s="33">
        <v>14614117</v>
      </c>
      <c r="N39" s="33">
        <v>177024756</v>
      </c>
      <c r="O39" s="33"/>
      <c r="P39" s="33"/>
      <c r="Q39" s="33"/>
      <c r="R39" s="33"/>
      <c r="S39" s="33"/>
      <c r="T39" s="33"/>
      <c r="U39" s="33"/>
      <c r="V39" s="33"/>
      <c r="W39" s="33">
        <v>86199839</v>
      </c>
      <c r="X39" s="33">
        <v>50000000</v>
      </c>
      <c r="Y39" s="33">
        <v>36199839</v>
      </c>
      <c r="Z39" s="34">
        <v>72.4</v>
      </c>
      <c r="AA39" s="35">
        <v>50000000</v>
      </c>
    </row>
    <row r="40" spans="1:27" ht="13.5">
      <c r="A40" s="41" t="s">
        <v>60</v>
      </c>
      <c r="B40" s="42"/>
      <c r="C40" s="43">
        <v>86225049</v>
      </c>
      <c r="D40" s="43"/>
      <c r="E40" s="44">
        <v>34700347</v>
      </c>
      <c r="F40" s="45">
        <v>34700347</v>
      </c>
      <c r="G40" s="45">
        <v>84385842</v>
      </c>
      <c r="H40" s="45">
        <v>232732831</v>
      </c>
      <c r="I40" s="45">
        <v>177024756</v>
      </c>
      <c r="J40" s="45">
        <v>177024756</v>
      </c>
      <c r="K40" s="45">
        <v>139828364</v>
      </c>
      <c r="L40" s="45">
        <v>14614117</v>
      </c>
      <c r="M40" s="45">
        <v>147088527</v>
      </c>
      <c r="N40" s="45">
        <v>147088527</v>
      </c>
      <c r="O40" s="45"/>
      <c r="P40" s="45"/>
      <c r="Q40" s="45"/>
      <c r="R40" s="45"/>
      <c r="S40" s="45"/>
      <c r="T40" s="45"/>
      <c r="U40" s="45"/>
      <c r="V40" s="45"/>
      <c r="W40" s="45">
        <v>147088527</v>
      </c>
      <c r="X40" s="45">
        <v>451829198</v>
      </c>
      <c r="Y40" s="45">
        <v>-304740671</v>
      </c>
      <c r="Z40" s="46">
        <v>-67.45</v>
      </c>
      <c r="AA40" s="47">
        <v>34700347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167068329</v>
      </c>
      <c r="D6" s="17"/>
      <c r="E6" s="18">
        <v>210743244</v>
      </c>
      <c r="F6" s="19">
        <v>210743244</v>
      </c>
      <c r="G6" s="19">
        <v>20872291</v>
      </c>
      <c r="H6" s="19">
        <v>17211946</v>
      </c>
      <c r="I6" s="19">
        <v>28143746</v>
      </c>
      <c r="J6" s="19">
        <v>66227983</v>
      </c>
      <c r="K6" s="19">
        <v>17085546</v>
      </c>
      <c r="L6" s="19">
        <v>22371867</v>
      </c>
      <c r="M6" s="19"/>
      <c r="N6" s="19">
        <v>39457413</v>
      </c>
      <c r="O6" s="19"/>
      <c r="P6" s="19"/>
      <c r="Q6" s="19"/>
      <c r="R6" s="19"/>
      <c r="S6" s="19"/>
      <c r="T6" s="19"/>
      <c r="U6" s="19"/>
      <c r="V6" s="19"/>
      <c r="W6" s="19">
        <v>105685396</v>
      </c>
      <c r="X6" s="19">
        <v>105371622</v>
      </c>
      <c r="Y6" s="19">
        <v>313774</v>
      </c>
      <c r="Z6" s="20">
        <v>0.3</v>
      </c>
      <c r="AA6" s="21">
        <v>210743244</v>
      </c>
    </row>
    <row r="7" spans="1:27" ht="13.5">
      <c r="A7" s="22" t="s">
        <v>34</v>
      </c>
      <c r="B7" s="16"/>
      <c r="C7" s="17">
        <v>846608529</v>
      </c>
      <c r="D7" s="17"/>
      <c r="E7" s="18">
        <v>953271576</v>
      </c>
      <c r="F7" s="19">
        <v>953271576</v>
      </c>
      <c r="G7" s="19">
        <v>72454465</v>
      </c>
      <c r="H7" s="19">
        <v>67634976</v>
      </c>
      <c r="I7" s="19">
        <v>55742659</v>
      </c>
      <c r="J7" s="19">
        <v>195832100</v>
      </c>
      <c r="K7" s="19">
        <v>79391789</v>
      </c>
      <c r="L7" s="19">
        <v>72315892</v>
      </c>
      <c r="M7" s="19"/>
      <c r="N7" s="19">
        <v>151707681</v>
      </c>
      <c r="O7" s="19"/>
      <c r="P7" s="19"/>
      <c r="Q7" s="19"/>
      <c r="R7" s="19"/>
      <c r="S7" s="19"/>
      <c r="T7" s="19"/>
      <c r="U7" s="19"/>
      <c r="V7" s="19"/>
      <c r="W7" s="19">
        <v>347539781</v>
      </c>
      <c r="X7" s="19">
        <v>476635788</v>
      </c>
      <c r="Y7" s="19">
        <v>-129096007</v>
      </c>
      <c r="Z7" s="20">
        <v>-27.08</v>
      </c>
      <c r="AA7" s="21">
        <v>953271576</v>
      </c>
    </row>
    <row r="8" spans="1:27" ht="13.5">
      <c r="A8" s="22" t="s">
        <v>35</v>
      </c>
      <c r="B8" s="16"/>
      <c r="C8" s="17">
        <v>23370441</v>
      </c>
      <c r="D8" s="17"/>
      <c r="E8" s="18">
        <v>68609556</v>
      </c>
      <c r="F8" s="19">
        <v>68609556</v>
      </c>
      <c r="G8" s="19">
        <v>18288407</v>
      </c>
      <c r="H8" s="19">
        <v>29665364</v>
      </c>
      <c r="I8" s="19">
        <v>28282637</v>
      </c>
      <c r="J8" s="19">
        <v>76236408</v>
      </c>
      <c r="K8" s="19">
        <v>26426637</v>
      </c>
      <c r="L8" s="19">
        <v>29133854</v>
      </c>
      <c r="M8" s="19"/>
      <c r="N8" s="19">
        <v>55560491</v>
      </c>
      <c r="O8" s="19"/>
      <c r="P8" s="19"/>
      <c r="Q8" s="19"/>
      <c r="R8" s="19"/>
      <c r="S8" s="19"/>
      <c r="T8" s="19"/>
      <c r="U8" s="19"/>
      <c r="V8" s="19"/>
      <c r="W8" s="19">
        <v>131796899</v>
      </c>
      <c r="X8" s="19">
        <v>34304778</v>
      </c>
      <c r="Y8" s="19">
        <v>97492121</v>
      </c>
      <c r="Z8" s="20">
        <v>284.19</v>
      </c>
      <c r="AA8" s="21">
        <v>68609556</v>
      </c>
    </row>
    <row r="9" spans="1:27" ht="13.5">
      <c r="A9" s="22" t="s">
        <v>36</v>
      </c>
      <c r="B9" s="16"/>
      <c r="C9" s="17">
        <v>231461048</v>
      </c>
      <c r="D9" s="17"/>
      <c r="E9" s="18">
        <v>217623000</v>
      </c>
      <c r="F9" s="19">
        <v>217623000</v>
      </c>
      <c r="G9" s="19">
        <v>85257635</v>
      </c>
      <c r="H9" s="19">
        <v>2267000</v>
      </c>
      <c r="I9" s="19">
        <v>7000000</v>
      </c>
      <c r="J9" s="19">
        <v>94524635</v>
      </c>
      <c r="K9" s="19"/>
      <c r="L9" s="19">
        <v>1581060</v>
      </c>
      <c r="M9" s="19"/>
      <c r="N9" s="19">
        <v>1581060</v>
      </c>
      <c r="O9" s="19"/>
      <c r="P9" s="19"/>
      <c r="Q9" s="19"/>
      <c r="R9" s="19"/>
      <c r="S9" s="19"/>
      <c r="T9" s="19"/>
      <c r="U9" s="19"/>
      <c r="V9" s="19"/>
      <c r="W9" s="19">
        <v>96105695</v>
      </c>
      <c r="X9" s="19">
        <v>108811500</v>
      </c>
      <c r="Y9" s="19">
        <v>-12705805</v>
      </c>
      <c r="Z9" s="20">
        <v>-11.68</v>
      </c>
      <c r="AA9" s="21">
        <v>217623000</v>
      </c>
    </row>
    <row r="10" spans="1:27" ht="13.5">
      <c r="A10" s="22" t="s">
        <v>37</v>
      </c>
      <c r="B10" s="16"/>
      <c r="C10" s="17">
        <v>68464476</v>
      </c>
      <c r="D10" s="17"/>
      <c r="E10" s="18">
        <v>77161000</v>
      </c>
      <c r="F10" s="19">
        <v>77161000</v>
      </c>
      <c r="G10" s="19">
        <v>27966630</v>
      </c>
      <c r="H10" s="19">
        <v>10321082</v>
      </c>
      <c r="I10" s="19">
        <v>1000000</v>
      </c>
      <c r="J10" s="19">
        <v>39287712</v>
      </c>
      <c r="K10" s="19"/>
      <c r="L10" s="19">
        <v>1000000</v>
      </c>
      <c r="M10" s="19"/>
      <c r="N10" s="19">
        <v>1000000</v>
      </c>
      <c r="O10" s="19"/>
      <c r="P10" s="19"/>
      <c r="Q10" s="19"/>
      <c r="R10" s="19"/>
      <c r="S10" s="19"/>
      <c r="T10" s="19"/>
      <c r="U10" s="19"/>
      <c r="V10" s="19"/>
      <c r="W10" s="19">
        <v>40287712</v>
      </c>
      <c r="X10" s="19">
        <v>38580000</v>
      </c>
      <c r="Y10" s="19">
        <v>1707712</v>
      </c>
      <c r="Z10" s="20">
        <v>4.43</v>
      </c>
      <c r="AA10" s="21">
        <v>77161000</v>
      </c>
    </row>
    <row r="11" spans="1:27" ht="13.5">
      <c r="A11" s="22" t="s">
        <v>38</v>
      </c>
      <c r="B11" s="16"/>
      <c r="C11" s="17">
        <v>42033914</v>
      </c>
      <c r="D11" s="17"/>
      <c r="E11" s="18">
        <v>22522680</v>
      </c>
      <c r="F11" s="19">
        <v>22522680</v>
      </c>
      <c r="G11" s="19">
        <v>78346</v>
      </c>
      <c r="H11" s="19">
        <v>185360</v>
      </c>
      <c r="I11" s="19">
        <v>153044</v>
      </c>
      <c r="J11" s="19">
        <v>416750</v>
      </c>
      <c r="K11" s="19">
        <v>75525</v>
      </c>
      <c r="L11" s="19">
        <v>8390</v>
      </c>
      <c r="M11" s="19"/>
      <c r="N11" s="19">
        <v>83915</v>
      </c>
      <c r="O11" s="19"/>
      <c r="P11" s="19"/>
      <c r="Q11" s="19"/>
      <c r="R11" s="19"/>
      <c r="S11" s="19"/>
      <c r="T11" s="19"/>
      <c r="U11" s="19"/>
      <c r="V11" s="19"/>
      <c r="W11" s="19">
        <v>500665</v>
      </c>
      <c r="X11" s="19">
        <v>11261340</v>
      </c>
      <c r="Y11" s="19">
        <v>-10760675</v>
      </c>
      <c r="Z11" s="20">
        <v>-95.55</v>
      </c>
      <c r="AA11" s="21">
        <v>22522680</v>
      </c>
    </row>
    <row r="12" spans="1:27" ht="13.5">
      <c r="A12" s="22" t="s">
        <v>39</v>
      </c>
      <c r="B12" s="16"/>
      <c r="C12" s="17">
        <v>52409</v>
      </c>
      <c r="D12" s="17"/>
      <c r="E12" s="18">
        <v>51828</v>
      </c>
      <c r="F12" s="19">
        <v>51828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25914</v>
      </c>
      <c r="Y12" s="19">
        <v>-25914</v>
      </c>
      <c r="Z12" s="20">
        <v>-100</v>
      </c>
      <c r="AA12" s="21">
        <v>51828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-1235151915</v>
      </c>
      <c r="D14" s="17"/>
      <c r="E14" s="18">
        <v>-690433812</v>
      </c>
      <c r="F14" s="19">
        <v>-690433812</v>
      </c>
      <c r="G14" s="19">
        <v>-224358188</v>
      </c>
      <c r="H14" s="19">
        <v>-105189793</v>
      </c>
      <c r="I14" s="19">
        <v>-131321905</v>
      </c>
      <c r="J14" s="19">
        <v>-460869886</v>
      </c>
      <c r="K14" s="19">
        <v>-118861005</v>
      </c>
      <c r="L14" s="19">
        <v>-125685893</v>
      </c>
      <c r="M14" s="19"/>
      <c r="N14" s="19">
        <v>-244546898</v>
      </c>
      <c r="O14" s="19"/>
      <c r="P14" s="19"/>
      <c r="Q14" s="19"/>
      <c r="R14" s="19"/>
      <c r="S14" s="19"/>
      <c r="T14" s="19"/>
      <c r="U14" s="19"/>
      <c r="V14" s="19"/>
      <c r="W14" s="19">
        <v>-705416784</v>
      </c>
      <c r="X14" s="19">
        <v>-345216906</v>
      </c>
      <c r="Y14" s="19">
        <v>-360199878</v>
      </c>
      <c r="Z14" s="20">
        <v>104.34</v>
      </c>
      <c r="AA14" s="21">
        <v>-690433812</v>
      </c>
    </row>
    <row r="15" spans="1:27" ht="13.5">
      <c r="A15" s="22" t="s">
        <v>42</v>
      </c>
      <c r="B15" s="16"/>
      <c r="C15" s="17">
        <v>-30283897</v>
      </c>
      <c r="D15" s="17"/>
      <c r="E15" s="18">
        <v>-479130816</v>
      </c>
      <c r="F15" s="19">
        <v>-479130816</v>
      </c>
      <c r="G15" s="19">
        <v>-867616</v>
      </c>
      <c r="H15" s="19">
        <v>-1811790</v>
      </c>
      <c r="I15" s="19">
        <v>-2628605</v>
      </c>
      <c r="J15" s="19">
        <v>-5308011</v>
      </c>
      <c r="K15" s="19">
        <v>-254819</v>
      </c>
      <c r="L15" s="19"/>
      <c r="M15" s="19"/>
      <c r="N15" s="19">
        <v>-254819</v>
      </c>
      <c r="O15" s="19"/>
      <c r="P15" s="19"/>
      <c r="Q15" s="19"/>
      <c r="R15" s="19"/>
      <c r="S15" s="19"/>
      <c r="T15" s="19"/>
      <c r="U15" s="19"/>
      <c r="V15" s="19"/>
      <c r="W15" s="19">
        <v>-5562830</v>
      </c>
      <c r="X15" s="19">
        <v>-239565408</v>
      </c>
      <c r="Y15" s="19">
        <v>234002578</v>
      </c>
      <c r="Z15" s="20">
        <v>-97.68</v>
      </c>
      <c r="AA15" s="21">
        <v>-479130816</v>
      </c>
    </row>
    <row r="16" spans="1:27" ht="13.5">
      <c r="A16" s="22" t="s">
        <v>43</v>
      </c>
      <c r="B16" s="16"/>
      <c r="C16" s="17"/>
      <c r="D16" s="17"/>
      <c r="E16" s="18">
        <v>-187847028</v>
      </c>
      <c r="F16" s="19">
        <v>-187847028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-93923514</v>
      </c>
      <c r="Y16" s="19">
        <v>93923514</v>
      </c>
      <c r="Z16" s="20">
        <v>-100</v>
      </c>
      <c r="AA16" s="21">
        <v>-187847028</v>
      </c>
    </row>
    <row r="17" spans="1:27" ht="13.5">
      <c r="A17" s="23" t="s">
        <v>44</v>
      </c>
      <c r="B17" s="24"/>
      <c r="C17" s="25">
        <f aca="true" t="shared" si="0" ref="C17:Y17">SUM(C6:C16)</f>
        <v>113623334</v>
      </c>
      <c r="D17" s="25">
        <f>SUM(D6:D16)</f>
        <v>0</v>
      </c>
      <c r="E17" s="26">
        <f t="shared" si="0"/>
        <v>192571228</v>
      </c>
      <c r="F17" s="27">
        <f t="shared" si="0"/>
        <v>192571228</v>
      </c>
      <c r="G17" s="27">
        <f t="shared" si="0"/>
        <v>-308030</v>
      </c>
      <c r="H17" s="27">
        <f t="shared" si="0"/>
        <v>20284145</v>
      </c>
      <c r="I17" s="27">
        <f t="shared" si="0"/>
        <v>-13628424</v>
      </c>
      <c r="J17" s="27">
        <f t="shared" si="0"/>
        <v>6347691</v>
      </c>
      <c r="K17" s="27">
        <f t="shared" si="0"/>
        <v>3863673</v>
      </c>
      <c r="L17" s="27">
        <f t="shared" si="0"/>
        <v>725170</v>
      </c>
      <c r="M17" s="27">
        <f t="shared" si="0"/>
        <v>0</v>
      </c>
      <c r="N17" s="27">
        <f t="shared" si="0"/>
        <v>4588843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10936534</v>
      </c>
      <c r="X17" s="27">
        <f t="shared" si="0"/>
        <v>96285114</v>
      </c>
      <c r="Y17" s="27">
        <f t="shared" si="0"/>
        <v>-85348580</v>
      </c>
      <c r="Z17" s="28">
        <f>+IF(X17&lt;&gt;0,+(Y17/X17)*100,0)</f>
        <v>-88.64151108550384</v>
      </c>
      <c r="AA17" s="29">
        <f>SUM(AA6:AA16)</f>
        <v>192571228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16334733</v>
      </c>
      <c r="D21" s="17"/>
      <c r="E21" s="18">
        <v>9999996</v>
      </c>
      <c r="F21" s="19">
        <v>9999996</v>
      </c>
      <c r="G21" s="36">
        <v>880918</v>
      </c>
      <c r="H21" s="36">
        <v>1905651</v>
      </c>
      <c r="I21" s="36">
        <v>508693</v>
      </c>
      <c r="J21" s="19">
        <v>3295262</v>
      </c>
      <c r="K21" s="36"/>
      <c r="L21" s="36">
        <v>293421</v>
      </c>
      <c r="M21" s="19"/>
      <c r="N21" s="36">
        <v>293421</v>
      </c>
      <c r="O21" s="36"/>
      <c r="P21" s="36"/>
      <c r="Q21" s="19"/>
      <c r="R21" s="36"/>
      <c r="S21" s="36"/>
      <c r="T21" s="19"/>
      <c r="U21" s="36"/>
      <c r="V21" s="36"/>
      <c r="W21" s="36">
        <v>3588683</v>
      </c>
      <c r="X21" s="19">
        <v>4999998</v>
      </c>
      <c r="Y21" s="36">
        <v>-1411315</v>
      </c>
      <c r="Z21" s="37">
        <v>-28.23</v>
      </c>
      <c r="AA21" s="38">
        <v>9999996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-38210077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-604364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-89761711</v>
      </c>
      <c r="D26" s="17"/>
      <c r="E26" s="18">
        <v>-100894000</v>
      </c>
      <c r="F26" s="19">
        <v>-100894000</v>
      </c>
      <c r="G26" s="19"/>
      <c r="H26" s="19">
        <v>-2462342</v>
      </c>
      <c r="I26" s="19">
        <v>-5064863</v>
      </c>
      <c r="J26" s="19">
        <v>-7527205</v>
      </c>
      <c r="K26" s="19">
        <v>-2075677</v>
      </c>
      <c r="L26" s="19">
        <v>-9284076</v>
      </c>
      <c r="M26" s="19"/>
      <c r="N26" s="19">
        <v>-11359753</v>
      </c>
      <c r="O26" s="19"/>
      <c r="P26" s="19"/>
      <c r="Q26" s="19"/>
      <c r="R26" s="19"/>
      <c r="S26" s="19"/>
      <c r="T26" s="19"/>
      <c r="U26" s="19"/>
      <c r="V26" s="19"/>
      <c r="W26" s="19">
        <v>-18886958</v>
      </c>
      <c r="X26" s="19">
        <v>-50447214</v>
      </c>
      <c r="Y26" s="19">
        <v>31560256</v>
      </c>
      <c r="Z26" s="20">
        <v>-62.56</v>
      </c>
      <c r="AA26" s="21">
        <v>-100894000</v>
      </c>
    </row>
    <row r="27" spans="1:27" ht="13.5">
      <c r="A27" s="23" t="s">
        <v>51</v>
      </c>
      <c r="B27" s="24"/>
      <c r="C27" s="25">
        <f aca="true" t="shared" si="1" ref="C27:Y27">SUM(C21:C26)</f>
        <v>-112241419</v>
      </c>
      <c r="D27" s="25">
        <f>SUM(D21:D26)</f>
        <v>0</v>
      </c>
      <c r="E27" s="26">
        <f t="shared" si="1"/>
        <v>-90894004</v>
      </c>
      <c r="F27" s="27">
        <f t="shared" si="1"/>
        <v>-90894004</v>
      </c>
      <c r="G27" s="27">
        <f t="shared" si="1"/>
        <v>880918</v>
      </c>
      <c r="H27" s="27">
        <f t="shared" si="1"/>
        <v>-556691</v>
      </c>
      <c r="I27" s="27">
        <f t="shared" si="1"/>
        <v>-4556170</v>
      </c>
      <c r="J27" s="27">
        <f t="shared" si="1"/>
        <v>-4231943</v>
      </c>
      <c r="K27" s="27">
        <f t="shared" si="1"/>
        <v>-2075677</v>
      </c>
      <c r="L27" s="27">
        <f t="shared" si="1"/>
        <v>-8990655</v>
      </c>
      <c r="M27" s="27">
        <f t="shared" si="1"/>
        <v>0</v>
      </c>
      <c r="N27" s="27">
        <f t="shared" si="1"/>
        <v>-11066332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-15298275</v>
      </c>
      <c r="X27" s="27">
        <f t="shared" si="1"/>
        <v>-45447216</v>
      </c>
      <c r="Y27" s="27">
        <f t="shared" si="1"/>
        <v>30148941</v>
      </c>
      <c r="Z27" s="28">
        <f>+IF(X27&lt;&gt;0,+(Y27/X27)*100,0)</f>
        <v>-66.33836712902283</v>
      </c>
      <c r="AA27" s="29">
        <f>SUM(AA21:AA26)</f>
        <v>-90894004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859884</v>
      </c>
      <c r="F33" s="19">
        <v>859884</v>
      </c>
      <c r="G33" s="19">
        <v>59000</v>
      </c>
      <c r="H33" s="36">
        <v>30916</v>
      </c>
      <c r="I33" s="36">
        <v>-46523</v>
      </c>
      <c r="J33" s="36">
        <v>43393</v>
      </c>
      <c r="K33" s="19">
        <v>72534</v>
      </c>
      <c r="L33" s="19">
        <v>31268</v>
      </c>
      <c r="M33" s="19"/>
      <c r="N33" s="19">
        <v>103802</v>
      </c>
      <c r="O33" s="36"/>
      <c r="P33" s="36"/>
      <c r="Q33" s="36"/>
      <c r="R33" s="19"/>
      <c r="S33" s="19"/>
      <c r="T33" s="19"/>
      <c r="U33" s="19"/>
      <c r="V33" s="36"/>
      <c r="W33" s="36">
        <v>147195</v>
      </c>
      <c r="X33" s="36">
        <v>429942</v>
      </c>
      <c r="Y33" s="19">
        <v>-282747</v>
      </c>
      <c r="Z33" s="20">
        <v>-65.76</v>
      </c>
      <c r="AA33" s="21">
        <v>859884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-4781644</v>
      </c>
      <c r="D35" s="17"/>
      <c r="E35" s="18">
        <v>-2225290</v>
      </c>
      <c r="F35" s="19">
        <v>-2225290</v>
      </c>
      <c r="G35" s="19"/>
      <c r="H35" s="19"/>
      <c r="I35" s="19">
        <v>-1112644</v>
      </c>
      <c r="J35" s="19">
        <v>-1112644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-1112644</v>
      </c>
      <c r="X35" s="19">
        <v>-1112645</v>
      </c>
      <c r="Y35" s="19">
        <v>1</v>
      </c>
      <c r="Z35" s="20"/>
      <c r="AA35" s="21">
        <v>-2225290</v>
      </c>
    </row>
    <row r="36" spans="1:27" ht="13.5">
      <c r="A36" s="23" t="s">
        <v>57</v>
      </c>
      <c r="B36" s="24"/>
      <c r="C36" s="25">
        <f aca="true" t="shared" si="2" ref="C36:Y36">SUM(C31:C35)</f>
        <v>-4781644</v>
      </c>
      <c r="D36" s="25">
        <f>SUM(D31:D35)</f>
        <v>0</v>
      </c>
      <c r="E36" s="26">
        <f t="shared" si="2"/>
        <v>-1365406</v>
      </c>
      <c r="F36" s="27">
        <f t="shared" si="2"/>
        <v>-1365406</v>
      </c>
      <c r="G36" s="27">
        <f t="shared" si="2"/>
        <v>59000</v>
      </c>
      <c r="H36" s="27">
        <f t="shared" si="2"/>
        <v>30916</v>
      </c>
      <c r="I36" s="27">
        <f t="shared" si="2"/>
        <v>-1159167</v>
      </c>
      <c r="J36" s="27">
        <f t="shared" si="2"/>
        <v>-1069251</v>
      </c>
      <c r="K36" s="27">
        <f t="shared" si="2"/>
        <v>72534</v>
      </c>
      <c r="L36" s="27">
        <f t="shared" si="2"/>
        <v>31268</v>
      </c>
      <c r="M36" s="27">
        <f t="shared" si="2"/>
        <v>0</v>
      </c>
      <c r="N36" s="27">
        <f t="shared" si="2"/>
        <v>103802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-965449</v>
      </c>
      <c r="X36" s="27">
        <f t="shared" si="2"/>
        <v>-682703</v>
      </c>
      <c r="Y36" s="27">
        <f t="shared" si="2"/>
        <v>-282746</v>
      </c>
      <c r="Z36" s="28">
        <f>+IF(X36&lt;&gt;0,+(Y36/X36)*100,0)</f>
        <v>41.415666841950305</v>
      </c>
      <c r="AA36" s="29">
        <f>SUM(AA31:AA35)</f>
        <v>-1365406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-3399729</v>
      </c>
      <c r="D38" s="31">
        <f>+D17+D27+D36</f>
        <v>0</v>
      </c>
      <c r="E38" s="32">
        <f t="shared" si="3"/>
        <v>100311818</v>
      </c>
      <c r="F38" s="33">
        <f t="shared" si="3"/>
        <v>100311818</v>
      </c>
      <c r="G38" s="33">
        <f t="shared" si="3"/>
        <v>631888</v>
      </c>
      <c r="H38" s="33">
        <f t="shared" si="3"/>
        <v>19758370</v>
      </c>
      <c r="I38" s="33">
        <f t="shared" si="3"/>
        <v>-19343761</v>
      </c>
      <c r="J38" s="33">
        <f t="shared" si="3"/>
        <v>1046497</v>
      </c>
      <c r="K38" s="33">
        <f t="shared" si="3"/>
        <v>1860530</v>
      </c>
      <c r="L38" s="33">
        <f t="shared" si="3"/>
        <v>-8234217</v>
      </c>
      <c r="M38" s="33">
        <f t="shared" si="3"/>
        <v>0</v>
      </c>
      <c r="N38" s="33">
        <f t="shared" si="3"/>
        <v>-6373687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-5327190</v>
      </c>
      <c r="X38" s="33">
        <f t="shared" si="3"/>
        <v>50155195</v>
      </c>
      <c r="Y38" s="33">
        <f t="shared" si="3"/>
        <v>-55482385</v>
      </c>
      <c r="Z38" s="34">
        <f>+IF(X38&lt;&gt;0,+(Y38/X38)*100,0)</f>
        <v>-110.62141219867654</v>
      </c>
      <c r="AA38" s="35">
        <f>+AA17+AA27+AA36</f>
        <v>100311818</v>
      </c>
    </row>
    <row r="39" spans="1:27" ht="13.5">
      <c r="A39" s="22" t="s">
        <v>59</v>
      </c>
      <c r="B39" s="16"/>
      <c r="C39" s="31">
        <v>18389956</v>
      </c>
      <c r="D39" s="31"/>
      <c r="E39" s="32">
        <v>38021274</v>
      </c>
      <c r="F39" s="33">
        <v>38021274</v>
      </c>
      <c r="G39" s="33">
        <v>14990227</v>
      </c>
      <c r="H39" s="33">
        <v>15622115</v>
      </c>
      <c r="I39" s="33">
        <v>35380485</v>
      </c>
      <c r="J39" s="33">
        <v>14990227</v>
      </c>
      <c r="K39" s="33">
        <v>16036724</v>
      </c>
      <c r="L39" s="33">
        <v>17897254</v>
      </c>
      <c r="M39" s="33"/>
      <c r="N39" s="33">
        <v>16036724</v>
      </c>
      <c r="O39" s="33"/>
      <c r="P39" s="33"/>
      <c r="Q39" s="33"/>
      <c r="R39" s="33"/>
      <c r="S39" s="33"/>
      <c r="T39" s="33"/>
      <c r="U39" s="33"/>
      <c r="V39" s="33"/>
      <c r="W39" s="33">
        <v>14990227</v>
      </c>
      <c r="X39" s="33">
        <v>38021274</v>
      </c>
      <c r="Y39" s="33">
        <v>-23031047</v>
      </c>
      <c r="Z39" s="34">
        <v>-60.57</v>
      </c>
      <c r="AA39" s="35">
        <v>38021274</v>
      </c>
    </row>
    <row r="40" spans="1:27" ht="13.5">
      <c r="A40" s="41" t="s">
        <v>60</v>
      </c>
      <c r="B40" s="42"/>
      <c r="C40" s="43">
        <v>14990227</v>
      </c>
      <c r="D40" s="43"/>
      <c r="E40" s="44">
        <v>138333094</v>
      </c>
      <c r="F40" s="45">
        <v>138333094</v>
      </c>
      <c r="G40" s="45">
        <v>15622115</v>
      </c>
      <c r="H40" s="45">
        <v>35380485</v>
      </c>
      <c r="I40" s="45">
        <v>16036724</v>
      </c>
      <c r="J40" s="45">
        <v>16036724</v>
      </c>
      <c r="K40" s="45">
        <v>17897254</v>
      </c>
      <c r="L40" s="45">
        <v>9663037</v>
      </c>
      <c r="M40" s="45"/>
      <c r="N40" s="45">
        <v>9663037</v>
      </c>
      <c r="O40" s="45"/>
      <c r="P40" s="45"/>
      <c r="Q40" s="45"/>
      <c r="R40" s="45"/>
      <c r="S40" s="45"/>
      <c r="T40" s="45"/>
      <c r="U40" s="45"/>
      <c r="V40" s="45"/>
      <c r="W40" s="45">
        <v>9663037</v>
      </c>
      <c r="X40" s="45">
        <v>88176471</v>
      </c>
      <c r="Y40" s="45">
        <v>-78513434</v>
      </c>
      <c r="Z40" s="46">
        <v>-89.04</v>
      </c>
      <c r="AA40" s="47">
        <v>138333094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2017-01-31T14:50:54Z</dcterms:created>
  <dcterms:modified xsi:type="dcterms:W3CDTF">2017-01-31T14:51:30Z</dcterms:modified>
  <cp:category/>
  <cp:version/>
  <cp:contentType/>
  <cp:contentStatus/>
</cp:coreProperties>
</file>