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2">'FS161'!$A$1:$Z$66</definedName>
    <definedName name="_xlnm.Print_Area" localSheetId="3">'FS162'!$A$1:$Z$66</definedName>
    <definedName name="_xlnm.Print_Area" localSheetId="4">'FS163'!$A$1:$Z$66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1">'MAN'!$A$1:$Z$66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<sst xmlns="http://schemas.openxmlformats.org/spreadsheetml/2006/main" count="2664" uniqueCount="114">
  <si>
    <t>Free State: Mangaung(MAN)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</si>
  <si>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</si>
  <si>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</si>
  <si>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</si>
  <si>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</si>
  <si>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</si>
  <si>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</si>
  <si>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</si>
  <si>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</si>
  <si>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</si>
  <si>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</si>
  <si>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</si>
  <si>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</si>
  <si>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</si>
  <si>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</si>
  <si>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</si>
  <si>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</si>
  <si>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</si>
  <si>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</si>
  <si>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</si>
  <si>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</si>
  <si>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</si>
  <si>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</si>
  <si>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</si>
  <si>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</si>
  <si>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</si>
  <si>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</si>
  <si>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</si>
  <si>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</si>
  <si>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</si>
  <si>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</si>
  <si>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</si>
  <si>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</si>
  <si>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</si>
  <si>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</si>
  <si>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</si>
  <si>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</si>
  <si>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</si>
  <si>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</si>
  <si>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</si>
  <si>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</si>
  <si>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</si>
  <si>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</si>
  <si>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</si>
  <si>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</si>
  <si>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</si>
  <si>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</si>
  <si>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</si>
  <si>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</si>
  <si>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</si>
  <si>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</si>
  <si>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</si>
  <si>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</si>
  <si>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</si>
  <si>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</si>
  <si>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</si>
  <si>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</si>
  <si>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</si>
  <si>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</si>
  <si>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</si>
  <si>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</si>
  <si>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</si>
  <si>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</si>
  <si>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</si>
  <si>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</si>
  <si>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</si>
  <si>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3rd Quarter ended 31 March 2017 (Figures Finalised as at 2017/05/04)</t>
  </si>
  <si>
    <t>Free State: Kopanong(FS162) - Table C1 Schedule Quarterly Budget Statement Summary for 3rd Quarter ended 31 March 2017 (Figures Finalised as at 2017/05/04)</t>
  </si>
  <si>
    <t>Free State: Mohokare(FS163) - Table C1 Schedule Quarterly Budget Statement Summary for 3rd Quarter ended 31 March 2017 (Figures Finalised as at 2017/05/04)</t>
  </si>
  <si>
    <t>Free State: Xhariep(DC16) - Table C1 Schedule Quarterly Budget Statement Summary for 3rd Quarter ended 31 March 2017 (Figures Finalised as at 2017/05/04)</t>
  </si>
  <si>
    <t>Free State: Masilonyana(FS181) - Table C1 Schedule Quarterly Budget Statement Summary for 3rd Quarter ended 31 March 2017 (Figures Finalised as at 2017/05/04)</t>
  </si>
  <si>
    <t>Free State: Tokologo(FS182) - Table C1 Schedule Quarterly Budget Statement Summary for 3rd Quarter ended 31 March 2017 (Figures Finalised as at 2017/05/04)</t>
  </si>
  <si>
    <t>Free State: Tswelopele(FS183) - Table C1 Schedule Quarterly Budget Statement Summary for 3rd Quarter ended 31 March 2017 (Figures Finalised as at 2017/05/04)</t>
  </si>
  <si>
    <t>Free State: Matjhabeng(FS184) - Table C1 Schedule Quarterly Budget Statement Summary for 3rd Quarter ended 31 March 2017 (Figures Finalised as at 2017/05/04)</t>
  </si>
  <si>
    <t>Free State: Nala(FS185) - Table C1 Schedule Quarterly Budget Statement Summary for 3rd Quarter ended 31 March 2017 (Figures Finalised as at 2017/05/04)</t>
  </si>
  <si>
    <t>Free State: Lejweleputswa(DC18) - Table C1 Schedule Quarterly Budget Statement Summary for 3rd Quarter ended 31 March 2017 (Figures Finalised as at 2017/05/04)</t>
  </si>
  <si>
    <t>Free State: Setsoto(FS191) - Table C1 Schedule Quarterly Budget Statement Summary for 3rd Quarter ended 31 March 2017 (Figures Finalised as at 2017/05/04)</t>
  </si>
  <si>
    <t>Free State: Dihlabeng(FS192) - Table C1 Schedule Quarterly Budget Statement Summary for 3rd Quarter ended 31 March 2017 (Figures Finalised as at 2017/05/04)</t>
  </si>
  <si>
    <t>Free State: Nketoana(FS193) - Table C1 Schedule Quarterly Budget Statement Summary for 3rd Quarter ended 31 March 2017 (Figures Finalised as at 2017/05/04)</t>
  </si>
  <si>
    <t>Free State: Maluti-a-Phofung(FS194) - Table C1 Schedule Quarterly Budget Statement Summary for 3rd Quarter ended 31 March 2017 (Figures Finalised as at 2017/05/04)</t>
  </si>
  <si>
    <t>Free State: Phumelela(FS195) - Table C1 Schedule Quarterly Budget Statement Summary for 3rd Quarter ended 31 March 2017 (Figures Finalised as at 2017/05/04)</t>
  </si>
  <si>
    <t>Free State: Mantsopa(FS196) - Table C1 Schedule Quarterly Budget Statement Summary for 3rd Quarter ended 31 March 2017 (Figures Finalised as at 2017/05/04)</t>
  </si>
  <si>
    <t>Free State: Thabo Mofutsanyana(DC19) - Table C1 Schedule Quarterly Budget Statement Summary for 3rd Quarter ended 31 March 2017 (Figures Finalised as at 2017/05/04)</t>
  </si>
  <si>
    <t>Free State: Moqhaka(FS201) - Table C1 Schedule Quarterly Budget Statement Summary for 3rd Quarter ended 31 March 2017 (Figures Finalised as at 2017/05/04)</t>
  </si>
  <si>
    <t>Free State: Ngwathe(FS203) - Table C1 Schedule Quarterly Budget Statement Summary for 3rd Quarter ended 31 March 2017 (Figures Finalised as at 2017/05/04)</t>
  </si>
  <si>
    <t>Free State: Metsimaholo(FS204) - Table C1 Schedule Quarterly Budget Statement Summary for 3rd Quarter ended 31 March 2017 (Figures Finalised as at 2017/05/04)</t>
  </si>
  <si>
    <t>Free State: Mafube(FS205) - Table C1 Schedule Quarterly Budget Statement Summary for 3rd Quarter ended 31 March 2017 (Figures Finalised as at 2017/05/04)</t>
  </si>
  <si>
    <t>Free State: Fezile Dabi(DC20) - Table C1 Schedule Quarterly Budget Statement Summary for 3rd Quarter ended 31 March 2017 (Figures Finalised as at 2017/05/04)</t>
  </si>
  <si>
    <t>Summary - Table C1 Schedule Quarterly Budget Statement Summary for 3rd Quarter ended 31 March 2017 (Figures Finalised as at 2017/05/04)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</si>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</sst>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1813223735</v>
      </c>
      <c r="C5" s="18">
        <v>0</v>
      </c>
      <c r="D5" s="58">
        <v>2091384760</v>
      </c>
      <c r="E5" s="59">
        <v>2126955792</v>
      </c>
      <c r="F5" s="59">
        <v>266697876</v>
      </c>
      <c r="G5" s="59">
        <v>214933294</v>
      </c>
      <c r="H5" s="59">
        <v>155979743</v>
      </c>
      <c r="I5" s="59">
        <v>637610913</v>
      </c>
      <c r="J5" s="59">
        <v>214881531</v>
      </c>
      <c r="K5" s="59">
        <v>155199839</v>
      </c>
      <c r="L5" s="59">
        <v>141540099</v>
      </c>
      <c r="M5" s="59">
        <v>511621469</v>
      </c>
      <c r="N5" s="59">
        <v>156821282</v>
      </c>
      <c r="O5" s="59">
        <v>155286893</v>
      </c>
      <c r="P5" s="59">
        <v>147903017</v>
      </c>
      <c r="Q5" s="59">
        <v>460011192</v>
      </c>
      <c r="R5" s="59">
        <v>0</v>
      </c>
      <c r="S5" s="59">
        <v>0</v>
      </c>
      <c r="T5" s="59">
        <v>0</v>
      </c>
      <c r="U5" s="59">
        <v>0</v>
      </c>
      <c r="V5" s="59">
        <v>1609243574</v>
      </c>
      <c r="W5" s="59">
        <v>1546601977</v>
      </c>
      <c r="X5" s="59">
        <v>62641597</v>
      </c>
      <c r="Y5" s="60">
        <v>4.05</v>
      </c>
      <c r="Z5" s="61">
        <v>2126955792</v>
      </c>
    </row>
    <row r="6" spans="1:26" ht="13.5">
      <c r="A6" s="57" t="s">
        <v>32</v>
      </c>
      <c r="B6" s="18">
        <v>6622332280</v>
      </c>
      <c r="C6" s="18">
        <v>0</v>
      </c>
      <c r="D6" s="58">
        <v>8379361900</v>
      </c>
      <c r="E6" s="59">
        <v>8418350461</v>
      </c>
      <c r="F6" s="59">
        <v>688214035</v>
      </c>
      <c r="G6" s="59">
        <v>676613759</v>
      </c>
      <c r="H6" s="59">
        <v>683974577</v>
      </c>
      <c r="I6" s="59">
        <v>2048802371</v>
      </c>
      <c r="J6" s="59">
        <v>627405067</v>
      </c>
      <c r="K6" s="59">
        <v>591359420</v>
      </c>
      <c r="L6" s="59">
        <v>577732313</v>
      </c>
      <c r="M6" s="59">
        <v>1796496800</v>
      </c>
      <c r="N6" s="59">
        <v>598509067</v>
      </c>
      <c r="O6" s="59">
        <v>626414963</v>
      </c>
      <c r="P6" s="59">
        <v>580130211</v>
      </c>
      <c r="Q6" s="59">
        <v>1805054241</v>
      </c>
      <c r="R6" s="59">
        <v>0</v>
      </c>
      <c r="S6" s="59">
        <v>0</v>
      </c>
      <c r="T6" s="59">
        <v>0</v>
      </c>
      <c r="U6" s="59">
        <v>0</v>
      </c>
      <c r="V6" s="59">
        <v>5650353412</v>
      </c>
      <c r="W6" s="59">
        <v>6090674707</v>
      </c>
      <c r="X6" s="59">
        <v>-440321295</v>
      </c>
      <c r="Y6" s="60">
        <v>-7.23</v>
      </c>
      <c r="Z6" s="61">
        <v>8418350461</v>
      </c>
    </row>
    <row r="7" spans="1:26" ht="13.5">
      <c r="A7" s="57" t="s">
        <v>33</v>
      </c>
      <c r="B7" s="18">
        <v>91256096</v>
      </c>
      <c r="C7" s="18">
        <v>0</v>
      </c>
      <c r="D7" s="58">
        <v>88969426</v>
      </c>
      <c r="E7" s="59">
        <v>89602434</v>
      </c>
      <c r="F7" s="59">
        <v>3702579</v>
      </c>
      <c r="G7" s="59">
        <v>4815198</v>
      </c>
      <c r="H7" s="59">
        <v>4814042</v>
      </c>
      <c r="I7" s="59">
        <v>13331819</v>
      </c>
      <c r="J7" s="59">
        <v>5773891</v>
      </c>
      <c r="K7" s="59">
        <v>5298839</v>
      </c>
      <c r="L7" s="59">
        <v>2971953</v>
      </c>
      <c r="M7" s="59">
        <v>14044683</v>
      </c>
      <c r="N7" s="59">
        <v>6649988</v>
      </c>
      <c r="O7" s="59">
        <v>3903313</v>
      </c>
      <c r="P7" s="59">
        <v>4216985</v>
      </c>
      <c r="Q7" s="59">
        <v>14770286</v>
      </c>
      <c r="R7" s="59">
        <v>0</v>
      </c>
      <c r="S7" s="59">
        <v>0</v>
      </c>
      <c r="T7" s="59">
        <v>0</v>
      </c>
      <c r="U7" s="59">
        <v>0</v>
      </c>
      <c r="V7" s="59">
        <v>42146788</v>
      </c>
      <c r="W7" s="59">
        <v>65877263</v>
      </c>
      <c r="X7" s="59">
        <v>-23730475</v>
      </c>
      <c r="Y7" s="60">
        <v>-36.02</v>
      </c>
      <c r="Z7" s="61">
        <v>89602434</v>
      </c>
    </row>
    <row r="8" spans="1:26" ht="13.5">
      <c r="A8" s="57" t="s">
        <v>34</v>
      </c>
      <c r="B8" s="18">
        <v>3835797525</v>
      </c>
      <c r="C8" s="18">
        <v>0</v>
      </c>
      <c r="D8" s="58">
        <v>4133828478</v>
      </c>
      <c r="E8" s="59">
        <v>4127758163</v>
      </c>
      <c r="F8" s="59">
        <v>1217717026</v>
      </c>
      <c r="G8" s="59">
        <v>273413152</v>
      </c>
      <c r="H8" s="59">
        <v>5951534</v>
      </c>
      <c r="I8" s="59">
        <v>1497081712</v>
      </c>
      <c r="J8" s="59">
        <v>18573130</v>
      </c>
      <c r="K8" s="59">
        <v>95945590</v>
      </c>
      <c r="L8" s="59">
        <v>1112735545</v>
      </c>
      <c r="M8" s="59">
        <v>1227254265</v>
      </c>
      <c r="N8" s="59">
        <v>87889879</v>
      </c>
      <c r="O8" s="59">
        <v>16492790</v>
      </c>
      <c r="P8" s="59">
        <v>870741201</v>
      </c>
      <c r="Q8" s="59">
        <v>975123870</v>
      </c>
      <c r="R8" s="59">
        <v>0</v>
      </c>
      <c r="S8" s="59">
        <v>0</v>
      </c>
      <c r="T8" s="59">
        <v>0</v>
      </c>
      <c r="U8" s="59">
        <v>0</v>
      </c>
      <c r="V8" s="59">
        <v>3699459847</v>
      </c>
      <c r="W8" s="59">
        <v>3338111185</v>
      </c>
      <c r="X8" s="59">
        <v>361348662</v>
      </c>
      <c r="Y8" s="60">
        <v>10.82</v>
      </c>
      <c r="Z8" s="61">
        <v>4127758163</v>
      </c>
    </row>
    <row r="9" spans="1:26" ht="13.5">
      <c r="A9" s="57" t="s">
        <v>35</v>
      </c>
      <c r="B9" s="18">
        <v>1022856508</v>
      </c>
      <c r="C9" s="18">
        <v>0</v>
      </c>
      <c r="D9" s="58">
        <v>1698876203</v>
      </c>
      <c r="E9" s="59">
        <v>1704361670</v>
      </c>
      <c r="F9" s="59">
        <v>108784497</v>
      </c>
      <c r="G9" s="59">
        <v>175582836</v>
      </c>
      <c r="H9" s="59">
        <v>116898520</v>
      </c>
      <c r="I9" s="59">
        <v>401265853</v>
      </c>
      <c r="J9" s="59">
        <v>195356620</v>
      </c>
      <c r="K9" s="59">
        <v>119974580</v>
      </c>
      <c r="L9" s="59">
        <v>-201699639</v>
      </c>
      <c r="M9" s="59">
        <v>113631561</v>
      </c>
      <c r="N9" s="59">
        <v>143113745</v>
      </c>
      <c r="O9" s="59">
        <v>117234736</v>
      </c>
      <c r="P9" s="59">
        <v>127858761</v>
      </c>
      <c r="Q9" s="59">
        <v>388207242</v>
      </c>
      <c r="R9" s="59">
        <v>0</v>
      </c>
      <c r="S9" s="59">
        <v>0</v>
      </c>
      <c r="T9" s="59">
        <v>0</v>
      </c>
      <c r="U9" s="59">
        <v>0</v>
      </c>
      <c r="V9" s="59">
        <v>903104656</v>
      </c>
      <c r="W9" s="59">
        <v>1355483875</v>
      </c>
      <c r="X9" s="59">
        <v>-452379219</v>
      </c>
      <c r="Y9" s="60">
        <v>-33.37</v>
      </c>
      <c r="Z9" s="61">
        <v>1704361670</v>
      </c>
    </row>
    <row r="10" spans="1:26" ht="25.5">
      <c r="A10" s="62" t="s">
        <v>98</v>
      </c>
      <c r="B10" s="63">
        <f>SUM(B5:B9)</f>
        <v>13385466144</v>
      </c>
      <c r="C10" s="63">
        <f>SUM(C5:C9)</f>
        <v>0</v>
      </c>
      <c r="D10" s="64">
        <f aca="true" t="shared" si="0" ref="D10:Z10">SUM(D5:D9)</f>
        <v>16392420767</v>
      </c>
      <c r="E10" s="65">
        <f t="shared" si="0"/>
        <v>16467028520</v>
      </c>
      <c r="F10" s="65">
        <f t="shared" si="0"/>
        <v>2285116013</v>
      </c>
      <c r="G10" s="65">
        <f t="shared" si="0"/>
        <v>1345358239</v>
      </c>
      <c r="H10" s="65">
        <f t="shared" si="0"/>
        <v>967618416</v>
      </c>
      <c r="I10" s="65">
        <f t="shared" si="0"/>
        <v>4598092668</v>
      </c>
      <c r="J10" s="65">
        <f t="shared" si="0"/>
        <v>1061990239</v>
      </c>
      <c r="K10" s="65">
        <f t="shared" si="0"/>
        <v>967778268</v>
      </c>
      <c r="L10" s="65">
        <f t="shared" si="0"/>
        <v>1633280271</v>
      </c>
      <c r="M10" s="65">
        <f t="shared" si="0"/>
        <v>3663048778</v>
      </c>
      <c r="N10" s="65">
        <f t="shared" si="0"/>
        <v>992983961</v>
      </c>
      <c r="O10" s="65">
        <f t="shared" si="0"/>
        <v>919332695</v>
      </c>
      <c r="P10" s="65">
        <f t="shared" si="0"/>
        <v>1730850175</v>
      </c>
      <c r="Q10" s="65">
        <f t="shared" si="0"/>
        <v>3643166831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11904308277</v>
      </c>
      <c r="W10" s="65">
        <f t="shared" si="0"/>
        <v>12396749007</v>
      </c>
      <c r="X10" s="65">
        <f t="shared" si="0"/>
        <v>-492440730</v>
      </c>
      <c r="Y10" s="66">
        <f>+IF(W10&lt;&gt;0,(X10/W10)*100,0)</f>
        <v>-3.9723376646727004</v>
      </c>
      <c r="Z10" s="67">
        <f t="shared" si="0"/>
        <v>16467028520</v>
      </c>
    </row>
    <row r="11" spans="1:26" ht="13.5">
      <c r="A11" s="57" t="s">
        <v>36</v>
      </c>
      <c r="B11" s="18">
        <v>4478295103</v>
      </c>
      <c r="C11" s="18">
        <v>0</v>
      </c>
      <c r="D11" s="58">
        <v>4898771223</v>
      </c>
      <c r="E11" s="59">
        <v>4911454070</v>
      </c>
      <c r="F11" s="59">
        <v>373897998</v>
      </c>
      <c r="G11" s="59">
        <v>409934790</v>
      </c>
      <c r="H11" s="59">
        <v>436143390</v>
      </c>
      <c r="I11" s="59">
        <v>1219976178</v>
      </c>
      <c r="J11" s="59">
        <v>387372697</v>
      </c>
      <c r="K11" s="59">
        <v>387831491</v>
      </c>
      <c r="L11" s="59">
        <v>410791777</v>
      </c>
      <c r="M11" s="59">
        <v>1185995965</v>
      </c>
      <c r="N11" s="59">
        <v>390886864</v>
      </c>
      <c r="O11" s="59">
        <v>379491551</v>
      </c>
      <c r="P11" s="59">
        <v>372073338</v>
      </c>
      <c r="Q11" s="59">
        <v>1142451753</v>
      </c>
      <c r="R11" s="59">
        <v>0</v>
      </c>
      <c r="S11" s="59">
        <v>0</v>
      </c>
      <c r="T11" s="59">
        <v>0</v>
      </c>
      <c r="U11" s="59">
        <v>0</v>
      </c>
      <c r="V11" s="59">
        <v>3548423896</v>
      </c>
      <c r="W11" s="59">
        <v>3578016061</v>
      </c>
      <c r="X11" s="59">
        <v>-29592165</v>
      </c>
      <c r="Y11" s="60">
        <v>-0.83</v>
      </c>
      <c r="Z11" s="61">
        <v>4911454070</v>
      </c>
    </row>
    <row r="12" spans="1:26" ht="13.5">
      <c r="A12" s="57" t="s">
        <v>37</v>
      </c>
      <c r="B12" s="18">
        <v>253926353</v>
      </c>
      <c r="C12" s="18">
        <v>0</v>
      </c>
      <c r="D12" s="58">
        <v>266051024</v>
      </c>
      <c r="E12" s="59">
        <v>264579963</v>
      </c>
      <c r="F12" s="59">
        <v>20694837</v>
      </c>
      <c r="G12" s="59">
        <v>18381692</v>
      </c>
      <c r="H12" s="59">
        <v>21299763</v>
      </c>
      <c r="I12" s="59">
        <v>60376292</v>
      </c>
      <c r="J12" s="59">
        <v>20527021</v>
      </c>
      <c r="K12" s="59">
        <v>21511950</v>
      </c>
      <c r="L12" s="59">
        <v>21342705</v>
      </c>
      <c r="M12" s="59">
        <v>63381676</v>
      </c>
      <c r="N12" s="59">
        <v>20938161</v>
      </c>
      <c r="O12" s="59">
        <v>22444751</v>
      </c>
      <c r="P12" s="59">
        <v>21544049</v>
      </c>
      <c r="Q12" s="59">
        <v>64926961</v>
      </c>
      <c r="R12" s="59">
        <v>0</v>
      </c>
      <c r="S12" s="59">
        <v>0</v>
      </c>
      <c r="T12" s="59">
        <v>0</v>
      </c>
      <c r="U12" s="59">
        <v>0</v>
      </c>
      <c r="V12" s="59">
        <v>188684929</v>
      </c>
      <c r="W12" s="59">
        <v>189448599</v>
      </c>
      <c r="X12" s="59">
        <v>-763670</v>
      </c>
      <c r="Y12" s="60">
        <v>-0.4</v>
      </c>
      <c r="Z12" s="61">
        <v>264579963</v>
      </c>
    </row>
    <row r="13" spans="1:26" ht="13.5">
      <c r="A13" s="57" t="s">
        <v>99</v>
      </c>
      <c r="B13" s="18">
        <v>2212342241</v>
      </c>
      <c r="C13" s="18">
        <v>0</v>
      </c>
      <c r="D13" s="58">
        <v>1349854939</v>
      </c>
      <c r="E13" s="59">
        <v>1364064848</v>
      </c>
      <c r="F13" s="59">
        <v>8014160</v>
      </c>
      <c r="G13" s="59">
        <v>6801609</v>
      </c>
      <c r="H13" s="59">
        <v>139230465</v>
      </c>
      <c r="I13" s="59">
        <v>154046234</v>
      </c>
      <c r="J13" s="59">
        <v>7411120</v>
      </c>
      <c r="K13" s="59">
        <v>95103289</v>
      </c>
      <c r="L13" s="59">
        <v>196873815</v>
      </c>
      <c r="M13" s="59">
        <v>299388224</v>
      </c>
      <c r="N13" s="59">
        <v>59129613</v>
      </c>
      <c r="O13" s="59">
        <v>14916472</v>
      </c>
      <c r="P13" s="59">
        <v>135744146</v>
      </c>
      <c r="Q13" s="59">
        <v>209790231</v>
      </c>
      <c r="R13" s="59">
        <v>0</v>
      </c>
      <c r="S13" s="59">
        <v>0</v>
      </c>
      <c r="T13" s="59">
        <v>0</v>
      </c>
      <c r="U13" s="59">
        <v>0</v>
      </c>
      <c r="V13" s="59">
        <v>663224689</v>
      </c>
      <c r="W13" s="59">
        <v>901819669</v>
      </c>
      <c r="X13" s="59">
        <v>-238594980</v>
      </c>
      <c r="Y13" s="60">
        <v>-26.46</v>
      </c>
      <c r="Z13" s="61">
        <v>1364064848</v>
      </c>
    </row>
    <row r="14" spans="1:26" ht="13.5">
      <c r="A14" s="57" t="s">
        <v>38</v>
      </c>
      <c r="B14" s="18">
        <v>524796854</v>
      </c>
      <c r="C14" s="18">
        <v>0</v>
      </c>
      <c r="D14" s="58">
        <v>396306362</v>
      </c>
      <c r="E14" s="59">
        <v>385469038</v>
      </c>
      <c r="F14" s="59">
        <v>7245224</v>
      </c>
      <c r="G14" s="59">
        <v>14925325</v>
      </c>
      <c r="H14" s="59">
        <v>8557526</v>
      </c>
      <c r="I14" s="59">
        <v>30728075</v>
      </c>
      <c r="J14" s="59">
        <v>6642388</v>
      </c>
      <c r="K14" s="59">
        <v>11946558</v>
      </c>
      <c r="L14" s="59">
        <v>8574380</v>
      </c>
      <c r="M14" s="59">
        <v>27163326</v>
      </c>
      <c r="N14" s="59">
        <v>55645910</v>
      </c>
      <c r="O14" s="59">
        <v>5669904</v>
      </c>
      <c r="P14" s="59">
        <v>23000447</v>
      </c>
      <c r="Q14" s="59">
        <v>84316261</v>
      </c>
      <c r="R14" s="59">
        <v>0</v>
      </c>
      <c r="S14" s="59">
        <v>0</v>
      </c>
      <c r="T14" s="59">
        <v>0</v>
      </c>
      <c r="U14" s="59">
        <v>0</v>
      </c>
      <c r="V14" s="59">
        <v>142207662</v>
      </c>
      <c r="W14" s="59">
        <v>308299123</v>
      </c>
      <c r="X14" s="59">
        <v>-166091461</v>
      </c>
      <c r="Y14" s="60">
        <v>-53.87</v>
      </c>
      <c r="Z14" s="61">
        <v>385469038</v>
      </c>
    </row>
    <row r="15" spans="1:26" ht="13.5">
      <c r="A15" s="57" t="s">
        <v>39</v>
      </c>
      <c r="B15" s="18">
        <v>5312703467</v>
      </c>
      <c r="C15" s="18">
        <v>0</v>
      </c>
      <c r="D15" s="58">
        <v>4854203230</v>
      </c>
      <c r="E15" s="59">
        <v>4683028033</v>
      </c>
      <c r="F15" s="59">
        <v>370011957</v>
      </c>
      <c r="G15" s="59">
        <v>396399515</v>
      </c>
      <c r="H15" s="59">
        <v>260883084</v>
      </c>
      <c r="I15" s="59">
        <v>1027294556</v>
      </c>
      <c r="J15" s="59">
        <v>199835459</v>
      </c>
      <c r="K15" s="59">
        <v>307552368</v>
      </c>
      <c r="L15" s="59">
        <v>413559849</v>
      </c>
      <c r="M15" s="59">
        <v>920947676</v>
      </c>
      <c r="N15" s="59">
        <v>278811538</v>
      </c>
      <c r="O15" s="59">
        <v>201182412</v>
      </c>
      <c r="P15" s="59">
        <v>332249553</v>
      </c>
      <c r="Q15" s="59">
        <v>812243503</v>
      </c>
      <c r="R15" s="59">
        <v>0</v>
      </c>
      <c r="S15" s="59">
        <v>0</v>
      </c>
      <c r="T15" s="59">
        <v>0</v>
      </c>
      <c r="U15" s="59">
        <v>0</v>
      </c>
      <c r="V15" s="59">
        <v>2760485735</v>
      </c>
      <c r="W15" s="59">
        <v>3506068388</v>
      </c>
      <c r="X15" s="59">
        <v>-745582653</v>
      </c>
      <c r="Y15" s="60">
        <v>-21.27</v>
      </c>
      <c r="Z15" s="61">
        <v>4683028033</v>
      </c>
    </row>
    <row r="16" spans="1:26" ht="13.5">
      <c r="A16" s="68" t="s">
        <v>40</v>
      </c>
      <c r="B16" s="18">
        <v>44397051</v>
      </c>
      <c r="C16" s="18">
        <v>0</v>
      </c>
      <c r="D16" s="58">
        <v>209744123</v>
      </c>
      <c r="E16" s="59">
        <v>212267437</v>
      </c>
      <c r="F16" s="59">
        <v>6661813</v>
      </c>
      <c r="G16" s="59">
        <v>22987580</v>
      </c>
      <c r="H16" s="59">
        <v>-8528219</v>
      </c>
      <c r="I16" s="59">
        <v>21121174</v>
      </c>
      <c r="J16" s="59">
        <v>4661454</v>
      </c>
      <c r="K16" s="59">
        <v>14450676</v>
      </c>
      <c r="L16" s="59">
        <v>20617025</v>
      </c>
      <c r="M16" s="59">
        <v>39729155</v>
      </c>
      <c r="N16" s="59">
        <v>15968318</v>
      </c>
      <c r="O16" s="59">
        <v>14391380</v>
      </c>
      <c r="P16" s="59">
        <v>10154186</v>
      </c>
      <c r="Q16" s="59">
        <v>40513884</v>
      </c>
      <c r="R16" s="59">
        <v>0</v>
      </c>
      <c r="S16" s="59">
        <v>0</v>
      </c>
      <c r="T16" s="59">
        <v>0</v>
      </c>
      <c r="U16" s="59">
        <v>0</v>
      </c>
      <c r="V16" s="59">
        <v>101364213</v>
      </c>
      <c r="W16" s="59">
        <v>139174873</v>
      </c>
      <c r="X16" s="59">
        <v>-37810660</v>
      </c>
      <c r="Y16" s="60">
        <v>-27.17</v>
      </c>
      <c r="Z16" s="61">
        <v>212267437</v>
      </c>
    </row>
    <row r="17" spans="1:26" ht="13.5">
      <c r="A17" s="57" t="s">
        <v>41</v>
      </c>
      <c r="B17" s="18">
        <v>5111795488</v>
      </c>
      <c r="C17" s="18">
        <v>0</v>
      </c>
      <c r="D17" s="58">
        <v>4547072345</v>
      </c>
      <c r="E17" s="59">
        <v>4856630127</v>
      </c>
      <c r="F17" s="59">
        <v>243041379</v>
      </c>
      <c r="G17" s="59">
        <v>284978998</v>
      </c>
      <c r="H17" s="59">
        <v>432977374</v>
      </c>
      <c r="I17" s="59">
        <v>960997751</v>
      </c>
      <c r="J17" s="59">
        <v>298359972</v>
      </c>
      <c r="K17" s="59">
        <v>308348729</v>
      </c>
      <c r="L17" s="59">
        <v>388007322</v>
      </c>
      <c r="M17" s="59">
        <v>994716023</v>
      </c>
      <c r="N17" s="59">
        <v>250678841</v>
      </c>
      <c r="O17" s="59">
        <v>283714314</v>
      </c>
      <c r="P17" s="59">
        <v>325388034</v>
      </c>
      <c r="Q17" s="59">
        <v>859781189</v>
      </c>
      <c r="R17" s="59">
        <v>0</v>
      </c>
      <c r="S17" s="59">
        <v>0</v>
      </c>
      <c r="T17" s="59">
        <v>0</v>
      </c>
      <c r="U17" s="59">
        <v>0</v>
      </c>
      <c r="V17" s="59">
        <v>2815494963</v>
      </c>
      <c r="W17" s="59">
        <v>3278197549</v>
      </c>
      <c r="X17" s="59">
        <v>-462702586</v>
      </c>
      <c r="Y17" s="60">
        <v>-14.11</v>
      </c>
      <c r="Z17" s="61">
        <v>4856630127</v>
      </c>
    </row>
    <row r="18" spans="1:26" ht="13.5">
      <c r="A18" s="69" t="s">
        <v>42</v>
      </c>
      <c r="B18" s="70">
        <f>SUM(B11:B17)</f>
        <v>17938256557</v>
      </c>
      <c r="C18" s="70">
        <f>SUM(C11:C17)</f>
        <v>0</v>
      </c>
      <c r="D18" s="71">
        <f aca="true" t="shared" si="1" ref="D18:Z18">SUM(D11:D17)</f>
        <v>16522003246</v>
      </c>
      <c r="E18" s="72">
        <f t="shared" si="1"/>
        <v>16677493516</v>
      </c>
      <c r="F18" s="72">
        <f t="shared" si="1"/>
        <v>1029567368</v>
      </c>
      <c r="G18" s="72">
        <f t="shared" si="1"/>
        <v>1154409509</v>
      </c>
      <c r="H18" s="72">
        <f t="shared" si="1"/>
        <v>1290563383</v>
      </c>
      <c r="I18" s="72">
        <f t="shared" si="1"/>
        <v>3474540260</v>
      </c>
      <c r="J18" s="72">
        <f t="shared" si="1"/>
        <v>924810111</v>
      </c>
      <c r="K18" s="72">
        <f t="shared" si="1"/>
        <v>1146745061</v>
      </c>
      <c r="L18" s="72">
        <f t="shared" si="1"/>
        <v>1459766873</v>
      </c>
      <c r="M18" s="72">
        <f t="shared" si="1"/>
        <v>3531322045</v>
      </c>
      <c r="N18" s="72">
        <f t="shared" si="1"/>
        <v>1072059245</v>
      </c>
      <c r="O18" s="72">
        <f t="shared" si="1"/>
        <v>921810784</v>
      </c>
      <c r="P18" s="72">
        <f t="shared" si="1"/>
        <v>1220153753</v>
      </c>
      <c r="Q18" s="72">
        <f t="shared" si="1"/>
        <v>3214023782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10219886087</v>
      </c>
      <c r="W18" s="72">
        <f t="shared" si="1"/>
        <v>11901024262</v>
      </c>
      <c r="X18" s="72">
        <f t="shared" si="1"/>
        <v>-1681138175</v>
      </c>
      <c r="Y18" s="66">
        <f>+IF(W18&lt;&gt;0,(X18/W18)*100,0)</f>
        <v>-14.125995695747621</v>
      </c>
      <c r="Z18" s="73">
        <f t="shared" si="1"/>
        <v>16677493516</v>
      </c>
    </row>
    <row r="19" spans="1:26" ht="13.5">
      <c r="A19" s="69" t="s">
        <v>43</v>
      </c>
      <c r="B19" s="74">
        <f>+B10-B18</f>
        <v>-4552790413</v>
      </c>
      <c r="C19" s="74">
        <f>+C10-C18</f>
        <v>0</v>
      </c>
      <c r="D19" s="75">
        <f aca="true" t="shared" si="2" ref="D19:Z19">+D10-D18</f>
        <v>-129582479</v>
      </c>
      <c r="E19" s="76">
        <f t="shared" si="2"/>
        <v>-210464996</v>
      </c>
      <c r="F19" s="76">
        <f t="shared" si="2"/>
        <v>1255548645</v>
      </c>
      <c r="G19" s="76">
        <f t="shared" si="2"/>
        <v>190948730</v>
      </c>
      <c r="H19" s="76">
        <f t="shared" si="2"/>
        <v>-322944967</v>
      </c>
      <c r="I19" s="76">
        <f t="shared" si="2"/>
        <v>1123552408</v>
      </c>
      <c r="J19" s="76">
        <f t="shared" si="2"/>
        <v>137180128</v>
      </c>
      <c r="K19" s="76">
        <f t="shared" si="2"/>
        <v>-178966793</v>
      </c>
      <c r="L19" s="76">
        <f t="shared" si="2"/>
        <v>173513398</v>
      </c>
      <c r="M19" s="76">
        <f t="shared" si="2"/>
        <v>131726733</v>
      </c>
      <c r="N19" s="76">
        <f t="shared" si="2"/>
        <v>-79075284</v>
      </c>
      <c r="O19" s="76">
        <f t="shared" si="2"/>
        <v>-2478089</v>
      </c>
      <c r="P19" s="76">
        <f t="shared" si="2"/>
        <v>510696422</v>
      </c>
      <c r="Q19" s="76">
        <f t="shared" si="2"/>
        <v>429143049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1684422190</v>
      </c>
      <c r="W19" s="76">
        <f>IF(E10=E18,0,W10-W18)</f>
        <v>495724745</v>
      </c>
      <c r="X19" s="76">
        <f t="shared" si="2"/>
        <v>1188697445</v>
      </c>
      <c r="Y19" s="77">
        <f>+IF(W19&lt;&gt;0,(X19/W19)*100,0)</f>
        <v>239.7898142042516</v>
      </c>
      <c r="Z19" s="78">
        <f t="shared" si="2"/>
        <v>-210464996</v>
      </c>
    </row>
    <row r="20" spans="1:26" ht="13.5">
      <c r="A20" s="57" t="s">
        <v>44</v>
      </c>
      <c r="B20" s="18">
        <v>2018851984</v>
      </c>
      <c r="C20" s="18">
        <v>0</v>
      </c>
      <c r="D20" s="58">
        <v>2115613153</v>
      </c>
      <c r="E20" s="59">
        <v>2080639123</v>
      </c>
      <c r="F20" s="59">
        <v>218172069</v>
      </c>
      <c r="G20" s="59">
        <v>64700155</v>
      </c>
      <c r="H20" s="59">
        <v>27865070</v>
      </c>
      <c r="I20" s="59">
        <v>310737294</v>
      </c>
      <c r="J20" s="59">
        <v>47135183</v>
      </c>
      <c r="K20" s="59">
        <v>352748936</v>
      </c>
      <c r="L20" s="59">
        <v>156085487</v>
      </c>
      <c r="M20" s="59">
        <v>555969606</v>
      </c>
      <c r="N20" s="59">
        <v>58786599</v>
      </c>
      <c r="O20" s="59">
        <v>147924382</v>
      </c>
      <c r="P20" s="59">
        <v>173262001</v>
      </c>
      <c r="Q20" s="59">
        <v>379972982</v>
      </c>
      <c r="R20" s="59">
        <v>0</v>
      </c>
      <c r="S20" s="59">
        <v>0</v>
      </c>
      <c r="T20" s="59">
        <v>0</v>
      </c>
      <c r="U20" s="59">
        <v>0</v>
      </c>
      <c r="V20" s="59">
        <v>1246679882</v>
      </c>
      <c r="W20" s="59">
        <v>1543532952</v>
      </c>
      <c r="X20" s="59">
        <v>-296853070</v>
      </c>
      <c r="Y20" s="60">
        <v>-19.23</v>
      </c>
      <c r="Z20" s="61">
        <v>2080639123</v>
      </c>
    </row>
    <row r="21" spans="1:26" ht="13.5">
      <c r="A21" s="57" t="s">
        <v>100</v>
      </c>
      <c r="B21" s="79">
        <v>0</v>
      </c>
      <c r="C21" s="79">
        <v>0</v>
      </c>
      <c r="D21" s="80">
        <v>8000000</v>
      </c>
      <c r="E21" s="81">
        <v>19970290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27356269</v>
      </c>
      <c r="X21" s="81">
        <v>-27356269</v>
      </c>
      <c r="Y21" s="82">
        <v>-100</v>
      </c>
      <c r="Z21" s="83">
        <v>19970290</v>
      </c>
    </row>
    <row r="22" spans="1:26" ht="25.5">
      <c r="A22" s="84" t="s">
        <v>101</v>
      </c>
      <c r="B22" s="85">
        <f>SUM(B19:B21)</f>
        <v>-2533938429</v>
      </c>
      <c r="C22" s="85">
        <f>SUM(C19:C21)</f>
        <v>0</v>
      </c>
      <c r="D22" s="86">
        <f aca="true" t="shared" si="3" ref="D22:Z22">SUM(D19:D21)</f>
        <v>1994030674</v>
      </c>
      <c r="E22" s="87">
        <f t="shared" si="3"/>
        <v>1890144417</v>
      </c>
      <c r="F22" s="87">
        <f t="shared" si="3"/>
        <v>1473720714</v>
      </c>
      <c r="G22" s="87">
        <f t="shared" si="3"/>
        <v>255648885</v>
      </c>
      <c r="H22" s="87">
        <f t="shared" si="3"/>
        <v>-295079897</v>
      </c>
      <c r="I22" s="87">
        <f t="shared" si="3"/>
        <v>1434289702</v>
      </c>
      <c r="J22" s="87">
        <f t="shared" si="3"/>
        <v>184315311</v>
      </c>
      <c r="K22" s="87">
        <f t="shared" si="3"/>
        <v>173782143</v>
      </c>
      <c r="L22" s="87">
        <f t="shared" si="3"/>
        <v>329598885</v>
      </c>
      <c r="M22" s="87">
        <f t="shared" si="3"/>
        <v>687696339</v>
      </c>
      <c r="N22" s="87">
        <f t="shared" si="3"/>
        <v>-20288685</v>
      </c>
      <c r="O22" s="87">
        <f t="shared" si="3"/>
        <v>145446293</v>
      </c>
      <c r="P22" s="87">
        <f t="shared" si="3"/>
        <v>683958423</v>
      </c>
      <c r="Q22" s="87">
        <f t="shared" si="3"/>
        <v>809116031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2931102072</v>
      </c>
      <c r="W22" s="87">
        <f t="shared" si="3"/>
        <v>2066613966</v>
      </c>
      <c r="X22" s="87">
        <f t="shared" si="3"/>
        <v>864488106</v>
      </c>
      <c r="Y22" s="88">
        <f>+IF(W22&lt;&gt;0,(X22/W22)*100,0)</f>
        <v>41.8311363526322</v>
      </c>
      <c r="Z22" s="89">
        <f t="shared" si="3"/>
        <v>1890144417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-2533938429</v>
      </c>
      <c r="C24" s="74">
        <f>SUM(C22:C23)</f>
        <v>0</v>
      </c>
      <c r="D24" s="75">
        <f aca="true" t="shared" si="4" ref="D24:Z24">SUM(D22:D23)</f>
        <v>1994030674</v>
      </c>
      <c r="E24" s="76">
        <f t="shared" si="4"/>
        <v>1890144417</v>
      </c>
      <c r="F24" s="76">
        <f t="shared" si="4"/>
        <v>1473720714</v>
      </c>
      <c r="G24" s="76">
        <f t="shared" si="4"/>
        <v>255648885</v>
      </c>
      <c r="H24" s="76">
        <f t="shared" si="4"/>
        <v>-295079897</v>
      </c>
      <c r="I24" s="76">
        <f t="shared" si="4"/>
        <v>1434289702</v>
      </c>
      <c r="J24" s="76">
        <f t="shared" si="4"/>
        <v>184315311</v>
      </c>
      <c r="K24" s="76">
        <f t="shared" si="4"/>
        <v>173782143</v>
      </c>
      <c r="L24" s="76">
        <f t="shared" si="4"/>
        <v>329598885</v>
      </c>
      <c r="M24" s="76">
        <f t="shared" si="4"/>
        <v>687696339</v>
      </c>
      <c r="N24" s="76">
        <f t="shared" si="4"/>
        <v>-20288685</v>
      </c>
      <c r="O24" s="76">
        <f t="shared" si="4"/>
        <v>145446293</v>
      </c>
      <c r="P24" s="76">
        <f t="shared" si="4"/>
        <v>683958423</v>
      </c>
      <c r="Q24" s="76">
        <f t="shared" si="4"/>
        <v>809116031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2931102072</v>
      </c>
      <c r="W24" s="76">
        <f t="shared" si="4"/>
        <v>2066613966</v>
      </c>
      <c r="X24" s="76">
        <f t="shared" si="4"/>
        <v>864488106</v>
      </c>
      <c r="Y24" s="77">
        <f>+IF(W24&lt;&gt;0,(X24/W24)*100,0)</f>
        <v>41.8311363526322</v>
      </c>
      <c r="Z24" s="78">
        <f t="shared" si="4"/>
        <v>1890144417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2898791220</v>
      </c>
      <c r="C27" s="21">
        <v>0</v>
      </c>
      <c r="D27" s="98">
        <v>3276144717</v>
      </c>
      <c r="E27" s="99">
        <v>3291324362</v>
      </c>
      <c r="F27" s="99">
        <v>99905209</v>
      </c>
      <c r="G27" s="99">
        <v>101610719</v>
      </c>
      <c r="H27" s="99">
        <v>198061617</v>
      </c>
      <c r="I27" s="99">
        <v>399577545</v>
      </c>
      <c r="J27" s="99">
        <v>157676262</v>
      </c>
      <c r="K27" s="99">
        <v>346495825</v>
      </c>
      <c r="L27" s="99">
        <v>260799177</v>
      </c>
      <c r="M27" s="99">
        <v>764971264</v>
      </c>
      <c r="N27" s="99">
        <v>110229978</v>
      </c>
      <c r="O27" s="99">
        <v>176776985</v>
      </c>
      <c r="P27" s="99">
        <v>228668991</v>
      </c>
      <c r="Q27" s="99">
        <v>515675954</v>
      </c>
      <c r="R27" s="99">
        <v>0</v>
      </c>
      <c r="S27" s="99">
        <v>0</v>
      </c>
      <c r="T27" s="99">
        <v>0</v>
      </c>
      <c r="U27" s="99">
        <v>0</v>
      </c>
      <c r="V27" s="99">
        <v>1680224763</v>
      </c>
      <c r="W27" s="99">
        <v>2468493274</v>
      </c>
      <c r="X27" s="99">
        <v>-788268511</v>
      </c>
      <c r="Y27" s="100">
        <v>-31.93</v>
      </c>
      <c r="Z27" s="101">
        <v>3291324362</v>
      </c>
    </row>
    <row r="28" spans="1:26" ht="13.5">
      <c r="A28" s="102" t="s">
        <v>44</v>
      </c>
      <c r="B28" s="18">
        <v>2093102309</v>
      </c>
      <c r="C28" s="18">
        <v>0</v>
      </c>
      <c r="D28" s="58">
        <v>2149913541</v>
      </c>
      <c r="E28" s="59">
        <v>2126527483</v>
      </c>
      <c r="F28" s="59">
        <v>69931690</v>
      </c>
      <c r="G28" s="59">
        <v>71847703</v>
      </c>
      <c r="H28" s="59">
        <v>145318442</v>
      </c>
      <c r="I28" s="59">
        <v>287097835</v>
      </c>
      <c r="J28" s="59">
        <v>128762978</v>
      </c>
      <c r="K28" s="59">
        <v>171721465</v>
      </c>
      <c r="L28" s="59">
        <v>192124855</v>
      </c>
      <c r="M28" s="59">
        <v>492609298</v>
      </c>
      <c r="N28" s="59">
        <v>75381254</v>
      </c>
      <c r="O28" s="59">
        <v>102850178</v>
      </c>
      <c r="P28" s="59">
        <v>152352296</v>
      </c>
      <c r="Q28" s="59">
        <v>330583728</v>
      </c>
      <c r="R28" s="59">
        <v>0</v>
      </c>
      <c r="S28" s="59">
        <v>0</v>
      </c>
      <c r="T28" s="59">
        <v>0</v>
      </c>
      <c r="U28" s="59">
        <v>0</v>
      </c>
      <c r="V28" s="59">
        <v>1110290861</v>
      </c>
      <c r="W28" s="59">
        <v>1594895615</v>
      </c>
      <c r="X28" s="59">
        <v>-484604754</v>
      </c>
      <c r="Y28" s="60">
        <v>-30.38</v>
      </c>
      <c r="Z28" s="61">
        <v>2126527483</v>
      </c>
    </row>
    <row r="29" spans="1:26" ht="13.5">
      <c r="A29" s="57" t="s">
        <v>103</v>
      </c>
      <c r="B29" s="18">
        <v>14489118</v>
      </c>
      <c r="C29" s="18">
        <v>0</v>
      </c>
      <c r="D29" s="58">
        <v>54914351</v>
      </c>
      <c r="E29" s="59">
        <v>54914351</v>
      </c>
      <c r="F29" s="59">
        <v>1061582</v>
      </c>
      <c r="G29" s="59">
        <v>556876</v>
      </c>
      <c r="H29" s="59">
        <v>1626875</v>
      </c>
      <c r="I29" s="59">
        <v>3245333</v>
      </c>
      <c r="J29" s="59">
        <v>1615821</v>
      </c>
      <c r="K29" s="59">
        <v>2648932</v>
      </c>
      <c r="L29" s="59">
        <v>4279030</v>
      </c>
      <c r="M29" s="59">
        <v>8543783</v>
      </c>
      <c r="N29" s="59">
        <v>2994160</v>
      </c>
      <c r="O29" s="59">
        <v>6681716</v>
      </c>
      <c r="P29" s="59">
        <v>7841885</v>
      </c>
      <c r="Q29" s="59">
        <v>17517761</v>
      </c>
      <c r="R29" s="59">
        <v>0</v>
      </c>
      <c r="S29" s="59">
        <v>0</v>
      </c>
      <c r="T29" s="59">
        <v>0</v>
      </c>
      <c r="U29" s="59">
        <v>0</v>
      </c>
      <c r="V29" s="59">
        <v>29306877</v>
      </c>
      <c r="W29" s="59">
        <v>41185763</v>
      </c>
      <c r="X29" s="59">
        <v>-11878886</v>
      </c>
      <c r="Y29" s="60">
        <v>-28.84</v>
      </c>
      <c r="Z29" s="61">
        <v>54914351</v>
      </c>
    </row>
    <row r="30" spans="1:26" ht="13.5">
      <c r="A30" s="57" t="s">
        <v>48</v>
      </c>
      <c r="B30" s="18">
        <v>10379141</v>
      </c>
      <c r="C30" s="18">
        <v>0</v>
      </c>
      <c r="D30" s="58">
        <v>590349000</v>
      </c>
      <c r="E30" s="59">
        <v>590933570</v>
      </c>
      <c r="F30" s="59">
        <v>6513726</v>
      </c>
      <c r="G30" s="59">
        <v>6014065</v>
      </c>
      <c r="H30" s="59">
        <v>12514718</v>
      </c>
      <c r="I30" s="59">
        <v>25042509</v>
      </c>
      <c r="J30" s="59">
        <v>4556581</v>
      </c>
      <c r="K30" s="59">
        <v>156446049</v>
      </c>
      <c r="L30" s="59">
        <v>23655808</v>
      </c>
      <c r="M30" s="59">
        <v>184658438</v>
      </c>
      <c r="N30" s="59">
        <v>7137263</v>
      </c>
      <c r="O30" s="59">
        <v>47968118</v>
      </c>
      <c r="P30" s="59">
        <v>38762503</v>
      </c>
      <c r="Q30" s="59">
        <v>93867884</v>
      </c>
      <c r="R30" s="59">
        <v>0</v>
      </c>
      <c r="S30" s="59">
        <v>0</v>
      </c>
      <c r="T30" s="59">
        <v>0</v>
      </c>
      <c r="U30" s="59">
        <v>0</v>
      </c>
      <c r="V30" s="59">
        <v>303568831</v>
      </c>
      <c r="W30" s="59">
        <v>443200178</v>
      </c>
      <c r="X30" s="59">
        <v>-139631347</v>
      </c>
      <c r="Y30" s="60">
        <v>-31.51</v>
      </c>
      <c r="Z30" s="61">
        <v>590933570</v>
      </c>
    </row>
    <row r="31" spans="1:26" ht="13.5">
      <c r="A31" s="57" t="s">
        <v>49</v>
      </c>
      <c r="B31" s="18">
        <v>780820651</v>
      </c>
      <c r="C31" s="18">
        <v>0</v>
      </c>
      <c r="D31" s="58">
        <v>480967825</v>
      </c>
      <c r="E31" s="59">
        <v>518948958</v>
      </c>
      <c r="F31" s="59">
        <v>22398212</v>
      </c>
      <c r="G31" s="59">
        <v>23192076</v>
      </c>
      <c r="H31" s="59">
        <v>38601582</v>
      </c>
      <c r="I31" s="59">
        <v>84191870</v>
      </c>
      <c r="J31" s="59">
        <v>22740882</v>
      </c>
      <c r="K31" s="59">
        <v>15679379</v>
      </c>
      <c r="L31" s="59">
        <v>40739483</v>
      </c>
      <c r="M31" s="59">
        <v>79159744</v>
      </c>
      <c r="N31" s="59">
        <v>24717299</v>
      </c>
      <c r="O31" s="59">
        <v>19276972</v>
      </c>
      <c r="P31" s="59">
        <v>29712306</v>
      </c>
      <c r="Q31" s="59">
        <v>73706577</v>
      </c>
      <c r="R31" s="59">
        <v>0</v>
      </c>
      <c r="S31" s="59">
        <v>0</v>
      </c>
      <c r="T31" s="59">
        <v>0</v>
      </c>
      <c r="U31" s="59">
        <v>0</v>
      </c>
      <c r="V31" s="59">
        <v>237058191</v>
      </c>
      <c r="W31" s="59">
        <v>389211719</v>
      </c>
      <c r="X31" s="59">
        <v>-152153528</v>
      </c>
      <c r="Y31" s="60">
        <v>-39.09</v>
      </c>
      <c r="Z31" s="61">
        <v>518948958</v>
      </c>
    </row>
    <row r="32" spans="1:26" ht="13.5">
      <c r="A32" s="69" t="s">
        <v>50</v>
      </c>
      <c r="B32" s="21">
        <f>SUM(B28:B31)</f>
        <v>2898791219</v>
      </c>
      <c r="C32" s="21">
        <f>SUM(C28:C31)</f>
        <v>0</v>
      </c>
      <c r="D32" s="98">
        <f aca="true" t="shared" si="5" ref="D32:Z32">SUM(D28:D31)</f>
        <v>3276144717</v>
      </c>
      <c r="E32" s="99">
        <f t="shared" si="5"/>
        <v>3291324362</v>
      </c>
      <c r="F32" s="99">
        <f t="shared" si="5"/>
        <v>99905210</v>
      </c>
      <c r="G32" s="99">
        <f t="shared" si="5"/>
        <v>101610720</v>
      </c>
      <c r="H32" s="99">
        <f t="shared" si="5"/>
        <v>198061617</v>
      </c>
      <c r="I32" s="99">
        <f t="shared" si="5"/>
        <v>399577547</v>
      </c>
      <c r="J32" s="99">
        <f t="shared" si="5"/>
        <v>157676262</v>
      </c>
      <c r="K32" s="99">
        <f t="shared" si="5"/>
        <v>346495825</v>
      </c>
      <c r="L32" s="99">
        <f t="shared" si="5"/>
        <v>260799176</v>
      </c>
      <c r="M32" s="99">
        <f t="shared" si="5"/>
        <v>764971263</v>
      </c>
      <c r="N32" s="99">
        <f t="shared" si="5"/>
        <v>110229976</v>
      </c>
      <c r="O32" s="99">
        <f t="shared" si="5"/>
        <v>176776984</v>
      </c>
      <c r="P32" s="99">
        <f t="shared" si="5"/>
        <v>228668990</v>
      </c>
      <c r="Q32" s="99">
        <f t="shared" si="5"/>
        <v>515675950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1680224760</v>
      </c>
      <c r="W32" s="99">
        <f t="shared" si="5"/>
        <v>2468493275</v>
      </c>
      <c r="X32" s="99">
        <f t="shared" si="5"/>
        <v>-788268515</v>
      </c>
      <c r="Y32" s="100">
        <f>+IF(W32&lt;&gt;0,(X32/W32)*100,0)</f>
        <v>-31.933184626561317</v>
      </c>
      <c r="Z32" s="101">
        <f t="shared" si="5"/>
        <v>3291324362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5020053227</v>
      </c>
      <c r="C35" s="18">
        <v>0</v>
      </c>
      <c r="D35" s="58">
        <v>9361103132</v>
      </c>
      <c r="E35" s="59">
        <v>8962100105</v>
      </c>
      <c r="F35" s="59">
        <v>3689330802</v>
      </c>
      <c r="G35" s="59">
        <v>3479885332</v>
      </c>
      <c r="H35" s="59">
        <v>3528540345</v>
      </c>
      <c r="I35" s="59">
        <v>3528540345</v>
      </c>
      <c r="J35" s="59">
        <v>4208538821</v>
      </c>
      <c r="K35" s="59">
        <v>4989353287</v>
      </c>
      <c r="L35" s="59">
        <v>4886546518</v>
      </c>
      <c r="M35" s="59">
        <v>4886546518</v>
      </c>
      <c r="N35" s="59">
        <v>5188033863</v>
      </c>
      <c r="O35" s="59">
        <v>5480355520</v>
      </c>
      <c r="P35" s="59">
        <v>6303390621</v>
      </c>
      <c r="Q35" s="59">
        <v>6509825041</v>
      </c>
      <c r="R35" s="59">
        <v>0</v>
      </c>
      <c r="S35" s="59">
        <v>0</v>
      </c>
      <c r="T35" s="59">
        <v>0</v>
      </c>
      <c r="U35" s="59">
        <v>0</v>
      </c>
      <c r="V35" s="59">
        <v>6509825041</v>
      </c>
      <c r="W35" s="59">
        <v>6721575082</v>
      </c>
      <c r="X35" s="59">
        <v>-211750041</v>
      </c>
      <c r="Y35" s="60">
        <v>-3.15</v>
      </c>
      <c r="Z35" s="61">
        <v>8962100105</v>
      </c>
    </row>
    <row r="36" spans="1:26" ht="13.5">
      <c r="A36" s="57" t="s">
        <v>53</v>
      </c>
      <c r="B36" s="18">
        <v>43488824208</v>
      </c>
      <c r="C36" s="18">
        <v>0</v>
      </c>
      <c r="D36" s="58">
        <v>46068167465</v>
      </c>
      <c r="E36" s="59">
        <v>45552416559</v>
      </c>
      <c r="F36" s="59">
        <v>28647260942</v>
      </c>
      <c r="G36" s="59">
        <v>29356629107</v>
      </c>
      <c r="H36" s="59">
        <v>28404641630</v>
      </c>
      <c r="I36" s="59">
        <v>28404641630</v>
      </c>
      <c r="J36" s="59">
        <v>30228440984</v>
      </c>
      <c r="K36" s="59">
        <v>30515450877</v>
      </c>
      <c r="L36" s="59">
        <v>28043389205</v>
      </c>
      <c r="M36" s="59">
        <v>28043389205</v>
      </c>
      <c r="N36" s="59">
        <v>30005246396</v>
      </c>
      <c r="O36" s="59">
        <v>31171907192</v>
      </c>
      <c r="P36" s="59">
        <v>30033117158</v>
      </c>
      <c r="Q36" s="59">
        <v>31642454021</v>
      </c>
      <c r="R36" s="59">
        <v>0</v>
      </c>
      <c r="S36" s="59">
        <v>0</v>
      </c>
      <c r="T36" s="59">
        <v>0</v>
      </c>
      <c r="U36" s="59">
        <v>0</v>
      </c>
      <c r="V36" s="59">
        <v>31642454021</v>
      </c>
      <c r="W36" s="59">
        <v>34164312421</v>
      </c>
      <c r="X36" s="59">
        <v>-2521858400</v>
      </c>
      <c r="Y36" s="60">
        <v>-7.38</v>
      </c>
      <c r="Z36" s="61">
        <v>45552416559</v>
      </c>
    </row>
    <row r="37" spans="1:26" ht="13.5">
      <c r="A37" s="57" t="s">
        <v>54</v>
      </c>
      <c r="B37" s="18">
        <v>10356812347</v>
      </c>
      <c r="C37" s="18">
        <v>0</v>
      </c>
      <c r="D37" s="58">
        <v>7481243155</v>
      </c>
      <c r="E37" s="59">
        <v>7808744058</v>
      </c>
      <c r="F37" s="59">
        <v>4462958024</v>
      </c>
      <c r="G37" s="59">
        <v>4687065199</v>
      </c>
      <c r="H37" s="59">
        <v>4160379508</v>
      </c>
      <c r="I37" s="59">
        <v>4160379508</v>
      </c>
      <c r="J37" s="59">
        <v>4865384578</v>
      </c>
      <c r="K37" s="59">
        <v>4119971835</v>
      </c>
      <c r="L37" s="59">
        <v>3729341771</v>
      </c>
      <c r="M37" s="59">
        <v>3729341771</v>
      </c>
      <c r="N37" s="59">
        <v>3621840292</v>
      </c>
      <c r="O37" s="59">
        <v>4416465412</v>
      </c>
      <c r="P37" s="59">
        <v>4642337928</v>
      </c>
      <c r="Q37" s="59">
        <v>4906158059</v>
      </c>
      <c r="R37" s="59">
        <v>0</v>
      </c>
      <c r="S37" s="59">
        <v>0</v>
      </c>
      <c r="T37" s="59">
        <v>0</v>
      </c>
      <c r="U37" s="59">
        <v>0</v>
      </c>
      <c r="V37" s="59">
        <v>4906158059</v>
      </c>
      <c r="W37" s="59">
        <v>5856558045</v>
      </c>
      <c r="X37" s="59">
        <v>-950399986</v>
      </c>
      <c r="Y37" s="60">
        <v>-16.23</v>
      </c>
      <c r="Z37" s="61">
        <v>7808744058</v>
      </c>
    </row>
    <row r="38" spans="1:26" ht="13.5">
      <c r="A38" s="57" t="s">
        <v>55</v>
      </c>
      <c r="B38" s="18">
        <v>3964755787</v>
      </c>
      <c r="C38" s="18">
        <v>0</v>
      </c>
      <c r="D38" s="58">
        <v>3363531431</v>
      </c>
      <c r="E38" s="59">
        <v>3864604484</v>
      </c>
      <c r="F38" s="59">
        <v>2177960982</v>
      </c>
      <c r="G38" s="59">
        <v>2038788602</v>
      </c>
      <c r="H38" s="59">
        <v>2045672922</v>
      </c>
      <c r="I38" s="59">
        <v>2045672922</v>
      </c>
      <c r="J38" s="59">
        <v>2366109197</v>
      </c>
      <c r="K38" s="59">
        <v>2643661098</v>
      </c>
      <c r="L38" s="59">
        <v>2612911646</v>
      </c>
      <c r="M38" s="59">
        <v>2612911646</v>
      </c>
      <c r="N38" s="59">
        <v>2698517613</v>
      </c>
      <c r="O38" s="59">
        <v>3060460717</v>
      </c>
      <c r="P38" s="59">
        <v>3035232256</v>
      </c>
      <c r="Q38" s="59">
        <v>3094111558</v>
      </c>
      <c r="R38" s="59">
        <v>0</v>
      </c>
      <c r="S38" s="59">
        <v>0</v>
      </c>
      <c r="T38" s="59">
        <v>0</v>
      </c>
      <c r="U38" s="59">
        <v>0</v>
      </c>
      <c r="V38" s="59">
        <v>3094111558</v>
      </c>
      <c r="W38" s="59">
        <v>2898453365</v>
      </c>
      <c r="X38" s="59">
        <v>195658193</v>
      </c>
      <c r="Y38" s="60">
        <v>6.75</v>
      </c>
      <c r="Z38" s="61">
        <v>3864604484</v>
      </c>
    </row>
    <row r="39" spans="1:26" ht="13.5">
      <c r="A39" s="57" t="s">
        <v>56</v>
      </c>
      <c r="B39" s="18">
        <v>34187309301</v>
      </c>
      <c r="C39" s="18">
        <v>0</v>
      </c>
      <c r="D39" s="58">
        <v>44584496010</v>
      </c>
      <c r="E39" s="59">
        <v>42841168119</v>
      </c>
      <c r="F39" s="59">
        <v>25695672737</v>
      </c>
      <c r="G39" s="59">
        <v>26110660638</v>
      </c>
      <c r="H39" s="59">
        <v>25727129546</v>
      </c>
      <c r="I39" s="59">
        <v>25727129546</v>
      </c>
      <c r="J39" s="59">
        <v>27205486031</v>
      </c>
      <c r="K39" s="59">
        <v>28741171230</v>
      </c>
      <c r="L39" s="59">
        <v>26587682306</v>
      </c>
      <c r="M39" s="59">
        <v>26587682306</v>
      </c>
      <c r="N39" s="59">
        <v>28872922354</v>
      </c>
      <c r="O39" s="59">
        <v>29175336583</v>
      </c>
      <c r="P39" s="59">
        <v>28658937595</v>
      </c>
      <c r="Q39" s="59">
        <v>30152009445</v>
      </c>
      <c r="R39" s="59">
        <v>0</v>
      </c>
      <c r="S39" s="59">
        <v>0</v>
      </c>
      <c r="T39" s="59">
        <v>0</v>
      </c>
      <c r="U39" s="59">
        <v>0</v>
      </c>
      <c r="V39" s="59">
        <v>30152009445</v>
      </c>
      <c r="W39" s="59">
        <v>32130876092</v>
      </c>
      <c r="X39" s="59">
        <v>-1978866647</v>
      </c>
      <c r="Y39" s="60">
        <v>-6.16</v>
      </c>
      <c r="Z39" s="61">
        <v>42841168119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2192432350</v>
      </c>
      <c r="C42" s="18">
        <v>0</v>
      </c>
      <c r="D42" s="58">
        <v>3195831946</v>
      </c>
      <c r="E42" s="59">
        <v>4769276794</v>
      </c>
      <c r="F42" s="59">
        <v>612227911</v>
      </c>
      <c r="G42" s="59">
        <v>59532220</v>
      </c>
      <c r="H42" s="59">
        <v>-298403981</v>
      </c>
      <c r="I42" s="59">
        <v>373356150</v>
      </c>
      <c r="J42" s="59">
        <v>84853180</v>
      </c>
      <c r="K42" s="59">
        <v>-180437108</v>
      </c>
      <c r="L42" s="59">
        <v>635612892</v>
      </c>
      <c r="M42" s="59">
        <v>540028964</v>
      </c>
      <c r="N42" s="59">
        <v>-163149738</v>
      </c>
      <c r="O42" s="59">
        <v>-6306835</v>
      </c>
      <c r="P42" s="59">
        <v>753447030</v>
      </c>
      <c r="Q42" s="59">
        <v>583990457</v>
      </c>
      <c r="R42" s="59">
        <v>0</v>
      </c>
      <c r="S42" s="59">
        <v>0</v>
      </c>
      <c r="T42" s="59">
        <v>0</v>
      </c>
      <c r="U42" s="59">
        <v>0</v>
      </c>
      <c r="V42" s="59">
        <v>1497375571</v>
      </c>
      <c r="W42" s="59">
        <v>4361896863</v>
      </c>
      <c r="X42" s="59">
        <v>-2864521292</v>
      </c>
      <c r="Y42" s="60">
        <v>-65.67</v>
      </c>
      <c r="Z42" s="61">
        <v>4769276794</v>
      </c>
    </row>
    <row r="43" spans="1:26" ht="13.5">
      <c r="A43" s="57" t="s">
        <v>59</v>
      </c>
      <c r="B43" s="18">
        <v>-2360295084</v>
      </c>
      <c r="C43" s="18">
        <v>0</v>
      </c>
      <c r="D43" s="58">
        <v>-2717803937</v>
      </c>
      <c r="E43" s="59">
        <v>-2533615690</v>
      </c>
      <c r="F43" s="59">
        <v>-245856007</v>
      </c>
      <c r="G43" s="59">
        <v>-35421484</v>
      </c>
      <c r="H43" s="59">
        <v>-5589509</v>
      </c>
      <c r="I43" s="59">
        <v>-286867000</v>
      </c>
      <c r="J43" s="59">
        <v>-126326495</v>
      </c>
      <c r="K43" s="59">
        <v>-98325677</v>
      </c>
      <c r="L43" s="59">
        <v>-283942635</v>
      </c>
      <c r="M43" s="59">
        <v>-508594807</v>
      </c>
      <c r="N43" s="59">
        <v>-81919520</v>
      </c>
      <c r="O43" s="59">
        <v>-139960452</v>
      </c>
      <c r="P43" s="59">
        <v>-228654910</v>
      </c>
      <c r="Q43" s="59">
        <v>-450534882</v>
      </c>
      <c r="R43" s="59">
        <v>0</v>
      </c>
      <c r="S43" s="59">
        <v>0</v>
      </c>
      <c r="T43" s="59">
        <v>0</v>
      </c>
      <c r="U43" s="59">
        <v>0</v>
      </c>
      <c r="V43" s="59">
        <v>-1245996689</v>
      </c>
      <c r="W43" s="59">
        <v>-2042324876</v>
      </c>
      <c r="X43" s="59">
        <v>796328187</v>
      </c>
      <c r="Y43" s="60">
        <v>-38.99</v>
      </c>
      <c r="Z43" s="61">
        <v>-2533615690</v>
      </c>
    </row>
    <row r="44" spans="1:26" ht="13.5">
      <c r="A44" s="57" t="s">
        <v>60</v>
      </c>
      <c r="B44" s="18">
        <v>123852639</v>
      </c>
      <c r="C44" s="18">
        <v>0</v>
      </c>
      <c r="D44" s="58">
        <v>427686796</v>
      </c>
      <c r="E44" s="59">
        <v>440525601</v>
      </c>
      <c r="F44" s="59">
        <v>-1858362</v>
      </c>
      <c r="G44" s="59">
        <v>-2231656</v>
      </c>
      <c r="H44" s="59">
        <v>-27597518</v>
      </c>
      <c r="I44" s="59">
        <v>-31687536</v>
      </c>
      <c r="J44" s="59">
        <v>-22975300</v>
      </c>
      <c r="K44" s="59">
        <v>297410916</v>
      </c>
      <c r="L44" s="59">
        <v>-3897993</v>
      </c>
      <c r="M44" s="59">
        <v>270537623</v>
      </c>
      <c r="N44" s="59">
        <v>-84541</v>
      </c>
      <c r="O44" s="59">
        <v>200099777</v>
      </c>
      <c r="P44" s="59">
        <v>-25110394</v>
      </c>
      <c r="Q44" s="59">
        <v>174904842</v>
      </c>
      <c r="R44" s="59">
        <v>0</v>
      </c>
      <c r="S44" s="59">
        <v>0</v>
      </c>
      <c r="T44" s="59">
        <v>0</v>
      </c>
      <c r="U44" s="59">
        <v>0</v>
      </c>
      <c r="V44" s="59">
        <v>413754929</v>
      </c>
      <c r="W44" s="59">
        <v>178386791</v>
      </c>
      <c r="X44" s="59">
        <v>235368138</v>
      </c>
      <c r="Y44" s="60">
        <v>131.94</v>
      </c>
      <c r="Z44" s="61">
        <v>440525601</v>
      </c>
    </row>
    <row r="45" spans="1:26" ht="13.5">
      <c r="A45" s="69" t="s">
        <v>61</v>
      </c>
      <c r="B45" s="21">
        <v>538295319</v>
      </c>
      <c r="C45" s="21">
        <v>0</v>
      </c>
      <c r="D45" s="98">
        <v>1311691617</v>
      </c>
      <c r="E45" s="99">
        <v>3065789722</v>
      </c>
      <c r="F45" s="99">
        <v>1410928165</v>
      </c>
      <c r="G45" s="99">
        <v>1432807245</v>
      </c>
      <c r="H45" s="99">
        <v>1101216237</v>
      </c>
      <c r="I45" s="99">
        <v>1101216237</v>
      </c>
      <c r="J45" s="99">
        <v>1036767622</v>
      </c>
      <c r="K45" s="99">
        <v>1055415753</v>
      </c>
      <c r="L45" s="99">
        <v>1403188017</v>
      </c>
      <c r="M45" s="99">
        <v>1403188017</v>
      </c>
      <c r="N45" s="99">
        <v>1129743085</v>
      </c>
      <c r="O45" s="99">
        <v>1160806469</v>
      </c>
      <c r="P45" s="99">
        <v>1660488195</v>
      </c>
      <c r="Q45" s="99">
        <v>1683257301</v>
      </c>
      <c r="R45" s="99">
        <v>0</v>
      </c>
      <c r="S45" s="99">
        <v>0</v>
      </c>
      <c r="T45" s="99">
        <v>0</v>
      </c>
      <c r="U45" s="99">
        <v>0</v>
      </c>
      <c r="V45" s="99">
        <v>1683257301</v>
      </c>
      <c r="W45" s="99">
        <v>2887561795</v>
      </c>
      <c r="X45" s="99">
        <v>-1204304494</v>
      </c>
      <c r="Y45" s="100">
        <v>-41.71</v>
      </c>
      <c r="Z45" s="101">
        <v>3065789722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814107442</v>
      </c>
      <c r="C49" s="51">
        <v>0</v>
      </c>
      <c r="D49" s="128">
        <v>527719896</v>
      </c>
      <c r="E49" s="53">
        <v>925044169</v>
      </c>
      <c r="F49" s="53">
        <v>0</v>
      </c>
      <c r="G49" s="53">
        <v>0</v>
      </c>
      <c r="H49" s="53">
        <v>0</v>
      </c>
      <c r="I49" s="53">
        <v>2608938623</v>
      </c>
      <c r="J49" s="53">
        <v>0</v>
      </c>
      <c r="K49" s="53">
        <v>0</v>
      </c>
      <c r="L49" s="53">
        <v>0</v>
      </c>
      <c r="M49" s="53">
        <v>320901092</v>
      </c>
      <c r="N49" s="53">
        <v>0</v>
      </c>
      <c r="O49" s="53">
        <v>0</v>
      </c>
      <c r="P49" s="53">
        <v>0</v>
      </c>
      <c r="Q49" s="53">
        <v>563214265</v>
      </c>
      <c r="R49" s="53">
        <v>0</v>
      </c>
      <c r="S49" s="53">
        <v>0</v>
      </c>
      <c r="T49" s="53">
        <v>0</v>
      </c>
      <c r="U49" s="53">
        <v>0</v>
      </c>
      <c r="V49" s="53">
        <v>1500652185</v>
      </c>
      <c r="W49" s="53">
        <v>6063561353</v>
      </c>
      <c r="X49" s="53">
        <v>13324139025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607222281</v>
      </c>
      <c r="C51" s="51">
        <v>0</v>
      </c>
      <c r="D51" s="128">
        <v>266790811</v>
      </c>
      <c r="E51" s="53">
        <v>247319263</v>
      </c>
      <c r="F51" s="53">
        <v>0</v>
      </c>
      <c r="G51" s="53">
        <v>0</v>
      </c>
      <c r="H51" s="53">
        <v>0</v>
      </c>
      <c r="I51" s="53">
        <v>1595760959</v>
      </c>
      <c r="J51" s="53">
        <v>0</v>
      </c>
      <c r="K51" s="53">
        <v>0</v>
      </c>
      <c r="L51" s="53">
        <v>0</v>
      </c>
      <c r="M51" s="53">
        <v>3150317324</v>
      </c>
      <c r="N51" s="53">
        <v>0</v>
      </c>
      <c r="O51" s="53">
        <v>0</v>
      </c>
      <c r="P51" s="53">
        <v>0</v>
      </c>
      <c r="Q51" s="53">
        <v>64823681</v>
      </c>
      <c r="R51" s="53">
        <v>0</v>
      </c>
      <c r="S51" s="53">
        <v>0</v>
      </c>
      <c r="T51" s="53">
        <v>0</v>
      </c>
      <c r="U51" s="53">
        <v>0</v>
      </c>
      <c r="V51" s="53">
        <v>471470345</v>
      </c>
      <c r="W51" s="53">
        <v>1525129406</v>
      </c>
      <c r="X51" s="53">
        <v>7928834070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80.1070228119546</v>
      </c>
      <c r="C58" s="5">
        <f>IF(C67=0,0,+(C76/C67)*100)</f>
        <v>0</v>
      </c>
      <c r="D58" s="6">
        <f aca="true" t="shared" si="6" ref="D58:Z58">IF(D67=0,0,+(D76/D67)*100)</f>
        <v>88.7456563034305</v>
      </c>
      <c r="E58" s="7">
        <f t="shared" si="6"/>
        <v>85.94067081217588</v>
      </c>
      <c r="F58" s="7">
        <f t="shared" si="6"/>
        <v>63.332171019993844</v>
      </c>
      <c r="G58" s="7">
        <f t="shared" si="6"/>
        <v>72.06566550445216</v>
      </c>
      <c r="H58" s="7">
        <f t="shared" si="6"/>
        <v>76.39480418377723</v>
      </c>
      <c r="I58" s="7">
        <f t="shared" si="6"/>
        <v>70.3282131357439</v>
      </c>
      <c r="J58" s="7">
        <f t="shared" si="6"/>
        <v>72.1506729985682</v>
      </c>
      <c r="K58" s="7">
        <f t="shared" si="6"/>
        <v>79.33522712939057</v>
      </c>
      <c r="L58" s="7">
        <f t="shared" si="6"/>
        <v>68.92256999598165</v>
      </c>
      <c r="M58" s="7">
        <f t="shared" si="6"/>
        <v>73.46769971807812</v>
      </c>
      <c r="N58" s="7">
        <f t="shared" si="6"/>
        <v>71.36078825387071</v>
      </c>
      <c r="O58" s="7">
        <f t="shared" si="6"/>
        <v>66.72734704606165</v>
      </c>
      <c r="P58" s="7">
        <f t="shared" si="6"/>
        <v>83.2803598499129</v>
      </c>
      <c r="Q58" s="7">
        <f t="shared" si="6"/>
        <v>73.6161333619327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72.36253665440947</v>
      </c>
      <c r="W58" s="7">
        <f t="shared" si="6"/>
        <v>81.9520618749262</v>
      </c>
      <c r="X58" s="7">
        <f t="shared" si="6"/>
        <v>0</v>
      </c>
      <c r="Y58" s="7">
        <f t="shared" si="6"/>
        <v>0</v>
      </c>
      <c r="Z58" s="8">
        <f t="shared" si="6"/>
        <v>85.94067081217588</v>
      </c>
    </row>
    <row r="59" spans="1:26" ht="13.5">
      <c r="A59" s="36" t="s">
        <v>31</v>
      </c>
      <c r="B59" s="9">
        <f aca="true" t="shared" si="7" ref="B59:Z66">IF(B68=0,0,+(B77/B68)*100)</f>
        <v>28.911300016707536</v>
      </c>
      <c r="C59" s="9">
        <f t="shared" si="7"/>
        <v>0</v>
      </c>
      <c r="D59" s="2">
        <f t="shared" si="7"/>
        <v>89.71251347189836</v>
      </c>
      <c r="E59" s="10">
        <f t="shared" si="7"/>
        <v>85.97114564983318</v>
      </c>
      <c r="F59" s="10">
        <f t="shared" si="7"/>
        <v>55.037464565334595</v>
      </c>
      <c r="G59" s="10">
        <f t="shared" si="7"/>
        <v>57.91625982338502</v>
      </c>
      <c r="H59" s="10">
        <f t="shared" si="7"/>
        <v>87.32935917197915</v>
      </c>
      <c r="I59" s="10">
        <f t="shared" si="7"/>
        <v>63.90749839628293</v>
      </c>
      <c r="J59" s="10">
        <f t="shared" si="7"/>
        <v>70.19863749946941</v>
      </c>
      <c r="K59" s="10">
        <f t="shared" si="7"/>
        <v>94.2432910642388</v>
      </c>
      <c r="L59" s="10">
        <f t="shared" si="7"/>
        <v>75.70775897224715</v>
      </c>
      <c r="M59" s="10">
        <f t="shared" si="7"/>
        <v>79.01665674627895</v>
      </c>
      <c r="N59" s="10">
        <f t="shared" si="7"/>
        <v>82.27359026436221</v>
      </c>
      <c r="O59" s="10">
        <f t="shared" si="7"/>
        <v>96.39074794890861</v>
      </c>
      <c r="P59" s="10">
        <f t="shared" si="7"/>
        <v>121.21921681148567</v>
      </c>
      <c r="Q59" s="10">
        <f t="shared" si="7"/>
        <v>99.56106646438239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78.90431355408609</v>
      </c>
      <c r="W59" s="10">
        <f t="shared" si="7"/>
        <v>82.98620902095007</v>
      </c>
      <c r="X59" s="10">
        <f t="shared" si="7"/>
        <v>0</v>
      </c>
      <c r="Y59" s="10">
        <f t="shared" si="7"/>
        <v>0</v>
      </c>
      <c r="Z59" s="11">
        <f t="shared" si="7"/>
        <v>85.97114564983318</v>
      </c>
    </row>
    <row r="60" spans="1:26" ht="13.5">
      <c r="A60" s="37" t="s">
        <v>32</v>
      </c>
      <c r="B60" s="12">
        <f t="shared" si="7"/>
        <v>95.20098619998572</v>
      </c>
      <c r="C60" s="12">
        <f t="shared" si="7"/>
        <v>0</v>
      </c>
      <c r="D60" s="3">
        <f t="shared" si="7"/>
        <v>88.8622493438313</v>
      </c>
      <c r="E60" s="13">
        <f t="shared" si="7"/>
        <v>86.49755433364346</v>
      </c>
      <c r="F60" s="13">
        <f t="shared" si="7"/>
        <v>70.0723121695709</v>
      </c>
      <c r="G60" s="13">
        <f t="shared" si="7"/>
        <v>80.6190336427965</v>
      </c>
      <c r="H60" s="13">
        <f t="shared" si="7"/>
        <v>77.6939693183947</v>
      </c>
      <c r="I60" s="13">
        <f t="shared" si="7"/>
        <v>76.09977326602771</v>
      </c>
      <c r="J60" s="13">
        <f t="shared" si="7"/>
        <v>77.60089782634797</v>
      </c>
      <c r="K60" s="13">
        <f t="shared" si="7"/>
        <v>80.93168804176655</v>
      </c>
      <c r="L60" s="13">
        <f t="shared" si="7"/>
        <v>72.15735620451612</v>
      </c>
      <c r="M60" s="13">
        <f t="shared" si="7"/>
        <v>76.94672704120597</v>
      </c>
      <c r="N60" s="13">
        <f t="shared" si="7"/>
        <v>73.57924236760142</v>
      </c>
      <c r="O60" s="13">
        <f t="shared" si="7"/>
        <v>63.78525028943154</v>
      </c>
      <c r="P60" s="13">
        <f t="shared" si="7"/>
        <v>80.24705301892992</v>
      </c>
      <c r="Q60" s="13">
        <f t="shared" si="7"/>
        <v>72.3233771787803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75.16265488775412</v>
      </c>
      <c r="W60" s="13">
        <f t="shared" si="7"/>
        <v>82.04071071563139</v>
      </c>
      <c r="X60" s="13">
        <f t="shared" si="7"/>
        <v>0</v>
      </c>
      <c r="Y60" s="13">
        <f t="shared" si="7"/>
        <v>0</v>
      </c>
      <c r="Z60" s="14">
        <f t="shared" si="7"/>
        <v>86.49755433364346</v>
      </c>
    </row>
    <row r="61" spans="1:26" ht="13.5">
      <c r="A61" s="38" t="s">
        <v>106</v>
      </c>
      <c r="B61" s="12">
        <f t="shared" si="7"/>
        <v>36.72720197040466</v>
      </c>
      <c r="C61" s="12">
        <f t="shared" si="7"/>
        <v>0</v>
      </c>
      <c r="D61" s="3">
        <f t="shared" si="7"/>
        <v>90.31186938672403</v>
      </c>
      <c r="E61" s="13">
        <f t="shared" si="7"/>
        <v>89.58562442806436</v>
      </c>
      <c r="F61" s="13">
        <f t="shared" si="7"/>
        <v>84.62142367592477</v>
      </c>
      <c r="G61" s="13">
        <f t="shared" si="7"/>
        <v>101.31542214008459</v>
      </c>
      <c r="H61" s="13">
        <f t="shared" si="7"/>
        <v>94.2664946421781</v>
      </c>
      <c r="I61" s="13">
        <f t="shared" si="7"/>
        <v>93.33815699302043</v>
      </c>
      <c r="J61" s="13">
        <f t="shared" si="7"/>
        <v>113.28736348789485</v>
      </c>
      <c r="K61" s="13">
        <f t="shared" si="7"/>
        <v>112.63931601416428</v>
      </c>
      <c r="L61" s="13">
        <f t="shared" si="7"/>
        <v>93.72848150459404</v>
      </c>
      <c r="M61" s="13">
        <f t="shared" si="7"/>
        <v>106.48514596096189</v>
      </c>
      <c r="N61" s="13">
        <f t="shared" si="7"/>
        <v>101.23964573420872</v>
      </c>
      <c r="O61" s="13">
        <f t="shared" si="7"/>
        <v>89.45811718263231</v>
      </c>
      <c r="P61" s="13">
        <f t="shared" si="7"/>
        <v>100.55435465639417</v>
      </c>
      <c r="Q61" s="13">
        <f t="shared" si="7"/>
        <v>97.0540215712762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98.41110654654224</v>
      </c>
      <c r="W61" s="13">
        <f t="shared" si="7"/>
        <v>84.49853582354253</v>
      </c>
      <c r="X61" s="13">
        <f t="shared" si="7"/>
        <v>0</v>
      </c>
      <c r="Y61" s="13">
        <f t="shared" si="7"/>
        <v>0</v>
      </c>
      <c r="Z61" s="14">
        <f t="shared" si="7"/>
        <v>89.58562442806436</v>
      </c>
    </row>
    <row r="62" spans="1:26" ht="13.5">
      <c r="A62" s="38" t="s">
        <v>107</v>
      </c>
      <c r="B62" s="12">
        <f t="shared" si="7"/>
        <v>45.83006994401174</v>
      </c>
      <c r="C62" s="12">
        <f t="shared" si="7"/>
        <v>0</v>
      </c>
      <c r="D62" s="3">
        <f t="shared" si="7"/>
        <v>87.99755156756893</v>
      </c>
      <c r="E62" s="13">
        <f t="shared" si="7"/>
        <v>82.82759744616673</v>
      </c>
      <c r="F62" s="13">
        <f t="shared" si="7"/>
        <v>44.436061623259036</v>
      </c>
      <c r="G62" s="13">
        <f t="shared" si="7"/>
        <v>44.728336327032444</v>
      </c>
      <c r="H62" s="13">
        <f t="shared" si="7"/>
        <v>50.24313938328155</v>
      </c>
      <c r="I62" s="13">
        <f t="shared" si="7"/>
        <v>46.48972538746275</v>
      </c>
      <c r="J62" s="13">
        <f t="shared" si="7"/>
        <v>33.73003337506619</v>
      </c>
      <c r="K62" s="13">
        <f t="shared" si="7"/>
        <v>43.70168398312574</v>
      </c>
      <c r="L62" s="13">
        <f t="shared" si="7"/>
        <v>41.412957365573945</v>
      </c>
      <c r="M62" s="13">
        <f t="shared" si="7"/>
        <v>39.37077239790842</v>
      </c>
      <c r="N62" s="13">
        <f t="shared" si="7"/>
        <v>40.27415968886788</v>
      </c>
      <c r="O62" s="13">
        <f t="shared" si="7"/>
        <v>31.48183399488733</v>
      </c>
      <c r="P62" s="13">
        <f t="shared" si="7"/>
        <v>54.02245914772475</v>
      </c>
      <c r="Q62" s="13">
        <f t="shared" si="7"/>
        <v>40.96464976731971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42.06854834696111</v>
      </c>
      <c r="W62" s="13">
        <f t="shared" si="7"/>
        <v>78.78670322755475</v>
      </c>
      <c r="X62" s="13">
        <f t="shared" si="7"/>
        <v>0</v>
      </c>
      <c r="Y62" s="13">
        <f t="shared" si="7"/>
        <v>0</v>
      </c>
      <c r="Z62" s="14">
        <f t="shared" si="7"/>
        <v>82.82759744616673</v>
      </c>
    </row>
    <row r="63" spans="1:26" ht="13.5">
      <c r="A63" s="38" t="s">
        <v>108</v>
      </c>
      <c r="B63" s="12">
        <f t="shared" si="7"/>
        <v>46.69090539458572</v>
      </c>
      <c r="C63" s="12">
        <f t="shared" si="7"/>
        <v>0</v>
      </c>
      <c r="D63" s="3">
        <f t="shared" si="7"/>
        <v>82.56181193476453</v>
      </c>
      <c r="E63" s="13">
        <f t="shared" si="7"/>
        <v>79.65759439904991</v>
      </c>
      <c r="F63" s="13">
        <f t="shared" si="7"/>
        <v>49.724827570187195</v>
      </c>
      <c r="G63" s="13">
        <f t="shared" si="7"/>
        <v>48.792749365751455</v>
      </c>
      <c r="H63" s="13">
        <f t="shared" si="7"/>
        <v>52.67626477447794</v>
      </c>
      <c r="I63" s="13">
        <f t="shared" si="7"/>
        <v>50.41423865859209</v>
      </c>
      <c r="J63" s="13">
        <f t="shared" si="7"/>
        <v>44.66144664235204</v>
      </c>
      <c r="K63" s="13">
        <f t="shared" si="7"/>
        <v>48.99282151740492</v>
      </c>
      <c r="L63" s="13">
        <f t="shared" si="7"/>
        <v>65.19317575415137</v>
      </c>
      <c r="M63" s="13">
        <f t="shared" si="7"/>
        <v>51.51961354792511</v>
      </c>
      <c r="N63" s="13">
        <f t="shared" si="7"/>
        <v>49.55080148337937</v>
      </c>
      <c r="O63" s="13">
        <f t="shared" si="7"/>
        <v>47.79555922926067</v>
      </c>
      <c r="P63" s="13">
        <f t="shared" si="7"/>
        <v>57.369516486622516</v>
      </c>
      <c r="Q63" s="13">
        <f t="shared" si="7"/>
        <v>51.539585609826176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51.140635489469176</v>
      </c>
      <c r="W63" s="13">
        <f t="shared" si="7"/>
        <v>76.39257132186378</v>
      </c>
      <c r="X63" s="13">
        <f t="shared" si="7"/>
        <v>0</v>
      </c>
      <c r="Y63" s="13">
        <f t="shared" si="7"/>
        <v>0</v>
      </c>
      <c r="Z63" s="14">
        <f t="shared" si="7"/>
        <v>79.65759439904991</v>
      </c>
    </row>
    <row r="64" spans="1:26" ht="13.5">
      <c r="A64" s="38" t="s">
        <v>109</v>
      </c>
      <c r="B64" s="12">
        <f t="shared" si="7"/>
        <v>52.431168035329264</v>
      </c>
      <c r="C64" s="12">
        <f t="shared" si="7"/>
        <v>0</v>
      </c>
      <c r="D64" s="3">
        <f t="shared" si="7"/>
        <v>82.62201504585143</v>
      </c>
      <c r="E64" s="13">
        <f t="shared" si="7"/>
        <v>74.08010124692096</v>
      </c>
      <c r="F64" s="13">
        <f t="shared" si="7"/>
        <v>41.476488579061396</v>
      </c>
      <c r="G64" s="13">
        <f t="shared" si="7"/>
        <v>49.03466176822938</v>
      </c>
      <c r="H64" s="13">
        <f t="shared" si="7"/>
        <v>45.978396517854286</v>
      </c>
      <c r="I64" s="13">
        <f t="shared" si="7"/>
        <v>45.433702045996455</v>
      </c>
      <c r="J64" s="13">
        <f t="shared" si="7"/>
        <v>42.33767928032157</v>
      </c>
      <c r="K64" s="13">
        <f t="shared" si="7"/>
        <v>45.29823253379921</v>
      </c>
      <c r="L64" s="13">
        <f t="shared" si="7"/>
        <v>35.75236737285943</v>
      </c>
      <c r="M64" s="13">
        <f t="shared" si="7"/>
        <v>40.891983656375416</v>
      </c>
      <c r="N64" s="13">
        <f t="shared" si="7"/>
        <v>44.74101529433965</v>
      </c>
      <c r="O64" s="13">
        <f t="shared" si="7"/>
        <v>42.530509496364296</v>
      </c>
      <c r="P64" s="13">
        <f t="shared" si="7"/>
        <v>49.602286510876155</v>
      </c>
      <c r="Q64" s="13">
        <f t="shared" si="7"/>
        <v>45.59851710453556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43.909808007679175</v>
      </c>
      <c r="W64" s="13">
        <f t="shared" si="7"/>
        <v>73.02664881328901</v>
      </c>
      <c r="X64" s="13">
        <f t="shared" si="7"/>
        <v>0</v>
      </c>
      <c r="Y64" s="13">
        <f t="shared" si="7"/>
        <v>0</v>
      </c>
      <c r="Z64" s="14">
        <f t="shared" si="7"/>
        <v>74.08010124692096</v>
      </c>
    </row>
    <row r="65" spans="1:26" ht="13.5">
      <c r="A65" s="38" t="s">
        <v>110</v>
      </c>
      <c r="B65" s="12">
        <f t="shared" si="7"/>
        <v>3363.0653780773223</v>
      </c>
      <c r="C65" s="12">
        <f t="shared" si="7"/>
        <v>0</v>
      </c>
      <c r="D65" s="3">
        <f t="shared" si="7"/>
        <v>6420.985007305762</v>
      </c>
      <c r="E65" s="13">
        <f t="shared" si="7"/>
        <v>8733.686312813672</v>
      </c>
      <c r="F65" s="13">
        <f t="shared" si="7"/>
        <v>1435.1538528973438</v>
      </c>
      <c r="G65" s="13">
        <f t="shared" si="7"/>
        <v>3123.895628954548</v>
      </c>
      <c r="H65" s="13">
        <f t="shared" si="7"/>
        <v>1669.8301990508899</v>
      </c>
      <c r="I65" s="13">
        <f t="shared" si="7"/>
        <v>1788.4300764663276</v>
      </c>
      <c r="J65" s="13">
        <f t="shared" si="7"/>
        <v>2344.0780169877116</v>
      </c>
      <c r="K65" s="13">
        <f t="shared" si="7"/>
        <v>2065.7632511082356</v>
      </c>
      <c r="L65" s="13">
        <f t="shared" si="7"/>
        <v>1267.509082866197</v>
      </c>
      <c r="M65" s="13">
        <f t="shared" si="7"/>
        <v>1988.0911518876615</v>
      </c>
      <c r="N65" s="13">
        <f t="shared" si="7"/>
        <v>906.8602667223789</v>
      </c>
      <c r="O65" s="13">
        <f t="shared" si="7"/>
        <v>1606.4920210773419</v>
      </c>
      <c r="P65" s="13">
        <f t="shared" si="7"/>
        <v>2786.35367287345</v>
      </c>
      <c r="Q65" s="13">
        <f t="shared" si="7"/>
        <v>1533.2285829632622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1765.8503865744897</v>
      </c>
      <c r="W65" s="13">
        <f t="shared" si="7"/>
        <v>196.47743234029315</v>
      </c>
      <c r="X65" s="13">
        <f t="shared" si="7"/>
        <v>0</v>
      </c>
      <c r="Y65" s="13">
        <f t="shared" si="7"/>
        <v>0</v>
      </c>
      <c r="Z65" s="14">
        <f t="shared" si="7"/>
        <v>8733.686312813672</v>
      </c>
    </row>
    <row r="66" spans="1:26" ht="13.5">
      <c r="A66" s="39" t="s">
        <v>111</v>
      </c>
      <c r="B66" s="15">
        <f t="shared" si="7"/>
        <v>67.75398229095599</v>
      </c>
      <c r="C66" s="15">
        <f t="shared" si="7"/>
        <v>0</v>
      </c>
      <c r="D66" s="4">
        <f t="shared" si="7"/>
        <v>83.69936338694963</v>
      </c>
      <c r="E66" s="16">
        <f t="shared" si="7"/>
        <v>77.75956070301496</v>
      </c>
      <c r="F66" s="16">
        <f t="shared" si="7"/>
        <v>20.117444619758608</v>
      </c>
      <c r="G66" s="16">
        <f t="shared" si="7"/>
        <v>21.961650602834993</v>
      </c>
      <c r="H66" s="16">
        <f t="shared" si="7"/>
        <v>29.207928076932056</v>
      </c>
      <c r="I66" s="16">
        <f t="shared" si="7"/>
        <v>23.738393567706314</v>
      </c>
      <c r="J66" s="16">
        <f t="shared" si="7"/>
        <v>20.28956758560657</v>
      </c>
      <c r="K66" s="16">
        <f t="shared" si="7"/>
        <v>20.688004882727025</v>
      </c>
      <c r="L66" s="16">
        <f t="shared" si="7"/>
        <v>17.834690341793795</v>
      </c>
      <c r="M66" s="16">
        <f t="shared" si="7"/>
        <v>19.615203162220578</v>
      </c>
      <c r="N66" s="16">
        <f t="shared" si="7"/>
        <v>19.12780087490365</v>
      </c>
      <c r="O66" s="16">
        <f t="shared" si="7"/>
        <v>20.59620790992848</v>
      </c>
      <c r="P66" s="16">
        <f t="shared" si="7"/>
        <v>20.96721983897118</v>
      </c>
      <c r="Q66" s="16">
        <f t="shared" si="7"/>
        <v>20.24891232430334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21.166127096760103</v>
      </c>
      <c r="W66" s="16">
        <f t="shared" si="7"/>
        <v>76.88169513784636</v>
      </c>
      <c r="X66" s="16">
        <f t="shared" si="7"/>
        <v>0</v>
      </c>
      <c r="Y66" s="16">
        <f t="shared" si="7"/>
        <v>0</v>
      </c>
      <c r="Z66" s="17">
        <f t="shared" si="7"/>
        <v>77.75956070301496</v>
      </c>
    </row>
    <row r="67" spans="1:26" ht="13.5" hidden="1">
      <c r="A67" s="40" t="s">
        <v>112</v>
      </c>
      <c r="B67" s="23">
        <v>9012575192</v>
      </c>
      <c r="C67" s="23"/>
      <c r="D67" s="24">
        <v>10961891384</v>
      </c>
      <c r="E67" s="25">
        <v>11060267131</v>
      </c>
      <c r="F67" s="25">
        <v>1011061269</v>
      </c>
      <c r="G67" s="25">
        <v>946355998</v>
      </c>
      <c r="H67" s="25">
        <v>894930729</v>
      </c>
      <c r="I67" s="25">
        <v>2852347996</v>
      </c>
      <c r="J67" s="25">
        <v>900134233</v>
      </c>
      <c r="K67" s="25">
        <v>802108545</v>
      </c>
      <c r="L67" s="25">
        <v>774651826</v>
      </c>
      <c r="M67" s="25">
        <v>2476894604</v>
      </c>
      <c r="N67" s="25">
        <v>813514356</v>
      </c>
      <c r="O67" s="25">
        <v>841761931</v>
      </c>
      <c r="P67" s="25">
        <v>789869081</v>
      </c>
      <c r="Q67" s="25">
        <v>2445145368</v>
      </c>
      <c r="R67" s="25"/>
      <c r="S67" s="25"/>
      <c r="T67" s="25"/>
      <c r="U67" s="25"/>
      <c r="V67" s="25">
        <v>7774387968</v>
      </c>
      <c r="W67" s="25">
        <v>7982395169</v>
      </c>
      <c r="X67" s="25"/>
      <c r="Y67" s="24"/>
      <c r="Z67" s="26">
        <v>11060267131</v>
      </c>
    </row>
    <row r="68" spans="1:26" ht="13.5" hidden="1">
      <c r="A68" s="36" t="s">
        <v>31</v>
      </c>
      <c r="B68" s="18">
        <v>1813223735</v>
      </c>
      <c r="C68" s="18"/>
      <c r="D68" s="19">
        <v>2004810256</v>
      </c>
      <c r="E68" s="20">
        <v>2061206288</v>
      </c>
      <c r="F68" s="20">
        <v>266697876</v>
      </c>
      <c r="G68" s="20">
        <v>214933294</v>
      </c>
      <c r="H68" s="20">
        <v>155979743</v>
      </c>
      <c r="I68" s="20">
        <v>637610913</v>
      </c>
      <c r="J68" s="20">
        <v>214881531</v>
      </c>
      <c r="K68" s="20">
        <v>155199839</v>
      </c>
      <c r="L68" s="20">
        <v>141540099</v>
      </c>
      <c r="M68" s="20">
        <v>511621469</v>
      </c>
      <c r="N68" s="20">
        <v>156821282</v>
      </c>
      <c r="O68" s="20">
        <v>155382886</v>
      </c>
      <c r="P68" s="20">
        <v>147919253</v>
      </c>
      <c r="Q68" s="20">
        <v>460123421</v>
      </c>
      <c r="R68" s="20"/>
      <c r="S68" s="20"/>
      <c r="T68" s="20"/>
      <c r="U68" s="20"/>
      <c r="V68" s="20">
        <v>1609355803</v>
      </c>
      <c r="W68" s="20">
        <v>1482801977</v>
      </c>
      <c r="X68" s="20"/>
      <c r="Y68" s="19"/>
      <c r="Z68" s="22">
        <v>2061206288</v>
      </c>
    </row>
    <row r="69" spans="1:26" ht="13.5" hidden="1">
      <c r="A69" s="37" t="s">
        <v>32</v>
      </c>
      <c r="B69" s="18">
        <v>6622332280</v>
      </c>
      <c r="C69" s="18"/>
      <c r="D69" s="19">
        <v>8379361900</v>
      </c>
      <c r="E69" s="20">
        <v>8418350461</v>
      </c>
      <c r="F69" s="20">
        <v>688214035</v>
      </c>
      <c r="G69" s="20">
        <v>676613759</v>
      </c>
      <c r="H69" s="20">
        <v>683974577</v>
      </c>
      <c r="I69" s="20">
        <v>2048802371</v>
      </c>
      <c r="J69" s="20">
        <v>627405067</v>
      </c>
      <c r="K69" s="20">
        <v>591359420</v>
      </c>
      <c r="L69" s="20">
        <v>577732313</v>
      </c>
      <c r="M69" s="20">
        <v>1796496800</v>
      </c>
      <c r="N69" s="20">
        <v>598509067</v>
      </c>
      <c r="O69" s="20">
        <v>626414963</v>
      </c>
      <c r="P69" s="20">
        <v>580130211</v>
      </c>
      <c r="Q69" s="20">
        <v>1805054241</v>
      </c>
      <c r="R69" s="20"/>
      <c r="S69" s="20"/>
      <c r="T69" s="20"/>
      <c r="U69" s="20"/>
      <c r="V69" s="20">
        <v>5650353412</v>
      </c>
      <c r="W69" s="20">
        <v>6090674707</v>
      </c>
      <c r="X69" s="20"/>
      <c r="Y69" s="19"/>
      <c r="Z69" s="22">
        <v>8418350461</v>
      </c>
    </row>
    <row r="70" spans="1:26" ht="13.5" hidden="1">
      <c r="A70" s="38" t="s">
        <v>106</v>
      </c>
      <c r="B70" s="18">
        <v>3721995256</v>
      </c>
      <c r="C70" s="18"/>
      <c r="D70" s="19">
        <v>5279913323</v>
      </c>
      <c r="E70" s="20">
        <v>5265970602</v>
      </c>
      <c r="F70" s="20">
        <v>426919434</v>
      </c>
      <c r="G70" s="20">
        <v>417629127</v>
      </c>
      <c r="H70" s="20">
        <v>419895256</v>
      </c>
      <c r="I70" s="20">
        <v>1264443817</v>
      </c>
      <c r="J70" s="20">
        <v>325679726</v>
      </c>
      <c r="K70" s="20">
        <v>306391374</v>
      </c>
      <c r="L70" s="20">
        <v>321473452</v>
      </c>
      <c r="M70" s="20">
        <v>953544552</v>
      </c>
      <c r="N70" s="20">
        <v>309979125</v>
      </c>
      <c r="O70" s="20">
        <v>317723158</v>
      </c>
      <c r="P70" s="20">
        <v>318809264</v>
      </c>
      <c r="Q70" s="20">
        <v>946511547</v>
      </c>
      <c r="R70" s="20"/>
      <c r="S70" s="20"/>
      <c r="T70" s="20"/>
      <c r="U70" s="20"/>
      <c r="V70" s="20">
        <v>3164499916</v>
      </c>
      <c r="W70" s="20">
        <v>3813754122</v>
      </c>
      <c r="X70" s="20"/>
      <c r="Y70" s="19"/>
      <c r="Z70" s="22">
        <v>5265970602</v>
      </c>
    </row>
    <row r="71" spans="1:26" ht="13.5" hidden="1">
      <c r="A71" s="38" t="s">
        <v>107</v>
      </c>
      <c r="B71" s="18">
        <v>1707747769</v>
      </c>
      <c r="C71" s="18"/>
      <c r="D71" s="19">
        <v>1885381006</v>
      </c>
      <c r="E71" s="20">
        <v>1882132270</v>
      </c>
      <c r="F71" s="20">
        <v>149982655</v>
      </c>
      <c r="G71" s="20">
        <v>153304763</v>
      </c>
      <c r="H71" s="20">
        <v>154004668</v>
      </c>
      <c r="I71" s="20">
        <v>457292086</v>
      </c>
      <c r="J71" s="20">
        <v>192519768</v>
      </c>
      <c r="K71" s="20">
        <v>174803058</v>
      </c>
      <c r="L71" s="20">
        <v>161051611</v>
      </c>
      <c r="M71" s="20">
        <v>528374437</v>
      </c>
      <c r="N71" s="20">
        <v>181075490</v>
      </c>
      <c r="O71" s="20">
        <v>202498209</v>
      </c>
      <c r="P71" s="20">
        <v>156633014</v>
      </c>
      <c r="Q71" s="20">
        <v>540206713</v>
      </c>
      <c r="R71" s="20"/>
      <c r="S71" s="20"/>
      <c r="T71" s="20"/>
      <c r="U71" s="20"/>
      <c r="V71" s="20">
        <v>1525873236</v>
      </c>
      <c r="W71" s="20">
        <v>1415603469</v>
      </c>
      <c r="X71" s="20"/>
      <c r="Y71" s="19"/>
      <c r="Z71" s="22">
        <v>1882132270</v>
      </c>
    </row>
    <row r="72" spans="1:26" ht="13.5" hidden="1">
      <c r="A72" s="38" t="s">
        <v>108</v>
      </c>
      <c r="B72" s="18">
        <v>662181340</v>
      </c>
      <c r="C72" s="18"/>
      <c r="D72" s="19">
        <v>728734227</v>
      </c>
      <c r="E72" s="20">
        <v>759825947</v>
      </c>
      <c r="F72" s="20">
        <v>66254639</v>
      </c>
      <c r="G72" s="20">
        <v>63039561</v>
      </c>
      <c r="H72" s="20">
        <v>65381498</v>
      </c>
      <c r="I72" s="20">
        <v>194675698</v>
      </c>
      <c r="J72" s="20">
        <v>64764577</v>
      </c>
      <c r="K72" s="20">
        <v>65566085</v>
      </c>
      <c r="L72" s="20">
        <v>44599800</v>
      </c>
      <c r="M72" s="20">
        <v>174930462</v>
      </c>
      <c r="N72" s="20">
        <v>63992531</v>
      </c>
      <c r="O72" s="20">
        <v>62394169</v>
      </c>
      <c r="P72" s="20">
        <v>61900004</v>
      </c>
      <c r="Q72" s="20">
        <v>188286704</v>
      </c>
      <c r="R72" s="20"/>
      <c r="S72" s="20"/>
      <c r="T72" s="20"/>
      <c r="U72" s="20"/>
      <c r="V72" s="20">
        <v>557892864</v>
      </c>
      <c r="W72" s="20">
        <v>514013278</v>
      </c>
      <c r="X72" s="20"/>
      <c r="Y72" s="19"/>
      <c r="Z72" s="22">
        <v>759825947</v>
      </c>
    </row>
    <row r="73" spans="1:26" ht="13.5" hidden="1">
      <c r="A73" s="38" t="s">
        <v>109</v>
      </c>
      <c r="B73" s="18">
        <v>422646043</v>
      </c>
      <c r="C73" s="18"/>
      <c r="D73" s="19">
        <v>485081488</v>
      </c>
      <c r="E73" s="20">
        <v>510169786</v>
      </c>
      <c r="F73" s="20">
        <v>44863388</v>
      </c>
      <c r="G73" s="20">
        <v>42571400</v>
      </c>
      <c r="H73" s="20">
        <v>44494864</v>
      </c>
      <c r="I73" s="20">
        <v>131929652</v>
      </c>
      <c r="J73" s="20">
        <v>44213302</v>
      </c>
      <c r="K73" s="20">
        <v>44363168</v>
      </c>
      <c r="L73" s="20">
        <v>50469553</v>
      </c>
      <c r="M73" s="20">
        <v>139046023</v>
      </c>
      <c r="N73" s="20">
        <v>43174731</v>
      </c>
      <c r="O73" s="20">
        <v>43599212</v>
      </c>
      <c r="P73" s="20">
        <v>42656084</v>
      </c>
      <c r="Q73" s="20">
        <v>129430027</v>
      </c>
      <c r="R73" s="20"/>
      <c r="S73" s="20"/>
      <c r="T73" s="20"/>
      <c r="U73" s="20"/>
      <c r="V73" s="20">
        <v>400405702</v>
      </c>
      <c r="W73" s="20">
        <v>337043226</v>
      </c>
      <c r="X73" s="20"/>
      <c r="Y73" s="19"/>
      <c r="Z73" s="22">
        <v>510169786</v>
      </c>
    </row>
    <row r="74" spans="1:26" ht="13.5" hidden="1">
      <c r="A74" s="38" t="s">
        <v>110</v>
      </c>
      <c r="B74" s="18">
        <v>107761872</v>
      </c>
      <c r="C74" s="18"/>
      <c r="D74" s="19">
        <v>251856</v>
      </c>
      <c r="E74" s="20">
        <v>251856</v>
      </c>
      <c r="F74" s="20">
        <v>193919</v>
      </c>
      <c r="G74" s="20">
        <v>68908</v>
      </c>
      <c r="H74" s="20">
        <v>198291</v>
      </c>
      <c r="I74" s="20">
        <v>461118</v>
      </c>
      <c r="J74" s="20">
        <v>227694</v>
      </c>
      <c r="K74" s="20">
        <v>235735</v>
      </c>
      <c r="L74" s="20">
        <v>137897</v>
      </c>
      <c r="M74" s="20">
        <v>601326</v>
      </c>
      <c r="N74" s="20">
        <v>287190</v>
      </c>
      <c r="O74" s="20">
        <v>200215</v>
      </c>
      <c r="P74" s="20">
        <v>131845</v>
      </c>
      <c r="Q74" s="20">
        <v>619250</v>
      </c>
      <c r="R74" s="20"/>
      <c r="S74" s="20"/>
      <c r="T74" s="20"/>
      <c r="U74" s="20"/>
      <c r="V74" s="20">
        <v>1681694</v>
      </c>
      <c r="W74" s="20">
        <v>10260612</v>
      </c>
      <c r="X74" s="20"/>
      <c r="Y74" s="19"/>
      <c r="Z74" s="22">
        <v>251856</v>
      </c>
    </row>
    <row r="75" spans="1:26" ht="13.5" hidden="1">
      <c r="A75" s="39" t="s">
        <v>111</v>
      </c>
      <c r="B75" s="27">
        <v>577019177</v>
      </c>
      <c r="C75" s="27"/>
      <c r="D75" s="28">
        <v>577719228</v>
      </c>
      <c r="E75" s="29">
        <v>580710382</v>
      </c>
      <c r="F75" s="29">
        <v>56149358</v>
      </c>
      <c r="G75" s="29">
        <v>54808945</v>
      </c>
      <c r="H75" s="29">
        <v>54976409</v>
      </c>
      <c r="I75" s="29">
        <v>165934712</v>
      </c>
      <c r="J75" s="29">
        <v>57847635</v>
      </c>
      <c r="K75" s="29">
        <v>55549286</v>
      </c>
      <c r="L75" s="29">
        <v>55379414</v>
      </c>
      <c r="M75" s="29">
        <v>168776335</v>
      </c>
      <c r="N75" s="29">
        <v>58184007</v>
      </c>
      <c r="O75" s="29">
        <v>59964082</v>
      </c>
      <c r="P75" s="29">
        <v>61819617</v>
      </c>
      <c r="Q75" s="29">
        <v>179967706</v>
      </c>
      <c r="R75" s="29"/>
      <c r="S75" s="29"/>
      <c r="T75" s="29"/>
      <c r="U75" s="29"/>
      <c r="V75" s="29">
        <v>514678753</v>
      </c>
      <c r="W75" s="29">
        <v>408918485</v>
      </c>
      <c r="X75" s="29"/>
      <c r="Y75" s="28"/>
      <c r="Z75" s="30">
        <v>580710382</v>
      </c>
    </row>
    <row r="76" spans="1:26" ht="13.5" hidden="1">
      <c r="A76" s="41" t="s">
        <v>113</v>
      </c>
      <c r="B76" s="31">
        <v>7219705665</v>
      </c>
      <c r="C76" s="31"/>
      <c r="D76" s="32">
        <v>9728202452</v>
      </c>
      <c r="E76" s="33">
        <v>9505267766</v>
      </c>
      <c r="F76" s="33">
        <v>640327052</v>
      </c>
      <c r="G76" s="33">
        <v>681997748</v>
      </c>
      <c r="H76" s="33">
        <v>683680578</v>
      </c>
      <c r="I76" s="33">
        <v>2006005378</v>
      </c>
      <c r="J76" s="33">
        <v>649452907</v>
      </c>
      <c r="K76" s="33">
        <v>636354636</v>
      </c>
      <c r="L76" s="33">
        <v>533909947</v>
      </c>
      <c r="M76" s="33">
        <v>1819717490</v>
      </c>
      <c r="N76" s="33">
        <v>580530257</v>
      </c>
      <c r="O76" s="33">
        <v>561685405</v>
      </c>
      <c r="P76" s="33">
        <v>657805813</v>
      </c>
      <c r="Q76" s="33">
        <v>1800021475</v>
      </c>
      <c r="R76" s="33"/>
      <c r="S76" s="33"/>
      <c r="T76" s="33"/>
      <c r="U76" s="33"/>
      <c r="V76" s="33">
        <v>5625744343</v>
      </c>
      <c r="W76" s="33">
        <v>6541737428</v>
      </c>
      <c r="X76" s="33"/>
      <c r="Y76" s="32"/>
      <c r="Z76" s="34">
        <v>9505267766</v>
      </c>
    </row>
    <row r="77" spans="1:26" ht="13.5" hidden="1">
      <c r="A77" s="36" t="s">
        <v>31</v>
      </c>
      <c r="B77" s="18">
        <v>524226554</v>
      </c>
      <c r="C77" s="18"/>
      <c r="D77" s="19">
        <v>1798565671</v>
      </c>
      <c r="E77" s="20">
        <v>1772042660</v>
      </c>
      <c r="F77" s="20">
        <v>146783749</v>
      </c>
      <c r="G77" s="20">
        <v>124481325</v>
      </c>
      <c r="H77" s="20">
        <v>136216110</v>
      </c>
      <c r="I77" s="20">
        <v>407481184</v>
      </c>
      <c r="J77" s="20">
        <v>150843907</v>
      </c>
      <c r="K77" s="20">
        <v>146265436</v>
      </c>
      <c r="L77" s="20">
        <v>107156837</v>
      </c>
      <c r="M77" s="20">
        <v>404266180</v>
      </c>
      <c r="N77" s="20">
        <v>129022499</v>
      </c>
      <c r="O77" s="20">
        <v>149774726</v>
      </c>
      <c r="P77" s="20">
        <v>179306560</v>
      </c>
      <c r="Q77" s="20">
        <v>458103785</v>
      </c>
      <c r="R77" s="20"/>
      <c r="S77" s="20"/>
      <c r="T77" s="20"/>
      <c r="U77" s="20"/>
      <c r="V77" s="20">
        <v>1269851149</v>
      </c>
      <c r="W77" s="20">
        <v>1230521148</v>
      </c>
      <c r="X77" s="20"/>
      <c r="Y77" s="19"/>
      <c r="Z77" s="22">
        <v>1772042660</v>
      </c>
    </row>
    <row r="78" spans="1:26" ht="13.5" hidden="1">
      <c r="A78" s="37" t="s">
        <v>32</v>
      </c>
      <c r="B78" s="18">
        <v>6304525640</v>
      </c>
      <c r="C78" s="18"/>
      <c r="D78" s="19">
        <v>7446089465</v>
      </c>
      <c r="E78" s="20">
        <v>7281667264</v>
      </c>
      <c r="F78" s="20">
        <v>482247487</v>
      </c>
      <c r="G78" s="20">
        <v>545479474</v>
      </c>
      <c r="H78" s="20">
        <v>531406998</v>
      </c>
      <c r="I78" s="20">
        <v>1559133959</v>
      </c>
      <c r="J78" s="20">
        <v>486871965</v>
      </c>
      <c r="K78" s="20">
        <v>478597161</v>
      </c>
      <c r="L78" s="20">
        <v>416876363</v>
      </c>
      <c r="M78" s="20">
        <v>1382345489</v>
      </c>
      <c r="N78" s="20">
        <v>440378437</v>
      </c>
      <c r="O78" s="20">
        <v>399560352</v>
      </c>
      <c r="P78" s="20">
        <v>465537398</v>
      </c>
      <c r="Q78" s="20">
        <v>1305476187</v>
      </c>
      <c r="R78" s="20"/>
      <c r="S78" s="20"/>
      <c r="T78" s="20"/>
      <c r="U78" s="20"/>
      <c r="V78" s="20">
        <v>4246955635</v>
      </c>
      <c r="W78" s="20">
        <v>4996832817</v>
      </c>
      <c r="X78" s="20"/>
      <c r="Y78" s="19"/>
      <c r="Z78" s="22">
        <v>7281667264</v>
      </c>
    </row>
    <row r="79" spans="1:26" ht="13.5" hidden="1">
      <c r="A79" s="38" t="s">
        <v>106</v>
      </c>
      <c r="B79" s="18">
        <v>1366984715</v>
      </c>
      <c r="C79" s="18"/>
      <c r="D79" s="19">
        <v>4768388424</v>
      </c>
      <c r="E79" s="20">
        <v>4717552646</v>
      </c>
      <c r="F79" s="20">
        <v>361265303</v>
      </c>
      <c r="G79" s="20">
        <v>423122713</v>
      </c>
      <c r="H79" s="20">
        <v>395820539</v>
      </c>
      <c r="I79" s="20">
        <v>1180208555</v>
      </c>
      <c r="J79" s="20">
        <v>368953975</v>
      </c>
      <c r="K79" s="20">
        <v>345117148</v>
      </c>
      <c r="L79" s="20">
        <v>301312185</v>
      </c>
      <c r="M79" s="20">
        <v>1015383308</v>
      </c>
      <c r="N79" s="20">
        <v>313821768</v>
      </c>
      <c r="O79" s="20">
        <v>284229155</v>
      </c>
      <c r="P79" s="20">
        <v>320576598</v>
      </c>
      <c r="Q79" s="20">
        <v>918627521</v>
      </c>
      <c r="R79" s="20"/>
      <c r="S79" s="20"/>
      <c r="T79" s="20"/>
      <c r="U79" s="20"/>
      <c r="V79" s="20">
        <v>3114219384</v>
      </c>
      <c r="W79" s="20">
        <v>3222566393</v>
      </c>
      <c r="X79" s="20"/>
      <c r="Y79" s="19"/>
      <c r="Z79" s="22">
        <v>4717552646</v>
      </c>
    </row>
    <row r="80" spans="1:26" ht="13.5" hidden="1">
      <c r="A80" s="38" t="s">
        <v>107</v>
      </c>
      <c r="B80" s="18">
        <v>782661997</v>
      </c>
      <c r="C80" s="18"/>
      <c r="D80" s="19">
        <v>1659089123</v>
      </c>
      <c r="E80" s="20">
        <v>1558924940</v>
      </c>
      <c r="F80" s="20">
        <v>66646385</v>
      </c>
      <c r="G80" s="20">
        <v>68570670</v>
      </c>
      <c r="H80" s="20">
        <v>77376780</v>
      </c>
      <c r="I80" s="20">
        <v>212593835</v>
      </c>
      <c r="J80" s="20">
        <v>64936982</v>
      </c>
      <c r="K80" s="20">
        <v>76391880</v>
      </c>
      <c r="L80" s="20">
        <v>66696235</v>
      </c>
      <c r="M80" s="20">
        <v>208025097</v>
      </c>
      <c r="N80" s="20">
        <v>72926632</v>
      </c>
      <c r="O80" s="20">
        <v>63750150</v>
      </c>
      <c r="P80" s="20">
        <v>84617006</v>
      </c>
      <c r="Q80" s="20">
        <v>221293788</v>
      </c>
      <c r="R80" s="20"/>
      <c r="S80" s="20"/>
      <c r="T80" s="20"/>
      <c r="U80" s="20"/>
      <c r="V80" s="20">
        <v>641912720</v>
      </c>
      <c r="W80" s="20">
        <v>1115307304</v>
      </c>
      <c r="X80" s="20"/>
      <c r="Y80" s="19"/>
      <c r="Z80" s="22">
        <v>1558924940</v>
      </c>
    </row>
    <row r="81" spans="1:26" ht="13.5" hidden="1">
      <c r="A81" s="38" t="s">
        <v>108</v>
      </c>
      <c r="B81" s="18">
        <v>309178463</v>
      </c>
      <c r="C81" s="18"/>
      <c r="D81" s="19">
        <v>601656182</v>
      </c>
      <c r="E81" s="20">
        <v>605259071</v>
      </c>
      <c r="F81" s="20">
        <v>32945005</v>
      </c>
      <c r="G81" s="20">
        <v>30758735</v>
      </c>
      <c r="H81" s="20">
        <v>34440531</v>
      </c>
      <c r="I81" s="20">
        <v>98144271</v>
      </c>
      <c r="J81" s="20">
        <v>28924797</v>
      </c>
      <c r="K81" s="20">
        <v>32122675</v>
      </c>
      <c r="L81" s="20">
        <v>29076026</v>
      </c>
      <c r="M81" s="20">
        <v>90123498</v>
      </c>
      <c r="N81" s="20">
        <v>31708812</v>
      </c>
      <c r="O81" s="20">
        <v>29821642</v>
      </c>
      <c r="P81" s="20">
        <v>35511733</v>
      </c>
      <c r="Q81" s="20">
        <v>97042187</v>
      </c>
      <c r="R81" s="20"/>
      <c r="S81" s="20"/>
      <c r="T81" s="20"/>
      <c r="U81" s="20"/>
      <c r="V81" s="20">
        <v>285309956</v>
      </c>
      <c r="W81" s="20">
        <v>392667960</v>
      </c>
      <c r="X81" s="20"/>
      <c r="Y81" s="19"/>
      <c r="Z81" s="22">
        <v>605259071</v>
      </c>
    </row>
    <row r="82" spans="1:26" ht="13.5" hidden="1">
      <c r="A82" s="38" t="s">
        <v>109</v>
      </c>
      <c r="B82" s="18">
        <v>221598257</v>
      </c>
      <c r="C82" s="18"/>
      <c r="D82" s="19">
        <v>400784100</v>
      </c>
      <c r="E82" s="20">
        <v>377934294</v>
      </c>
      <c r="F82" s="20">
        <v>18607758</v>
      </c>
      <c r="G82" s="20">
        <v>20874742</v>
      </c>
      <c r="H82" s="20">
        <v>20458025</v>
      </c>
      <c r="I82" s="20">
        <v>59940525</v>
      </c>
      <c r="J82" s="20">
        <v>18718886</v>
      </c>
      <c r="K82" s="20">
        <v>20095731</v>
      </c>
      <c r="L82" s="20">
        <v>18044060</v>
      </c>
      <c r="M82" s="20">
        <v>56858677</v>
      </c>
      <c r="N82" s="20">
        <v>19316813</v>
      </c>
      <c r="O82" s="20">
        <v>18542967</v>
      </c>
      <c r="P82" s="20">
        <v>21158393</v>
      </c>
      <c r="Q82" s="20">
        <v>59018173</v>
      </c>
      <c r="R82" s="20"/>
      <c r="S82" s="20"/>
      <c r="T82" s="20"/>
      <c r="U82" s="20"/>
      <c r="V82" s="20">
        <v>175817375</v>
      </c>
      <c r="W82" s="20">
        <v>246131373</v>
      </c>
      <c r="X82" s="20"/>
      <c r="Y82" s="19"/>
      <c r="Z82" s="22">
        <v>377934294</v>
      </c>
    </row>
    <row r="83" spans="1:26" ht="13.5" hidden="1">
      <c r="A83" s="38" t="s">
        <v>110</v>
      </c>
      <c r="B83" s="18">
        <v>3624102208</v>
      </c>
      <c r="C83" s="18"/>
      <c r="D83" s="19">
        <v>16171636</v>
      </c>
      <c r="E83" s="20">
        <v>21996313</v>
      </c>
      <c r="F83" s="20">
        <v>2783036</v>
      </c>
      <c r="G83" s="20">
        <v>2152614</v>
      </c>
      <c r="H83" s="20">
        <v>3311123</v>
      </c>
      <c r="I83" s="20">
        <v>8246773</v>
      </c>
      <c r="J83" s="20">
        <v>5337325</v>
      </c>
      <c r="K83" s="20">
        <v>4869727</v>
      </c>
      <c r="L83" s="20">
        <v>1747857</v>
      </c>
      <c r="M83" s="20">
        <v>11954909</v>
      </c>
      <c r="N83" s="20">
        <v>2604412</v>
      </c>
      <c r="O83" s="20">
        <v>3216438</v>
      </c>
      <c r="P83" s="20">
        <v>3673668</v>
      </c>
      <c r="Q83" s="20">
        <v>9494518</v>
      </c>
      <c r="R83" s="20"/>
      <c r="S83" s="20"/>
      <c r="T83" s="20"/>
      <c r="U83" s="20"/>
      <c r="V83" s="20">
        <v>29696200</v>
      </c>
      <c r="W83" s="20">
        <v>20159787</v>
      </c>
      <c r="X83" s="20"/>
      <c r="Y83" s="19"/>
      <c r="Z83" s="22">
        <v>21996313</v>
      </c>
    </row>
    <row r="84" spans="1:26" ht="13.5" hidden="1">
      <c r="A84" s="39" t="s">
        <v>111</v>
      </c>
      <c r="B84" s="27">
        <v>390953471</v>
      </c>
      <c r="C84" s="27"/>
      <c r="D84" s="28">
        <v>483547316</v>
      </c>
      <c r="E84" s="29">
        <v>451557842</v>
      </c>
      <c r="F84" s="29">
        <v>11295816</v>
      </c>
      <c r="G84" s="29">
        <v>12036949</v>
      </c>
      <c r="H84" s="29">
        <v>16057470</v>
      </c>
      <c r="I84" s="29">
        <v>39390235</v>
      </c>
      <c r="J84" s="29">
        <v>11737035</v>
      </c>
      <c r="K84" s="29">
        <v>11492039</v>
      </c>
      <c r="L84" s="29">
        <v>9876747</v>
      </c>
      <c r="M84" s="29">
        <v>33105821</v>
      </c>
      <c r="N84" s="29">
        <v>11129321</v>
      </c>
      <c r="O84" s="29">
        <v>12350327</v>
      </c>
      <c r="P84" s="29">
        <v>12961855</v>
      </c>
      <c r="Q84" s="29">
        <v>36441503</v>
      </c>
      <c r="R84" s="29"/>
      <c r="S84" s="29"/>
      <c r="T84" s="29"/>
      <c r="U84" s="29"/>
      <c r="V84" s="29">
        <v>108937559</v>
      </c>
      <c r="W84" s="29">
        <v>314383463</v>
      </c>
      <c r="X84" s="29"/>
      <c r="Y84" s="28"/>
      <c r="Z84" s="30">
        <v>451557842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262455047</v>
      </c>
      <c r="C5" s="18">
        <v>0</v>
      </c>
      <c r="D5" s="58">
        <v>201664697</v>
      </c>
      <c r="E5" s="59">
        <v>201664697</v>
      </c>
      <c r="F5" s="59">
        <v>33799031</v>
      </c>
      <c r="G5" s="59">
        <v>22313210</v>
      </c>
      <c r="H5" s="59">
        <v>23001901</v>
      </c>
      <c r="I5" s="59">
        <v>79114142</v>
      </c>
      <c r="J5" s="59">
        <v>22810159</v>
      </c>
      <c r="K5" s="59">
        <v>23038914</v>
      </c>
      <c r="L5" s="59">
        <v>22142296</v>
      </c>
      <c r="M5" s="59">
        <v>67991369</v>
      </c>
      <c r="N5" s="59">
        <v>22555875</v>
      </c>
      <c r="O5" s="59">
        <v>22765510</v>
      </c>
      <c r="P5" s="59">
        <v>22674337</v>
      </c>
      <c r="Q5" s="59">
        <v>67995722</v>
      </c>
      <c r="R5" s="59">
        <v>0</v>
      </c>
      <c r="S5" s="59">
        <v>0</v>
      </c>
      <c r="T5" s="59">
        <v>0</v>
      </c>
      <c r="U5" s="59">
        <v>0</v>
      </c>
      <c r="V5" s="59">
        <v>215101233</v>
      </c>
      <c r="W5" s="59">
        <v>151248519</v>
      </c>
      <c r="X5" s="59">
        <v>63852714</v>
      </c>
      <c r="Y5" s="60">
        <v>42.22</v>
      </c>
      <c r="Z5" s="61">
        <v>201664697</v>
      </c>
    </row>
    <row r="6" spans="1:26" ht="13.5">
      <c r="A6" s="57" t="s">
        <v>32</v>
      </c>
      <c r="B6" s="18">
        <v>945308825</v>
      </c>
      <c r="C6" s="18">
        <v>0</v>
      </c>
      <c r="D6" s="58">
        <v>1196987310</v>
      </c>
      <c r="E6" s="59">
        <v>1196987310</v>
      </c>
      <c r="F6" s="59">
        <v>95439478</v>
      </c>
      <c r="G6" s="59">
        <v>106991376</v>
      </c>
      <c r="H6" s="59">
        <v>111597521</v>
      </c>
      <c r="I6" s="59">
        <v>314028375</v>
      </c>
      <c r="J6" s="59">
        <v>97618288</v>
      </c>
      <c r="K6" s="59">
        <v>95386333</v>
      </c>
      <c r="L6" s="59">
        <v>97882861</v>
      </c>
      <c r="M6" s="59">
        <v>290887482</v>
      </c>
      <c r="N6" s="59">
        <v>93316958</v>
      </c>
      <c r="O6" s="59">
        <v>103207524</v>
      </c>
      <c r="P6" s="59">
        <v>73115933</v>
      </c>
      <c r="Q6" s="59">
        <v>269640415</v>
      </c>
      <c r="R6" s="59">
        <v>0</v>
      </c>
      <c r="S6" s="59">
        <v>0</v>
      </c>
      <c r="T6" s="59">
        <v>0</v>
      </c>
      <c r="U6" s="59">
        <v>0</v>
      </c>
      <c r="V6" s="59">
        <v>874556272</v>
      </c>
      <c r="W6" s="59">
        <v>897740487</v>
      </c>
      <c r="X6" s="59">
        <v>-23184215</v>
      </c>
      <c r="Y6" s="60">
        <v>-2.58</v>
      </c>
      <c r="Z6" s="61">
        <v>1196987310</v>
      </c>
    </row>
    <row r="7" spans="1:26" ht="13.5">
      <c r="A7" s="57" t="s">
        <v>33</v>
      </c>
      <c r="B7" s="18">
        <v>3230005</v>
      </c>
      <c r="C7" s="18">
        <v>0</v>
      </c>
      <c r="D7" s="58">
        <v>1500000</v>
      </c>
      <c r="E7" s="59">
        <v>1500000</v>
      </c>
      <c r="F7" s="59">
        <v>0</v>
      </c>
      <c r="G7" s="59">
        <v>122296</v>
      </c>
      <c r="H7" s="59">
        <v>406302</v>
      </c>
      <c r="I7" s="59">
        <v>528598</v>
      </c>
      <c r="J7" s="59">
        <v>282738</v>
      </c>
      <c r="K7" s="59">
        <v>168987</v>
      </c>
      <c r="L7" s="59">
        <v>104027</v>
      </c>
      <c r="M7" s="59">
        <v>555752</v>
      </c>
      <c r="N7" s="59">
        <v>59918</v>
      </c>
      <c r="O7" s="59">
        <v>341885</v>
      </c>
      <c r="P7" s="59">
        <v>0</v>
      </c>
      <c r="Q7" s="59">
        <v>401803</v>
      </c>
      <c r="R7" s="59">
        <v>0</v>
      </c>
      <c r="S7" s="59">
        <v>0</v>
      </c>
      <c r="T7" s="59">
        <v>0</v>
      </c>
      <c r="U7" s="59">
        <v>0</v>
      </c>
      <c r="V7" s="59">
        <v>1486153</v>
      </c>
      <c r="W7" s="59">
        <v>1125000</v>
      </c>
      <c r="X7" s="59">
        <v>361153</v>
      </c>
      <c r="Y7" s="60">
        <v>32.1</v>
      </c>
      <c r="Z7" s="61">
        <v>1500000</v>
      </c>
    </row>
    <row r="8" spans="1:26" ht="13.5">
      <c r="A8" s="57" t="s">
        <v>34</v>
      </c>
      <c r="B8" s="18">
        <v>410415987</v>
      </c>
      <c r="C8" s="18">
        <v>0</v>
      </c>
      <c r="D8" s="58">
        <v>388792000</v>
      </c>
      <c r="E8" s="59">
        <v>388792000</v>
      </c>
      <c r="F8" s="59">
        <v>160771000</v>
      </c>
      <c r="G8" s="59">
        <v>2093000</v>
      </c>
      <c r="H8" s="59">
        <v>0</v>
      </c>
      <c r="I8" s="59">
        <v>162864000</v>
      </c>
      <c r="J8" s="59">
        <v>0</v>
      </c>
      <c r="K8" s="59">
        <v>0</v>
      </c>
      <c r="L8" s="59">
        <v>128121000</v>
      </c>
      <c r="M8" s="59">
        <v>128121000</v>
      </c>
      <c r="N8" s="59">
        <v>0</v>
      </c>
      <c r="O8" s="59">
        <v>0</v>
      </c>
      <c r="P8" s="59">
        <v>96803000</v>
      </c>
      <c r="Q8" s="59">
        <v>96803000</v>
      </c>
      <c r="R8" s="59">
        <v>0</v>
      </c>
      <c r="S8" s="59">
        <v>0</v>
      </c>
      <c r="T8" s="59">
        <v>0</v>
      </c>
      <c r="U8" s="59">
        <v>0</v>
      </c>
      <c r="V8" s="59">
        <v>387788000</v>
      </c>
      <c r="W8" s="59">
        <v>388761999</v>
      </c>
      <c r="X8" s="59">
        <v>-973999</v>
      </c>
      <c r="Y8" s="60">
        <v>-0.25</v>
      </c>
      <c r="Z8" s="61">
        <v>388792000</v>
      </c>
    </row>
    <row r="9" spans="1:26" ht="13.5">
      <c r="A9" s="57" t="s">
        <v>35</v>
      </c>
      <c r="B9" s="18">
        <v>223438405</v>
      </c>
      <c r="C9" s="18">
        <v>0</v>
      </c>
      <c r="D9" s="58">
        <v>252528833</v>
      </c>
      <c r="E9" s="59">
        <v>272528833</v>
      </c>
      <c r="F9" s="59">
        <v>16718132</v>
      </c>
      <c r="G9" s="59">
        <v>20037874</v>
      </c>
      <c r="H9" s="59">
        <v>18905769</v>
      </c>
      <c r="I9" s="59">
        <v>55661775</v>
      </c>
      <c r="J9" s="59">
        <v>18455126</v>
      </c>
      <c r="K9" s="59">
        <v>23862162</v>
      </c>
      <c r="L9" s="59">
        <v>22846712</v>
      </c>
      <c r="M9" s="59">
        <v>65164000</v>
      </c>
      <c r="N9" s="59">
        <v>19862430</v>
      </c>
      <c r="O9" s="59">
        <v>21400198</v>
      </c>
      <c r="P9" s="59">
        <v>23932493</v>
      </c>
      <c r="Q9" s="59">
        <v>65195121</v>
      </c>
      <c r="R9" s="59">
        <v>0</v>
      </c>
      <c r="S9" s="59">
        <v>0</v>
      </c>
      <c r="T9" s="59">
        <v>0</v>
      </c>
      <c r="U9" s="59">
        <v>0</v>
      </c>
      <c r="V9" s="59">
        <v>186020896</v>
      </c>
      <c r="W9" s="59">
        <v>189396597</v>
      </c>
      <c r="X9" s="59">
        <v>-3375701</v>
      </c>
      <c r="Y9" s="60">
        <v>-1.78</v>
      </c>
      <c r="Z9" s="61">
        <v>272528833</v>
      </c>
    </row>
    <row r="10" spans="1:26" ht="25.5">
      <c r="A10" s="62" t="s">
        <v>98</v>
      </c>
      <c r="B10" s="63">
        <f>SUM(B5:B9)</f>
        <v>1844848269</v>
      </c>
      <c r="C10" s="63">
        <f>SUM(C5:C9)</f>
        <v>0</v>
      </c>
      <c r="D10" s="64">
        <f aca="true" t="shared" si="0" ref="D10:Z10">SUM(D5:D9)</f>
        <v>2041472840</v>
      </c>
      <c r="E10" s="65">
        <f t="shared" si="0"/>
        <v>2061472840</v>
      </c>
      <c r="F10" s="65">
        <f t="shared" si="0"/>
        <v>306727641</v>
      </c>
      <c r="G10" s="65">
        <f t="shared" si="0"/>
        <v>151557756</v>
      </c>
      <c r="H10" s="65">
        <f t="shared" si="0"/>
        <v>153911493</v>
      </c>
      <c r="I10" s="65">
        <f t="shared" si="0"/>
        <v>612196890</v>
      </c>
      <c r="J10" s="65">
        <f t="shared" si="0"/>
        <v>139166311</v>
      </c>
      <c r="K10" s="65">
        <f t="shared" si="0"/>
        <v>142456396</v>
      </c>
      <c r="L10" s="65">
        <f t="shared" si="0"/>
        <v>271096896</v>
      </c>
      <c r="M10" s="65">
        <f t="shared" si="0"/>
        <v>552719603</v>
      </c>
      <c r="N10" s="65">
        <f t="shared" si="0"/>
        <v>135795181</v>
      </c>
      <c r="O10" s="65">
        <f t="shared" si="0"/>
        <v>147715117</v>
      </c>
      <c r="P10" s="65">
        <f t="shared" si="0"/>
        <v>216525763</v>
      </c>
      <c r="Q10" s="65">
        <f t="shared" si="0"/>
        <v>500036061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1664952554</v>
      </c>
      <c r="W10" s="65">
        <f t="shared" si="0"/>
        <v>1628272602</v>
      </c>
      <c r="X10" s="65">
        <f t="shared" si="0"/>
        <v>36679952</v>
      </c>
      <c r="Y10" s="66">
        <f>+IF(W10&lt;&gt;0,(X10/W10)*100,0)</f>
        <v>2.252691100676028</v>
      </c>
      <c r="Z10" s="67">
        <f t="shared" si="0"/>
        <v>2061472840</v>
      </c>
    </row>
    <row r="11" spans="1:26" ht="13.5">
      <c r="A11" s="57" t="s">
        <v>36</v>
      </c>
      <c r="B11" s="18">
        <v>611810850</v>
      </c>
      <c r="C11" s="18">
        <v>0</v>
      </c>
      <c r="D11" s="58">
        <v>620099100</v>
      </c>
      <c r="E11" s="59">
        <v>620099100</v>
      </c>
      <c r="F11" s="59">
        <v>52334899</v>
      </c>
      <c r="G11" s="59">
        <v>52483803</v>
      </c>
      <c r="H11" s="59">
        <v>53982427</v>
      </c>
      <c r="I11" s="59">
        <v>158801129</v>
      </c>
      <c r="J11" s="59">
        <v>49303890</v>
      </c>
      <c r="K11" s="59">
        <v>52791279</v>
      </c>
      <c r="L11" s="59">
        <v>51930354</v>
      </c>
      <c r="M11" s="59">
        <v>154025523</v>
      </c>
      <c r="N11" s="59">
        <v>51714760</v>
      </c>
      <c r="O11" s="59">
        <v>54213659</v>
      </c>
      <c r="P11" s="59">
        <v>49435617</v>
      </c>
      <c r="Q11" s="59">
        <v>155364036</v>
      </c>
      <c r="R11" s="59">
        <v>0</v>
      </c>
      <c r="S11" s="59">
        <v>0</v>
      </c>
      <c r="T11" s="59">
        <v>0</v>
      </c>
      <c r="U11" s="59">
        <v>0</v>
      </c>
      <c r="V11" s="59">
        <v>468190688</v>
      </c>
      <c r="W11" s="59">
        <v>483823917</v>
      </c>
      <c r="X11" s="59">
        <v>-15633229</v>
      </c>
      <c r="Y11" s="60">
        <v>-3.23</v>
      </c>
      <c r="Z11" s="61">
        <v>620099100</v>
      </c>
    </row>
    <row r="12" spans="1:26" ht="13.5">
      <c r="A12" s="57" t="s">
        <v>37</v>
      </c>
      <c r="B12" s="18">
        <v>27190642</v>
      </c>
      <c r="C12" s="18">
        <v>0</v>
      </c>
      <c r="D12" s="58">
        <v>28551594</v>
      </c>
      <c r="E12" s="59">
        <v>28551594</v>
      </c>
      <c r="F12" s="59">
        <v>2368700</v>
      </c>
      <c r="G12" s="59">
        <v>2539674</v>
      </c>
      <c r="H12" s="59">
        <v>2308083</v>
      </c>
      <c r="I12" s="59">
        <v>7216457</v>
      </c>
      <c r="J12" s="59">
        <v>2461142</v>
      </c>
      <c r="K12" s="59">
        <v>2442858</v>
      </c>
      <c r="L12" s="59">
        <v>2416003</v>
      </c>
      <c r="M12" s="59">
        <v>7320003</v>
      </c>
      <c r="N12" s="59">
        <v>2409755</v>
      </c>
      <c r="O12" s="59">
        <v>2572072</v>
      </c>
      <c r="P12" s="59">
        <v>2407128</v>
      </c>
      <c r="Q12" s="59">
        <v>7388955</v>
      </c>
      <c r="R12" s="59">
        <v>0</v>
      </c>
      <c r="S12" s="59">
        <v>0</v>
      </c>
      <c r="T12" s="59">
        <v>0</v>
      </c>
      <c r="U12" s="59">
        <v>0</v>
      </c>
      <c r="V12" s="59">
        <v>21925415</v>
      </c>
      <c r="W12" s="59">
        <v>21413700</v>
      </c>
      <c r="X12" s="59">
        <v>511715</v>
      </c>
      <c r="Y12" s="60">
        <v>2.39</v>
      </c>
      <c r="Z12" s="61">
        <v>28551594</v>
      </c>
    </row>
    <row r="13" spans="1:26" ht="13.5">
      <c r="A13" s="57" t="s">
        <v>99</v>
      </c>
      <c r="B13" s="18">
        <v>206572065</v>
      </c>
      <c r="C13" s="18">
        <v>0</v>
      </c>
      <c r="D13" s="58">
        <v>87000000</v>
      </c>
      <c r="E13" s="59">
        <v>87000000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65250000</v>
      </c>
      <c r="X13" s="59">
        <v>-65250000</v>
      </c>
      <c r="Y13" s="60">
        <v>-100</v>
      </c>
      <c r="Z13" s="61">
        <v>87000000</v>
      </c>
    </row>
    <row r="14" spans="1:26" ht="13.5">
      <c r="A14" s="57" t="s">
        <v>38</v>
      </c>
      <c r="B14" s="18">
        <v>119480326</v>
      </c>
      <c r="C14" s="18">
        <v>0</v>
      </c>
      <c r="D14" s="58">
        <v>105980000</v>
      </c>
      <c r="E14" s="59">
        <v>105980000</v>
      </c>
      <c r="F14" s="59">
        <v>1340</v>
      </c>
      <c r="G14" s="59">
        <v>60111</v>
      </c>
      <c r="H14" s="59">
        <v>5853</v>
      </c>
      <c r="I14" s="59">
        <v>67304</v>
      </c>
      <c r="J14" s="59">
        <v>1968</v>
      </c>
      <c r="K14" s="59">
        <v>5345</v>
      </c>
      <c r="L14" s="59">
        <v>0</v>
      </c>
      <c r="M14" s="59">
        <v>7313</v>
      </c>
      <c r="N14" s="59">
        <v>5</v>
      </c>
      <c r="O14" s="59">
        <v>7594</v>
      </c>
      <c r="P14" s="59">
        <v>12238</v>
      </c>
      <c r="Q14" s="59">
        <v>19837</v>
      </c>
      <c r="R14" s="59">
        <v>0</v>
      </c>
      <c r="S14" s="59">
        <v>0</v>
      </c>
      <c r="T14" s="59">
        <v>0</v>
      </c>
      <c r="U14" s="59">
        <v>0</v>
      </c>
      <c r="V14" s="59">
        <v>94454</v>
      </c>
      <c r="W14" s="59">
        <v>105734997</v>
      </c>
      <c r="X14" s="59">
        <v>-105640543</v>
      </c>
      <c r="Y14" s="60">
        <v>-99.91</v>
      </c>
      <c r="Z14" s="61">
        <v>105980000</v>
      </c>
    </row>
    <row r="15" spans="1:26" ht="13.5">
      <c r="A15" s="57" t="s">
        <v>39</v>
      </c>
      <c r="B15" s="18">
        <v>849876951</v>
      </c>
      <c r="C15" s="18">
        <v>0</v>
      </c>
      <c r="D15" s="58">
        <v>907126966</v>
      </c>
      <c r="E15" s="59">
        <v>907126966</v>
      </c>
      <c r="F15" s="59">
        <v>111430592</v>
      </c>
      <c r="G15" s="59">
        <v>15933674</v>
      </c>
      <c r="H15" s="59">
        <v>16585941</v>
      </c>
      <c r="I15" s="59">
        <v>143950207</v>
      </c>
      <c r="J15" s="59">
        <v>15411763</v>
      </c>
      <c r="K15" s="59">
        <v>28041578</v>
      </c>
      <c r="L15" s="59">
        <v>79045915</v>
      </c>
      <c r="M15" s="59">
        <v>122499256</v>
      </c>
      <c r="N15" s="59">
        <v>31235984</v>
      </c>
      <c r="O15" s="59">
        <v>14318086</v>
      </c>
      <c r="P15" s="59">
        <v>67806388</v>
      </c>
      <c r="Q15" s="59">
        <v>113360458</v>
      </c>
      <c r="R15" s="59">
        <v>0</v>
      </c>
      <c r="S15" s="59">
        <v>0</v>
      </c>
      <c r="T15" s="59">
        <v>0</v>
      </c>
      <c r="U15" s="59">
        <v>0</v>
      </c>
      <c r="V15" s="59">
        <v>379809921</v>
      </c>
      <c r="W15" s="59">
        <v>672845247</v>
      </c>
      <c r="X15" s="59">
        <v>-293035326</v>
      </c>
      <c r="Y15" s="60">
        <v>-43.55</v>
      </c>
      <c r="Z15" s="61">
        <v>907126966</v>
      </c>
    </row>
    <row r="16" spans="1:26" ht="13.5">
      <c r="A16" s="68" t="s">
        <v>40</v>
      </c>
      <c r="B16" s="18">
        <v>0</v>
      </c>
      <c r="C16" s="18">
        <v>0</v>
      </c>
      <c r="D16" s="58">
        <v>32850000</v>
      </c>
      <c r="E16" s="59">
        <v>32850000</v>
      </c>
      <c r="F16" s="59">
        <v>584901</v>
      </c>
      <c r="G16" s="59">
        <v>1689458</v>
      </c>
      <c r="H16" s="59">
        <v>2070141</v>
      </c>
      <c r="I16" s="59">
        <v>4344500</v>
      </c>
      <c r="J16" s="59">
        <v>2676729</v>
      </c>
      <c r="K16" s="59">
        <v>4714413</v>
      </c>
      <c r="L16" s="59">
        <v>3841197</v>
      </c>
      <c r="M16" s="59">
        <v>11232339</v>
      </c>
      <c r="N16" s="59">
        <v>3902456</v>
      </c>
      <c r="O16" s="59">
        <v>3811654</v>
      </c>
      <c r="P16" s="59">
        <v>4197810</v>
      </c>
      <c r="Q16" s="59">
        <v>11911920</v>
      </c>
      <c r="R16" s="59">
        <v>0</v>
      </c>
      <c r="S16" s="59">
        <v>0</v>
      </c>
      <c r="T16" s="59">
        <v>0</v>
      </c>
      <c r="U16" s="59">
        <v>0</v>
      </c>
      <c r="V16" s="59">
        <v>27488759</v>
      </c>
      <c r="W16" s="59">
        <v>24637500</v>
      </c>
      <c r="X16" s="59">
        <v>2851259</v>
      </c>
      <c r="Y16" s="60">
        <v>11.57</v>
      </c>
      <c r="Z16" s="61">
        <v>32850000</v>
      </c>
    </row>
    <row r="17" spans="1:26" ht="13.5">
      <c r="A17" s="57" t="s">
        <v>41</v>
      </c>
      <c r="B17" s="18">
        <v>915476173</v>
      </c>
      <c r="C17" s="18">
        <v>0</v>
      </c>
      <c r="D17" s="58">
        <v>255127250</v>
      </c>
      <c r="E17" s="59">
        <v>255127250</v>
      </c>
      <c r="F17" s="59">
        <v>19908154</v>
      </c>
      <c r="G17" s="59">
        <v>16257401</v>
      </c>
      <c r="H17" s="59">
        <v>33874577</v>
      </c>
      <c r="I17" s="59">
        <v>70040132</v>
      </c>
      <c r="J17" s="59">
        <v>27438151</v>
      </c>
      <c r="K17" s="59">
        <v>20535760</v>
      </c>
      <c r="L17" s="59">
        <v>24583641</v>
      </c>
      <c r="M17" s="59">
        <v>72557552</v>
      </c>
      <c r="N17" s="59">
        <v>19207059</v>
      </c>
      <c r="O17" s="59">
        <v>22382299</v>
      </c>
      <c r="P17" s="59">
        <v>25879863</v>
      </c>
      <c r="Q17" s="59">
        <v>67469221</v>
      </c>
      <c r="R17" s="59">
        <v>0</v>
      </c>
      <c r="S17" s="59">
        <v>0</v>
      </c>
      <c r="T17" s="59">
        <v>0</v>
      </c>
      <c r="U17" s="59">
        <v>0</v>
      </c>
      <c r="V17" s="59">
        <v>210066905</v>
      </c>
      <c r="W17" s="59">
        <v>191345436</v>
      </c>
      <c r="X17" s="59">
        <v>18721469</v>
      </c>
      <c r="Y17" s="60">
        <v>9.78</v>
      </c>
      <c r="Z17" s="61">
        <v>255127250</v>
      </c>
    </row>
    <row r="18" spans="1:26" ht="13.5">
      <c r="A18" s="69" t="s">
        <v>42</v>
      </c>
      <c r="B18" s="70">
        <f>SUM(B11:B17)</f>
        <v>2730407007</v>
      </c>
      <c r="C18" s="70">
        <f>SUM(C11:C17)</f>
        <v>0</v>
      </c>
      <c r="D18" s="71">
        <f aca="true" t="shared" si="1" ref="D18:Z18">SUM(D11:D17)</f>
        <v>2036734910</v>
      </c>
      <c r="E18" s="72">
        <f t="shared" si="1"/>
        <v>2036734910</v>
      </c>
      <c r="F18" s="72">
        <f t="shared" si="1"/>
        <v>186628586</v>
      </c>
      <c r="G18" s="72">
        <f t="shared" si="1"/>
        <v>88964121</v>
      </c>
      <c r="H18" s="72">
        <f t="shared" si="1"/>
        <v>108827022</v>
      </c>
      <c r="I18" s="72">
        <f t="shared" si="1"/>
        <v>384419729</v>
      </c>
      <c r="J18" s="72">
        <f t="shared" si="1"/>
        <v>97293643</v>
      </c>
      <c r="K18" s="72">
        <f t="shared" si="1"/>
        <v>108531233</v>
      </c>
      <c r="L18" s="72">
        <f t="shared" si="1"/>
        <v>161817110</v>
      </c>
      <c r="M18" s="72">
        <f t="shared" si="1"/>
        <v>367641986</v>
      </c>
      <c r="N18" s="72">
        <f t="shared" si="1"/>
        <v>108470019</v>
      </c>
      <c r="O18" s="72">
        <f t="shared" si="1"/>
        <v>97305364</v>
      </c>
      <c r="P18" s="72">
        <f t="shared" si="1"/>
        <v>149739044</v>
      </c>
      <c r="Q18" s="72">
        <f t="shared" si="1"/>
        <v>355514427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1107576142</v>
      </c>
      <c r="W18" s="72">
        <f t="shared" si="1"/>
        <v>1565050797</v>
      </c>
      <c r="X18" s="72">
        <f t="shared" si="1"/>
        <v>-457474655</v>
      </c>
      <c r="Y18" s="66">
        <f>+IF(W18&lt;&gt;0,(X18/W18)*100,0)</f>
        <v>-29.230658575230894</v>
      </c>
      <c r="Z18" s="73">
        <f t="shared" si="1"/>
        <v>2036734910</v>
      </c>
    </row>
    <row r="19" spans="1:26" ht="13.5">
      <c r="A19" s="69" t="s">
        <v>43</v>
      </c>
      <c r="B19" s="74">
        <f>+B10-B18</f>
        <v>-885558738</v>
      </c>
      <c r="C19" s="74">
        <f>+C10-C18</f>
        <v>0</v>
      </c>
      <c r="D19" s="75">
        <f aca="true" t="shared" si="2" ref="D19:Z19">+D10-D18</f>
        <v>4737930</v>
      </c>
      <c r="E19" s="76">
        <f t="shared" si="2"/>
        <v>24737930</v>
      </c>
      <c r="F19" s="76">
        <f t="shared" si="2"/>
        <v>120099055</v>
      </c>
      <c r="G19" s="76">
        <f t="shared" si="2"/>
        <v>62593635</v>
      </c>
      <c r="H19" s="76">
        <f t="shared" si="2"/>
        <v>45084471</v>
      </c>
      <c r="I19" s="76">
        <f t="shared" si="2"/>
        <v>227777161</v>
      </c>
      <c r="J19" s="76">
        <f t="shared" si="2"/>
        <v>41872668</v>
      </c>
      <c r="K19" s="76">
        <f t="shared" si="2"/>
        <v>33925163</v>
      </c>
      <c r="L19" s="76">
        <f t="shared" si="2"/>
        <v>109279786</v>
      </c>
      <c r="M19" s="76">
        <f t="shared" si="2"/>
        <v>185077617</v>
      </c>
      <c r="N19" s="76">
        <f t="shared" si="2"/>
        <v>27325162</v>
      </c>
      <c r="O19" s="76">
        <f t="shared" si="2"/>
        <v>50409753</v>
      </c>
      <c r="P19" s="76">
        <f t="shared" si="2"/>
        <v>66786719</v>
      </c>
      <c r="Q19" s="76">
        <f t="shared" si="2"/>
        <v>144521634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557376412</v>
      </c>
      <c r="W19" s="76">
        <f>IF(E10=E18,0,W10-W18)</f>
        <v>63221805</v>
      </c>
      <c r="X19" s="76">
        <f t="shared" si="2"/>
        <v>494154607</v>
      </c>
      <c r="Y19" s="77">
        <f>+IF(W19&lt;&gt;0,(X19/W19)*100,0)</f>
        <v>781.6205294992764</v>
      </c>
      <c r="Z19" s="78">
        <f t="shared" si="2"/>
        <v>24737930</v>
      </c>
    </row>
    <row r="20" spans="1:26" ht="13.5">
      <c r="A20" s="57" t="s">
        <v>44</v>
      </c>
      <c r="B20" s="18">
        <v>117246706</v>
      </c>
      <c r="C20" s="18">
        <v>0</v>
      </c>
      <c r="D20" s="58">
        <v>113363000</v>
      </c>
      <c r="E20" s="59">
        <v>113363000</v>
      </c>
      <c r="F20" s="59">
        <v>43610000</v>
      </c>
      <c r="G20" s="59">
        <v>0</v>
      </c>
      <c r="H20" s="59">
        <v>0</v>
      </c>
      <c r="I20" s="59">
        <v>43610000</v>
      </c>
      <c r="J20" s="59">
        <v>0</v>
      </c>
      <c r="K20" s="59">
        <v>0</v>
      </c>
      <c r="L20" s="59">
        <v>37015000</v>
      </c>
      <c r="M20" s="59">
        <v>37015000</v>
      </c>
      <c r="N20" s="59">
        <v>0</v>
      </c>
      <c r="O20" s="59">
        <v>0</v>
      </c>
      <c r="P20" s="59">
        <v>32738000</v>
      </c>
      <c r="Q20" s="59">
        <v>32738000</v>
      </c>
      <c r="R20" s="59">
        <v>0</v>
      </c>
      <c r="S20" s="59">
        <v>0</v>
      </c>
      <c r="T20" s="59">
        <v>0</v>
      </c>
      <c r="U20" s="59">
        <v>0</v>
      </c>
      <c r="V20" s="59">
        <v>113363000</v>
      </c>
      <c r="W20" s="59">
        <v>85022253</v>
      </c>
      <c r="X20" s="59">
        <v>28340747</v>
      </c>
      <c r="Y20" s="60">
        <v>33.33</v>
      </c>
      <c r="Z20" s="61">
        <v>113363000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-768312032</v>
      </c>
      <c r="C22" s="85">
        <f>SUM(C19:C21)</f>
        <v>0</v>
      </c>
      <c r="D22" s="86">
        <f aca="true" t="shared" si="3" ref="D22:Z22">SUM(D19:D21)</f>
        <v>118100930</v>
      </c>
      <c r="E22" s="87">
        <f t="shared" si="3"/>
        <v>138100930</v>
      </c>
      <c r="F22" s="87">
        <f t="shared" si="3"/>
        <v>163709055</v>
      </c>
      <c r="G22" s="87">
        <f t="shared" si="3"/>
        <v>62593635</v>
      </c>
      <c r="H22" s="87">
        <f t="shared" si="3"/>
        <v>45084471</v>
      </c>
      <c r="I22" s="87">
        <f t="shared" si="3"/>
        <v>271387161</v>
      </c>
      <c r="J22" s="87">
        <f t="shared" si="3"/>
        <v>41872668</v>
      </c>
      <c r="K22" s="87">
        <f t="shared" si="3"/>
        <v>33925163</v>
      </c>
      <c r="L22" s="87">
        <f t="shared" si="3"/>
        <v>146294786</v>
      </c>
      <c r="M22" s="87">
        <f t="shared" si="3"/>
        <v>222092617</v>
      </c>
      <c r="N22" s="87">
        <f t="shared" si="3"/>
        <v>27325162</v>
      </c>
      <c r="O22" s="87">
        <f t="shared" si="3"/>
        <v>50409753</v>
      </c>
      <c r="P22" s="87">
        <f t="shared" si="3"/>
        <v>99524719</v>
      </c>
      <c r="Q22" s="87">
        <f t="shared" si="3"/>
        <v>177259634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670739412</v>
      </c>
      <c r="W22" s="87">
        <f t="shared" si="3"/>
        <v>148244058</v>
      </c>
      <c r="X22" s="87">
        <f t="shared" si="3"/>
        <v>522495354</v>
      </c>
      <c r="Y22" s="88">
        <f>+IF(W22&lt;&gt;0,(X22/W22)*100,0)</f>
        <v>352.45618681053645</v>
      </c>
      <c r="Z22" s="89">
        <f t="shared" si="3"/>
        <v>138100930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-768312032</v>
      </c>
      <c r="C24" s="74">
        <f>SUM(C22:C23)</f>
        <v>0</v>
      </c>
      <c r="D24" s="75">
        <f aca="true" t="shared" si="4" ref="D24:Z24">SUM(D22:D23)</f>
        <v>118100930</v>
      </c>
      <c r="E24" s="76">
        <f t="shared" si="4"/>
        <v>138100930</v>
      </c>
      <c r="F24" s="76">
        <f t="shared" si="4"/>
        <v>163709055</v>
      </c>
      <c r="G24" s="76">
        <f t="shared" si="4"/>
        <v>62593635</v>
      </c>
      <c r="H24" s="76">
        <f t="shared" si="4"/>
        <v>45084471</v>
      </c>
      <c r="I24" s="76">
        <f t="shared" si="4"/>
        <v>271387161</v>
      </c>
      <c r="J24" s="76">
        <f t="shared" si="4"/>
        <v>41872668</v>
      </c>
      <c r="K24" s="76">
        <f t="shared" si="4"/>
        <v>33925163</v>
      </c>
      <c r="L24" s="76">
        <f t="shared" si="4"/>
        <v>146294786</v>
      </c>
      <c r="M24" s="76">
        <f t="shared" si="4"/>
        <v>222092617</v>
      </c>
      <c r="N24" s="76">
        <f t="shared" si="4"/>
        <v>27325162</v>
      </c>
      <c r="O24" s="76">
        <f t="shared" si="4"/>
        <v>50409753</v>
      </c>
      <c r="P24" s="76">
        <f t="shared" si="4"/>
        <v>99524719</v>
      </c>
      <c r="Q24" s="76">
        <f t="shared" si="4"/>
        <v>177259634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670739412</v>
      </c>
      <c r="W24" s="76">
        <f t="shared" si="4"/>
        <v>148244058</v>
      </c>
      <c r="X24" s="76">
        <f t="shared" si="4"/>
        <v>522495354</v>
      </c>
      <c r="Y24" s="77">
        <f>+IF(W24&lt;&gt;0,(X24/W24)*100,0)</f>
        <v>352.45618681053645</v>
      </c>
      <c r="Z24" s="78">
        <f t="shared" si="4"/>
        <v>138100930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134043706</v>
      </c>
      <c r="C27" s="21">
        <v>0</v>
      </c>
      <c r="D27" s="98">
        <v>133363002</v>
      </c>
      <c r="E27" s="99">
        <v>153363000</v>
      </c>
      <c r="F27" s="99">
        <v>9529387</v>
      </c>
      <c r="G27" s="99">
        <v>3410141</v>
      </c>
      <c r="H27" s="99">
        <v>5151288</v>
      </c>
      <c r="I27" s="99">
        <v>18090816</v>
      </c>
      <c r="J27" s="99">
        <v>31494737</v>
      </c>
      <c r="K27" s="99">
        <v>6839637</v>
      </c>
      <c r="L27" s="99">
        <v>18668046</v>
      </c>
      <c r="M27" s="99">
        <v>57002420</v>
      </c>
      <c r="N27" s="99">
        <v>10254996</v>
      </c>
      <c r="O27" s="99">
        <v>7821234</v>
      </c>
      <c r="P27" s="99">
        <v>10569769</v>
      </c>
      <c r="Q27" s="99">
        <v>28645999</v>
      </c>
      <c r="R27" s="99">
        <v>0</v>
      </c>
      <c r="S27" s="99">
        <v>0</v>
      </c>
      <c r="T27" s="99">
        <v>0</v>
      </c>
      <c r="U27" s="99">
        <v>0</v>
      </c>
      <c r="V27" s="99">
        <v>103739235</v>
      </c>
      <c r="W27" s="99">
        <v>115022250</v>
      </c>
      <c r="X27" s="99">
        <v>-11283015</v>
      </c>
      <c r="Y27" s="100">
        <v>-9.81</v>
      </c>
      <c r="Z27" s="101">
        <v>153363000</v>
      </c>
    </row>
    <row r="28" spans="1:26" ht="13.5">
      <c r="A28" s="102" t="s">
        <v>44</v>
      </c>
      <c r="B28" s="18">
        <v>117246706</v>
      </c>
      <c r="C28" s="18">
        <v>0</v>
      </c>
      <c r="D28" s="58">
        <v>113363002</v>
      </c>
      <c r="E28" s="59">
        <v>113363000</v>
      </c>
      <c r="F28" s="59">
        <v>9199232</v>
      </c>
      <c r="G28" s="59">
        <v>3410141</v>
      </c>
      <c r="H28" s="59">
        <v>5106102</v>
      </c>
      <c r="I28" s="59">
        <v>17715475</v>
      </c>
      <c r="J28" s="59">
        <v>28506193</v>
      </c>
      <c r="K28" s="59">
        <v>6372408</v>
      </c>
      <c r="L28" s="59">
        <v>16032264</v>
      </c>
      <c r="M28" s="59">
        <v>50910865</v>
      </c>
      <c r="N28" s="59">
        <v>9938112</v>
      </c>
      <c r="O28" s="59">
        <v>7793382</v>
      </c>
      <c r="P28" s="59">
        <v>10236422</v>
      </c>
      <c r="Q28" s="59">
        <v>27967916</v>
      </c>
      <c r="R28" s="59">
        <v>0</v>
      </c>
      <c r="S28" s="59">
        <v>0</v>
      </c>
      <c r="T28" s="59">
        <v>0</v>
      </c>
      <c r="U28" s="59">
        <v>0</v>
      </c>
      <c r="V28" s="59">
        <v>96594256</v>
      </c>
      <c r="W28" s="59">
        <v>85022250</v>
      </c>
      <c r="X28" s="59">
        <v>11572006</v>
      </c>
      <c r="Y28" s="60">
        <v>13.61</v>
      </c>
      <c r="Z28" s="61">
        <v>113363000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16797000</v>
      </c>
      <c r="C31" s="18">
        <v>0</v>
      </c>
      <c r="D31" s="58">
        <v>20000000</v>
      </c>
      <c r="E31" s="59">
        <v>40000000</v>
      </c>
      <c r="F31" s="59">
        <v>330155</v>
      </c>
      <c r="G31" s="59">
        <v>0</v>
      </c>
      <c r="H31" s="59">
        <v>45186</v>
      </c>
      <c r="I31" s="59">
        <v>375341</v>
      </c>
      <c r="J31" s="59">
        <v>2988544</v>
      </c>
      <c r="K31" s="59">
        <v>467229</v>
      </c>
      <c r="L31" s="59">
        <v>2635782</v>
      </c>
      <c r="M31" s="59">
        <v>6091555</v>
      </c>
      <c r="N31" s="59">
        <v>316884</v>
      </c>
      <c r="O31" s="59">
        <v>27852</v>
      </c>
      <c r="P31" s="59">
        <v>333347</v>
      </c>
      <c r="Q31" s="59">
        <v>678083</v>
      </c>
      <c r="R31" s="59">
        <v>0</v>
      </c>
      <c r="S31" s="59">
        <v>0</v>
      </c>
      <c r="T31" s="59">
        <v>0</v>
      </c>
      <c r="U31" s="59">
        <v>0</v>
      </c>
      <c r="V31" s="59">
        <v>7144979</v>
      </c>
      <c r="W31" s="59">
        <v>30000000</v>
      </c>
      <c r="X31" s="59">
        <v>-22855021</v>
      </c>
      <c r="Y31" s="60">
        <v>-76.18</v>
      </c>
      <c r="Z31" s="61">
        <v>40000000</v>
      </c>
    </row>
    <row r="32" spans="1:26" ht="13.5">
      <c r="A32" s="69" t="s">
        <v>50</v>
      </c>
      <c r="B32" s="21">
        <f>SUM(B28:B31)</f>
        <v>134043706</v>
      </c>
      <c r="C32" s="21">
        <f>SUM(C28:C31)</f>
        <v>0</v>
      </c>
      <c r="D32" s="98">
        <f aca="true" t="shared" si="5" ref="D32:Z32">SUM(D28:D31)</f>
        <v>133363002</v>
      </c>
      <c r="E32" s="99">
        <f t="shared" si="5"/>
        <v>153363000</v>
      </c>
      <c r="F32" s="99">
        <f t="shared" si="5"/>
        <v>9529387</v>
      </c>
      <c r="G32" s="99">
        <f t="shared" si="5"/>
        <v>3410141</v>
      </c>
      <c r="H32" s="99">
        <f t="shared" si="5"/>
        <v>5151288</v>
      </c>
      <c r="I32" s="99">
        <f t="shared" si="5"/>
        <v>18090816</v>
      </c>
      <c r="J32" s="99">
        <f t="shared" si="5"/>
        <v>31494737</v>
      </c>
      <c r="K32" s="99">
        <f t="shared" si="5"/>
        <v>6839637</v>
      </c>
      <c r="L32" s="99">
        <f t="shared" si="5"/>
        <v>18668046</v>
      </c>
      <c r="M32" s="99">
        <f t="shared" si="5"/>
        <v>57002420</v>
      </c>
      <c r="N32" s="99">
        <f t="shared" si="5"/>
        <v>10254996</v>
      </c>
      <c r="O32" s="99">
        <f t="shared" si="5"/>
        <v>7821234</v>
      </c>
      <c r="P32" s="99">
        <f t="shared" si="5"/>
        <v>10569769</v>
      </c>
      <c r="Q32" s="99">
        <f t="shared" si="5"/>
        <v>28645999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103739235</v>
      </c>
      <c r="W32" s="99">
        <f t="shared" si="5"/>
        <v>115022250</v>
      </c>
      <c r="X32" s="99">
        <f t="shared" si="5"/>
        <v>-11283015</v>
      </c>
      <c r="Y32" s="100">
        <f>+IF(W32&lt;&gt;0,(X32/W32)*100,0)</f>
        <v>-9.809419481882852</v>
      </c>
      <c r="Z32" s="101">
        <f t="shared" si="5"/>
        <v>153363000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904128073</v>
      </c>
      <c r="C35" s="18">
        <v>0</v>
      </c>
      <c r="D35" s="58">
        <v>2735000000</v>
      </c>
      <c r="E35" s="59">
        <v>2735000000</v>
      </c>
      <c r="F35" s="59">
        <v>95262306</v>
      </c>
      <c r="G35" s="59">
        <v>136841496</v>
      </c>
      <c r="H35" s="59">
        <v>177744238</v>
      </c>
      <c r="I35" s="59">
        <v>177744238</v>
      </c>
      <c r="J35" s="59">
        <v>216053561</v>
      </c>
      <c r="K35" s="59">
        <v>223694455</v>
      </c>
      <c r="L35" s="59">
        <v>289979225</v>
      </c>
      <c r="M35" s="59">
        <v>289979225</v>
      </c>
      <c r="N35" s="59">
        <v>477680921</v>
      </c>
      <c r="O35" s="59">
        <v>378428057</v>
      </c>
      <c r="P35" s="59">
        <v>466879784</v>
      </c>
      <c r="Q35" s="59">
        <v>466879784</v>
      </c>
      <c r="R35" s="59">
        <v>0</v>
      </c>
      <c r="S35" s="59">
        <v>0</v>
      </c>
      <c r="T35" s="59">
        <v>0</v>
      </c>
      <c r="U35" s="59">
        <v>0</v>
      </c>
      <c r="V35" s="59">
        <v>466879784</v>
      </c>
      <c r="W35" s="59">
        <v>2051250000</v>
      </c>
      <c r="X35" s="59">
        <v>-1584370216</v>
      </c>
      <c r="Y35" s="60">
        <v>-77.24</v>
      </c>
      <c r="Z35" s="61">
        <v>2735000000</v>
      </c>
    </row>
    <row r="36" spans="1:26" ht="13.5">
      <c r="A36" s="57" t="s">
        <v>53</v>
      </c>
      <c r="B36" s="18">
        <v>5260597871</v>
      </c>
      <c r="C36" s="18">
        <v>0</v>
      </c>
      <c r="D36" s="58">
        <v>5488322000</v>
      </c>
      <c r="E36" s="59">
        <v>5488322000</v>
      </c>
      <c r="F36" s="59">
        <v>0</v>
      </c>
      <c r="G36" s="59">
        <v>48107250</v>
      </c>
      <c r="H36" s="59">
        <v>34401023</v>
      </c>
      <c r="I36" s="59">
        <v>34401023</v>
      </c>
      <c r="J36" s="59">
        <v>18159648</v>
      </c>
      <c r="K36" s="59">
        <v>8814896</v>
      </c>
      <c r="L36" s="59">
        <v>-8140498</v>
      </c>
      <c r="M36" s="59">
        <v>-8140498</v>
      </c>
      <c r="N36" s="59">
        <v>31906901</v>
      </c>
      <c r="O36" s="59">
        <v>13101678</v>
      </c>
      <c r="P36" s="59">
        <v>-1898322</v>
      </c>
      <c r="Q36" s="59">
        <v>-1898322</v>
      </c>
      <c r="R36" s="59">
        <v>0</v>
      </c>
      <c r="S36" s="59">
        <v>0</v>
      </c>
      <c r="T36" s="59">
        <v>0</v>
      </c>
      <c r="U36" s="59">
        <v>0</v>
      </c>
      <c r="V36" s="59">
        <v>-1898322</v>
      </c>
      <c r="W36" s="59">
        <v>4116241500</v>
      </c>
      <c r="X36" s="59">
        <v>-4118139822</v>
      </c>
      <c r="Y36" s="60">
        <v>-100.05</v>
      </c>
      <c r="Z36" s="61">
        <v>5488322000</v>
      </c>
    </row>
    <row r="37" spans="1:26" ht="13.5">
      <c r="A37" s="57" t="s">
        <v>54</v>
      </c>
      <c r="B37" s="18">
        <v>2732670558</v>
      </c>
      <c r="C37" s="18">
        <v>0</v>
      </c>
      <c r="D37" s="58">
        <v>1930000000</v>
      </c>
      <c r="E37" s="59">
        <v>1930000000</v>
      </c>
      <c r="F37" s="59">
        <v>-51268180</v>
      </c>
      <c r="G37" s="59">
        <v>-1256718</v>
      </c>
      <c r="H37" s="59">
        <v>35875799</v>
      </c>
      <c r="I37" s="59">
        <v>35875799</v>
      </c>
      <c r="J37" s="59">
        <v>-17883392</v>
      </c>
      <c r="K37" s="59">
        <v>-36296622</v>
      </c>
      <c r="L37" s="59">
        <v>-80895015</v>
      </c>
      <c r="M37" s="59">
        <v>-80895015</v>
      </c>
      <c r="N37" s="59">
        <v>-39945065</v>
      </c>
      <c r="O37" s="59">
        <v>-37334716</v>
      </c>
      <c r="P37" s="59">
        <v>-14346314</v>
      </c>
      <c r="Q37" s="59">
        <v>-14346314</v>
      </c>
      <c r="R37" s="59">
        <v>0</v>
      </c>
      <c r="S37" s="59">
        <v>0</v>
      </c>
      <c r="T37" s="59">
        <v>0</v>
      </c>
      <c r="U37" s="59">
        <v>0</v>
      </c>
      <c r="V37" s="59">
        <v>-14346314</v>
      </c>
      <c r="W37" s="59">
        <v>1447500000</v>
      </c>
      <c r="X37" s="59">
        <v>-1461846314</v>
      </c>
      <c r="Y37" s="60">
        <v>-100.99</v>
      </c>
      <c r="Z37" s="61">
        <v>1930000000</v>
      </c>
    </row>
    <row r="38" spans="1:26" ht="13.5">
      <c r="A38" s="57" t="s">
        <v>55</v>
      </c>
      <c r="B38" s="18">
        <v>455422190</v>
      </c>
      <c r="C38" s="18">
        <v>0</v>
      </c>
      <c r="D38" s="58">
        <v>320000000</v>
      </c>
      <c r="E38" s="59">
        <v>320000000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240000000</v>
      </c>
      <c r="X38" s="59">
        <v>-240000000</v>
      </c>
      <c r="Y38" s="60">
        <v>-100</v>
      </c>
      <c r="Z38" s="61">
        <v>320000000</v>
      </c>
    </row>
    <row r="39" spans="1:26" ht="13.5">
      <c r="A39" s="57" t="s">
        <v>56</v>
      </c>
      <c r="B39" s="18">
        <v>2976633196</v>
      </c>
      <c r="C39" s="18">
        <v>0</v>
      </c>
      <c r="D39" s="58">
        <v>5973322000</v>
      </c>
      <c r="E39" s="59">
        <v>5973322000</v>
      </c>
      <c r="F39" s="59">
        <v>146530486</v>
      </c>
      <c r="G39" s="59">
        <v>186205464</v>
      </c>
      <c r="H39" s="59">
        <v>176269462</v>
      </c>
      <c r="I39" s="59">
        <v>176269462</v>
      </c>
      <c r="J39" s="59">
        <v>252096601</v>
      </c>
      <c r="K39" s="59">
        <v>268805973</v>
      </c>
      <c r="L39" s="59">
        <v>362733742</v>
      </c>
      <c r="M39" s="59">
        <v>362733742</v>
      </c>
      <c r="N39" s="59">
        <v>549532887</v>
      </c>
      <c r="O39" s="59">
        <v>428864451</v>
      </c>
      <c r="P39" s="59">
        <v>479327776</v>
      </c>
      <c r="Q39" s="59">
        <v>479327776</v>
      </c>
      <c r="R39" s="59">
        <v>0</v>
      </c>
      <c r="S39" s="59">
        <v>0</v>
      </c>
      <c r="T39" s="59">
        <v>0</v>
      </c>
      <c r="U39" s="59">
        <v>0</v>
      </c>
      <c r="V39" s="59">
        <v>479327776</v>
      </c>
      <c r="W39" s="59">
        <v>4479991500</v>
      </c>
      <c r="X39" s="59">
        <v>-4000663724</v>
      </c>
      <c r="Y39" s="60">
        <v>-89.3</v>
      </c>
      <c r="Z39" s="61">
        <v>5973322000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96076115</v>
      </c>
      <c r="C42" s="18">
        <v>0</v>
      </c>
      <c r="D42" s="58">
        <v>91880058</v>
      </c>
      <c r="E42" s="59">
        <v>1839838475</v>
      </c>
      <c r="F42" s="59">
        <v>90199674</v>
      </c>
      <c r="G42" s="59">
        <v>-8684180</v>
      </c>
      <c r="H42" s="59">
        <v>-4941215</v>
      </c>
      <c r="I42" s="59">
        <v>76574279</v>
      </c>
      <c r="J42" s="59">
        <v>5149306</v>
      </c>
      <c r="K42" s="59">
        <v>-9881455</v>
      </c>
      <c r="L42" s="59">
        <v>68853173</v>
      </c>
      <c r="M42" s="59">
        <v>64121024</v>
      </c>
      <c r="N42" s="59">
        <v>-23908694</v>
      </c>
      <c r="O42" s="59">
        <v>-20380388</v>
      </c>
      <c r="P42" s="59">
        <v>64365278</v>
      </c>
      <c r="Q42" s="59">
        <v>20076196</v>
      </c>
      <c r="R42" s="59">
        <v>0</v>
      </c>
      <c r="S42" s="59">
        <v>0</v>
      </c>
      <c r="T42" s="59">
        <v>0</v>
      </c>
      <c r="U42" s="59">
        <v>0</v>
      </c>
      <c r="V42" s="59">
        <v>160771499</v>
      </c>
      <c r="W42" s="59">
        <v>1469277395</v>
      </c>
      <c r="X42" s="59">
        <v>-1308505896</v>
      </c>
      <c r="Y42" s="60">
        <v>-89.06</v>
      </c>
      <c r="Z42" s="61">
        <v>1839838475</v>
      </c>
    </row>
    <row r="43" spans="1:26" ht="13.5">
      <c r="A43" s="57" t="s">
        <v>59</v>
      </c>
      <c r="B43" s="18">
        <v>-74277504</v>
      </c>
      <c r="C43" s="18">
        <v>0</v>
      </c>
      <c r="D43" s="58">
        <v>209620004</v>
      </c>
      <c r="E43" s="59">
        <v>362829638</v>
      </c>
      <c r="F43" s="59">
        <v>-9529387</v>
      </c>
      <c r="G43" s="59">
        <v>-3410141</v>
      </c>
      <c r="H43" s="59">
        <v>-5151288</v>
      </c>
      <c r="I43" s="59">
        <v>-18090816</v>
      </c>
      <c r="J43" s="59">
        <v>-31494737</v>
      </c>
      <c r="K43" s="59">
        <v>-6839637</v>
      </c>
      <c r="L43" s="59">
        <v>-18668046</v>
      </c>
      <c r="M43" s="59">
        <v>-57002420</v>
      </c>
      <c r="N43" s="59">
        <v>-10254995</v>
      </c>
      <c r="O43" s="59">
        <v>-7821234</v>
      </c>
      <c r="P43" s="59">
        <v>-10569769</v>
      </c>
      <c r="Q43" s="59">
        <v>-28645998</v>
      </c>
      <c r="R43" s="59">
        <v>0</v>
      </c>
      <c r="S43" s="59">
        <v>0</v>
      </c>
      <c r="T43" s="59">
        <v>0</v>
      </c>
      <c r="U43" s="59">
        <v>0</v>
      </c>
      <c r="V43" s="59">
        <v>-103739234</v>
      </c>
      <c r="W43" s="59">
        <v>-114227</v>
      </c>
      <c r="X43" s="59">
        <v>-103625007</v>
      </c>
      <c r="Y43" s="60">
        <v>90718.49</v>
      </c>
      <c r="Z43" s="61">
        <v>362829638</v>
      </c>
    </row>
    <row r="44" spans="1:26" ht="13.5">
      <c r="A44" s="57" t="s">
        <v>60</v>
      </c>
      <c r="B44" s="18">
        <v>-12848525</v>
      </c>
      <c r="C44" s="18">
        <v>0</v>
      </c>
      <c r="D44" s="58">
        <v>25000000</v>
      </c>
      <c r="E44" s="59">
        <v>25000000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25000000</v>
      </c>
    </row>
    <row r="45" spans="1:26" ht="13.5">
      <c r="A45" s="69" t="s">
        <v>61</v>
      </c>
      <c r="B45" s="21">
        <v>8916846</v>
      </c>
      <c r="C45" s="21">
        <v>0</v>
      </c>
      <c r="D45" s="98">
        <v>4176062</v>
      </c>
      <c r="E45" s="99">
        <v>1905344113</v>
      </c>
      <c r="F45" s="99">
        <v>403003200</v>
      </c>
      <c r="G45" s="99">
        <v>390908879</v>
      </c>
      <c r="H45" s="99">
        <v>380816376</v>
      </c>
      <c r="I45" s="99">
        <v>380816376</v>
      </c>
      <c r="J45" s="99">
        <v>354470945</v>
      </c>
      <c r="K45" s="99">
        <v>337749853</v>
      </c>
      <c r="L45" s="99">
        <v>387934980</v>
      </c>
      <c r="M45" s="99">
        <v>387934980</v>
      </c>
      <c r="N45" s="99">
        <v>353771291</v>
      </c>
      <c r="O45" s="99">
        <v>325569669</v>
      </c>
      <c r="P45" s="99">
        <v>379365178</v>
      </c>
      <c r="Q45" s="99">
        <v>379365178</v>
      </c>
      <c r="R45" s="99">
        <v>0</v>
      </c>
      <c r="S45" s="99">
        <v>0</v>
      </c>
      <c r="T45" s="99">
        <v>0</v>
      </c>
      <c r="U45" s="99">
        <v>0</v>
      </c>
      <c r="V45" s="99">
        <v>379365178</v>
      </c>
      <c r="W45" s="99">
        <v>1146839168</v>
      </c>
      <c r="X45" s="99">
        <v>-767473990</v>
      </c>
      <c r="Y45" s="100">
        <v>-66.92</v>
      </c>
      <c r="Z45" s="101">
        <v>1905344113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140911148</v>
      </c>
      <c r="C49" s="51">
        <v>0</v>
      </c>
      <c r="D49" s="128">
        <v>70870356</v>
      </c>
      <c r="E49" s="53">
        <v>71506000</v>
      </c>
      <c r="F49" s="53">
        <v>0</v>
      </c>
      <c r="G49" s="53">
        <v>0</v>
      </c>
      <c r="H49" s="53">
        <v>0</v>
      </c>
      <c r="I49" s="53">
        <v>74339037</v>
      </c>
      <c r="J49" s="53">
        <v>0</v>
      </c>
      <c r="K49" s="53">
        <v>0</v>
      </c>
      <c r="L49" s="53">
        <v>0</v>
      </c>
      <c r="M49" s="53">
        <v>108596500</v>
      </c>
      <c r="N49" s="53">
        <v>0</v>
      </c>
      <c r="O49" s="53">
        <v>0</v>
      </c>
      <c r="P49" s="53">
        <v>0</v>
      </c>
      <c r="Q49" s="53">
        <v>54429038</v>
      </c>
      <c r="R49" s="53">
        <v>0</v>
      </c>
      <c r="S49" s="53">
        <v>0</v>
      </c>
      <c r="T49" s="53">
        <v>0</v>
      </c>
      <c r="U49" s="53">
        <v>0</v>
      </c>
      <c r="V49" s="53">
        <v>365110019</v>
      </c>
      <c r="W49" s="53">
        <v>1548432430</v>
      </c>
      <c r="X49" s="53">
        <v>2434194528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116960927</v>
      </c>
      <c r="C51" s="51">
        <v>0</v>
      </c>
      <c r="D51" s="128">
        <v>66315246</v>
      </c>
      <c r="E51" s="53">
        <v>92871086</v>
      </c>
      <c r="F51" s="53">
        <v>0</v>
      </c>
      <c r="G51" s="53">
        <v>0</v>
      </c>
      <c r="H51" s="53">
        <v>0</v>
      </c>
      <c r="I51" s="53">
        <v>93020383</v>
      </c>
      <c r="J51" s="53">
        <v>0</v>
      </c>
      <c r="K51" s="53">
        <v>0</v>
      </c>
      <c r="L51" s="53">
        <v>0</v>
      </c>
      <c r="M51" s="53">
        <v>2676594536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3045762178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64.20352862260007</v>
      </c>
      <c r="C58" s="5">
        <f>IF(C67=0,0,+(C76/C67)*100)</f>
        <v>0</v>
      </c>
      <c r="D58" s="6">
        <f aca="true" t="shared" si="6" ref="D58:Z58">IF(D67=0,0,+(D76/D67)*100)</f>
        <v>88.9143364021968</v>
      </c>
      <c r="E58" s="7">
        <f t="shared" si="6"/>
        <v>88.9143364021968</v>
      </c>
      <c r="F58" s="7">
        <f t="shared" si="6"/>
        <v>47.28715052644105</v>
      </c>
      <c r="G58" s="7">
        <f t="shared" si="6"/>
        <v>49.01612513809439</v>
      </c>
      <c r="H58" s="7">
        <f t="shared" si="6"/>
        <v>66.5154273097938</v>
      </c>
      <c r="I58" s="7">
        <f t="shared" si="6"/>
        <v>54.46889043165063</v>
      </c>
      <c r="J58" s="7">
        <f t="shared" si="6"/>
        <v>72.5475422371058</v>
      </c>
      <c r="K58" s="7">
        <f t="shared" si="6"/>
        <v>66.50332204544668</v>
      </c>
      <c r="L58" s="7">
        <f t="shared" si="6"/>
        <v>41.50406598095003</v>
      </c>
      <c r="M58" s="7">
        <f t="shared" si="6"/>
        <v>60.1593586906459</v>
      </c>
      <c r="N58" s="7">
        <f t="shared" si="6"/>
        <v>59.77764591932959</v>
      </c>
      <c r="O58" s="7">
        <f t="shared" si="6"/>
        <v>50.00054678356777</v>
      </c>
      <c r="P58" s="7">
        <f t="shared" si="6"/>
        <v>68.20072542529748</v>
      </c>
      <c r="Q58" s="7">
        <f t="shared" si="6"/>
        <v>58.610474916705066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57.6499801712386</v>
      </c>
      <c r="W58" s="7">
        <f t="shared" si="6"/>
        <v>88.91433604386843</v>
      </c>
      <c r="X58" s="7">
        <f t="shared" si="6"/>
        <v>0</v>
      </c>
      <c r="Y58" s="7">
        <f t="shared" si="6"/>
        <v>0</v>
      </c>
      <c r="Z58" s="8">
        <f t="shared" si="6"/>
        <v>88.9143364021968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89.99999985123821</v>
      </c>
      <c r="E59" s="10">
        <f t="shared" si="7"/>
        <v>89.99999985123821</v>
      </c>
      <c r="F59" s="10">
        <f t="shared" si="7"/>
        <v>51.08452961269807</v>
      </c>
      <c r="G59" s="10">
        <f t="shared" si="7"/>
        <v>92.94374498335291</v>
      </c>
      <c r="H59" s="10">
        <f t="shared" si="7"/>
        <v>119.02255383152898</v>
      </c>
      <c r="I59" s="10">
        <f t="shared" si="7"/>
        <v>82.64294770459622</v>
      </c>
      <c r="J59" s="10">
        <f t="shared" si="7"/>
        <v>118.52870468811724</v>
      </c>
      <c r="K59" s="10">
        <f t="shared" si="7"/>
        <v>119.417425665116</v>
      </c>
      <c r="L59" s="10">
        <f t="shared" si="7"/>
        <v>53.316819538497725</v>
      </c>
      <c r="M59" s="10">
        <f t="shared" si="7"/>
        <v>97.59272827702587</v>
      </c>
      <c r="N59" s="10">
        <f t="shared" si="7"/>
        <v>63.3098206121465</v>
      </c>
      <c r="O59" s="10">
        <f t="shared" si="7"/>
        <v>76.05933273623126</v>
      </c>
      <c r="P59" s="10">
        <f t="shared" si="7"/>
        <v>81.35911096320038</v>
      </c>
      <c r="Q59" s="10">
        <f t="shared" si="7"/>
        <v>73.59730366566296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84.5090037210526</v>
      </c>
      <c r="W59" s="10">
        <f t="shared" si="7"/>
        <v>90.00000059504714</v>
      </c>
      <c r="X59" s="10">
        <f t="shared" si="7"/>
        <v>0</v>
      </c>
      <c r="Y59" s="10">
        <f t="shared" si="7"/>
        <v>0</v>
      </c>
      <c r="Z59" s="11">
        <f t="shared" si="7"/>
        <v>89.99999985123821</v>
      </c>
    </row>
    <row r="60" spans="1:26" ht="13.5">
      <c r="A60" s="37" t="s">
        <v>32</v>
      </c>
      <c r="B60" s="12">
        <f t="shared" si="7"/>
        <v>90.44211398322659</v>
      </c>
      <c r="C60" s="12">
        <f t="shared" si="7"/>
        <v>0</v>
      </c>
      <c r="D60" s="3">
        <f t="shared" si="7"/>
        <v>87.60984625643191</v>
      </c>
      <c r="E60" s="13">
        <f t="shared" si="7"/>
        <v>87.60984625643191</v>
      </c>
      <c r="F60" s="13">
        <f t="shared" si="7"/>
        <v>49.9998030165253</v>
      </c>
      <c r="G60" s="13">
        <f t="shared" si="7"/>
        <v>44.262184271749156</v>
      </c>
      <c r="H60" s="13">
        <f t="shared" si="7"/>
        <v>59.709052139249586</v>
      </c>
      <c r="I60" s="13">
        <f t="shared" si="7"/>
        <v>51.49537617420719</v>
      </c>
      <c r="J60" s="13">
        <f t="shared" si="7"/>
        <v>68.44041046898917</v>
      </c>
      <c r="K60" s="13">
        <f t="shared" si="7"/>
        <v>60.94664630833434</v>
      </c>
      <c r="L60" s="13">
        <f t="shared" si="7"/>
        <v>43.49693865200773</v>
      </c>
      <c r="M60" s="13">
        <f t="shared" si="7"/>
        <v>57.58968204757604</v>
      </c>
      <c r="N60" s="13">
        <f t="shared" si="7"/>
        <v>66.08345505647537</v>
      </c>
      <c r="O60" s="13">
        <f t="shared" si="7"/>
        <v>49.71664468958678</v>
      </c>
      <c r="P60" s="13">
        <f t="shared" si="7"/>
        <v>75.70813464146043</v>
      </c>
      <c r="Q60" s="13">
        <f t="shared" si="7"/>
        <v>62.428733837989384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56.89335059734155</v>
      </c>
      <c r="W60" s="13">
        <f t="shared" si="7"/>
        <v>87.609845650194</v>
      </c>
      <c r="X60" s="13">
        <f t="shared" si="7"/>
        <v>0</v>
      </c>
      <c r="Y60" s="13">
        <f t="shared" si="7"/>
        <v>0</v>
      </c>
      <c r="Z60" s="14">
        <f t="shared" si="7"/>
        <v>87.60984625643191</v>
      </c>
    </row>
    <row r="61" spans="1:26" ht="13.5">
      <c r="A61" s="38" t="s">
        <v>106</v>
      </c>
      <c r="B61" s="12">
        <f t="shared" si="7"/>
        <v>117.54753103231998</v>
      </c>
      <c r="C61" s="12">
        <f t="shared" si="7"/>
        <v>0</v>
      </c>
      <c r="D61" s="3">
        <f t="shared" si="7"/>
        <v>90.00000003854734</v>
      </c>
      <c r="E61" s="13">
        <f t="shared" si="7"/>
        <v>90.00000003854734</v>
      </c>
      <c r="F61" s="13">
        <f t="shared" si="7"/>
        <v>65.59440989190644</v>
      </c>
      <c r="G61" s="13">
        <f t="shared" si="7"/>
        <v>59.736662885328805</v>
      </c>
      <c r="H61" s="13">
        <f t="shared" si="7"/>
        <v>73.49356394318683</v>
      </c>
      <c r="I61" s="13">
        <f t="shared" si="7"/>
        <v>66.57447750933972</v>
      </c>
      <c r="J61" s="13">
        <f t="shared" si="7"/>
        <v>110.0896607425303</v>
      </c>
      <c r="K61" s="13">
        <f t="shared" si="7"/>
        <v>99.53280839602655</v>
      </c>
      <c r="L61" s="13">
        <f t="shared" si="7"/>
        <v>60.510007618999495</v>
      </c>
      <c r="M61" s="13">
        <f t="shared" si="7"/>
        <v>89.53100529148738</v>
      </c>
      <c r="N61" s="13">
        <f t="shared" si="7"/>
        <v>107.64306844516429</v>
      </c>
      <c r="O61" s="13">
        <f t="shared" si="7"/>
        <v>69.68402916312594</v>
      </c>
      <c r="P61" s="13">
        <f t="shared" si="7"/>
        <v>159.52287012075433</v>
      </c>
      <c r="Q61" s="13">
        <f t="shared" si="7"/>
        <v>101.84413245541622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83.73488272281544</v>
      </c>
      <c r="W61" s="13">
        <f t="shared" si="7"/>
        <v>90.00000030837879</v>
      </c>
      <c r="X61" s="13">
        <f t="shared" si="7"/>
        <v>0</v>
      </c>
      <c r="Y61" s="13">
        <f t="shared" si="7"/>
        <v>0</v>
      </c>
      <c r="Z61" s="14">
        <f t="shared" si="7"/>
        <v>90.00000003854734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27.0165740554132</v>
      </c>
      <c r="G62" s="13">
        <f t="shared" si="7"/>
        <v>25.693299356949144</v>
      </c>
      <c r="H62" s="13">
        <f t="shared" si="7"/>
        <v>37.19410440793193</v>
      </c>
      <c r="I62" s="13">
        <f t="shared" si="7"/>
        <v>29.853202656437915</v>
      </c>
      <c r="J62" s="13">
        <f t="shared" si="7"/>
        <v>29.347355444863187</v>
      </c>
      <c r="K62" s="13">
        <f t="shared" si="7"/>
        <v>31.183608162142605</v>
      </c>
      <c r="L62" s="13">
        <f t="shared" si="7"/>
        <v>25.82386183759411</v>
      </c>
      <c r="M62" s="13">
        <f t="shared" si="7"/>
        <v>28.879251411205477</v>
      </c>
      <c r="N62" s="13">
        <f t="shared" si="7"/>
        <v>33.13786962503896</v>
      </c>
      <c r="O62" s="13">
        <f t="shared" si="7"/>
        <v>29.653639681028604</v>
      </c>
      <c r="P62" s="13">
        <f t="shared" si="7"/>
        <v>35.80230093955508</v>
      </c>
      <c r="Q62" s="13">
        <f t="shared" si="7"/>
        <v>32.741594429017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30.479876493598546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65.00000023280968</v>
      </c>
      <c r="E63" s="13">
        <f t="shared" si="7"/>
        <v>65.00000023280968</v>
      </c>
      <c r="F63" s="13">
        <f t="shared" si="7"/>
        <v>60.46664202012663</v>
      </c>
      <c r="G63" s="13">
        <f t="shared" si="7"/>
        <v>27.111177947755987</v>
      </c>
      <c r="H63" s="13">
        <f t="shared" si="7"/>
        <v>56.03713837396159</v>
      </c>
      <c r="I63" s="13">
        <f t="shared" si="7"/>
        <v>47.87311365935635</v>
      </c>
      <c r="J63" s="13">
        <f t="shared" si="7"/>
        <v>37.70795143063534</v>
      </c>
      <c r="K63" s="13">
        <f t="shared" si="7"/>
        <v>39.33992193071665</v>
      </c>
      <c r="L63" s="13">
        <f t="shared" si="7"/>
        <v>34.075728472631624</v>
      </c>
      <c r="M63" s="13">
        <f t="shared" si="7"/>
        <v>37.041476833121564</v>
      </c>
      <c r="N63" s="13">
        <f t="shared" si="7"/>
        <v>40.537911701242884</v>
      </c>
      <c r="O63" s="13">
        <f t="shared" si="7"/>
        <v>35.005257681131226</v>
      </c>
      <c r="P63" s="13">
        <f t="shared" si="7"/>
        <v>36.88904290728907</v>
      </c>
      <c r="Q63" s="13">
        <f t="shared" si="7"/>
        <v>37.44631989399683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40.764431168888954</v>
      </c>
      <c r="W63" s="13">
        <f t="shared" si="7"/>
        <v>64.99999767190317</v>
      </c>
      <c r="X63" s="13">
        <f t="shared" si="7"/>
        <v>0</v>
      </c>
      <c r="Y63" s="13">
        <f t="shared" si="7"/>
        <v>0</v>
      </c>
      <c r="Z63" s="14">
        <f t="shared" si="7"/>
        <v>65.00000023280968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64.99999937945682</v>
      </c>
      <c r="E64" s="13">
        <f t="shared" si="7"/>
        <v>64.99999937945682</v>
      </c>
      <c r="F64" s="13">
        <f t="shared" si="7"/>
        <v>34.51190341269442</v>
      </c>
      <c r="G64" s="13">
        <f t="shared" si="7"/>
        <v>30.390932350270983</v>
      </c>
      <c r="H64" s="13">
        <f t="shared" si="7"/>
        <v>38.213131403751184</v>
      </c>
      <c r="I64" s="13">
        <f t="shared" si="7"/>
        <v>34.3712227098507</v>
      </c>
      <c r="J64" s="13">
        <f t="shared" si="7"/>
        <v>33.765077220154396</v>
      </c>
      <c r="K64" s="13">
        <f t="shared" si="7"/>
        <v>35.40428614663122</v>
      </c>
      <c r="L64" s="13">
        <f t="shared" si="7"/>
        <v>30.012807479898484</v>
      </c>
      <c r="M64" s="13">
        <f t="shared" si="7"/>
        <v>33.06374964047621</v>
      </c>
      <c r="N64" s="13">
        <f t="shared" si="7"/>
        <v>35.068286397201526</v>
      </c>
      <c r="O64" s="13">
        <f t="shared" si="7"/>
        <v>32.29175955838163</v>
      </c>
      <c r="P64" s="13">
        <f t="shared" si="7"/>
        <v>34.569715843049</v>
      </c>
      <c r="Q64" s="13">
        <f t="shared" si="7"/>
        <v>33.965817471687046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33.80045697404503</v>
      </c>
      <c r="W64" s="13">
        <f t="shared" si="7"/>
        <v>64.99999255348213</v>
      </c>
      <c r="X64" s="13">
        <f t="shared" si="7"/>
        <v>0</v>
      </c>
      <c r="Y64" s="13">
        <f t="shared" si="7"/>
        <v>0</v>
      </c>
      <c r="Z64" s="14">
        <f t="shared" si="7"/>
        <v>64.99999937945682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6.38297108211862</v>
      </c>
      <c r="G66" s="16">
        <f t="shared" si="7"/>
        <v>7.036341070237347</v>
      </c>
      <c r="H66" s="16">
        <f t="shared" si="7"/>
        <v>28.225315350042646</v>
      </c>
      <c r="I66" s="16">
        <f t="shared" si="7"/>
        <v>14.499277571256902</v>
      </c>
      <c r="J66" s="16">
        <f t="shared" si="7"/>
        <v>17.759004544722696</v>
      </c>
      <c r="K66" s="16">
        <f t="shared" si="7"/>
        <v>10.601523187538662</v>
      </c>
      <c r="L66" s="16">
        <f t="shared" si="7"/>
        <v>4.266858184760433</v>
      </c>
      <c r="M66" s="16">
        <f t="shared" si="7"/>
        <v>10.792687910112123</v>
      </c>
      <c r="N66" s="16">
        <f t="shared" si="7"/>
        <v>6.0266922783643775</v>
      </c>
      <c r="O66" s="16">
        <f t="shared" si="7"/>
        <v>6.994567331527146</v>
      </c>
      <c r="P66" s="16">
        <f t="shared" si="7"/>
        <v>5.269606942003573</v>
      </c>
      <c r="Q66" s="16">
        <f t="shared" si="7"/>
        <v>6.090755155193475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10.205680099502473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1331635976</v>
      </c>
      <c r="C67" s="23"/>
      <c r="D67" s="24">
        <v>1519756003</v>
      </c>
      <c r="E67" s="25">
        <v>1519756003</v>
      </c>
      <c r="F67" s="25">
        <v>138705558</v>
      </c>
      <c r="G67" s="25">
        <v>140537029</v>
      </c>
      <c r="H67" s="25">
        <v>146304510</v>
      </c>
      <c r="I67" s="25">
        <v>425547097</v>
      </c>
      <c r="J67" s="25">
        <v>132254031</v>
      </c>
      <c r="K67" s="25">
        <v>130751372</v>
      </c>
      <c r="L67" s="25">
        <v>132287880</v>
      </c>
      <c r="M67" s="25">
        <v>395293283</v>
      </c>
      <c r="N67" s="25">
        <v>128302570</v>
      </c>
      <c r="O67" s="25">
        <v>139086111</v>
      </c>
      <c r="P67" s="25">
        <v>109253703</v>
      </c>
      <c r="Q67" s="25">
        <v>376642384</v>
      </c>
      <c r="R67" s="25"/>
      <c r="S67" s="25"/>
      <c r="T67" s="25"/>
      <c r="U67" s="25"/>
      <c r="V67" s="25">
        <v>1197482764</v>
      </c>
      <c r="W67" s="25">
        <v>1139817006</v>
      </c>
      <c r="X67" s="25"/>
      <c r="Y67" s="24"/>
      <c r="Z67" s="26">
        <v>1519756003</v>
      </c>
    </row>
    <row r="68" spans="1:26" ht="13.5" hidden="1">
      <c r="A68" s="36" t="s">
        <v>31</v>
      </c>
      <c r="B68" s="18">
        <v>262455047</v>
      </c>
      <c r="C68" s="18"/>
      <c r="D68" s="19">
        <v>201664697</v>
      </c>
      <c r="E68" s="20">
        <v>201664697</v>
      </c>
      <c r="F68" s="20">
        <v>33799031</v>
      </c>
      <c r="G68" s="20">
        <v>22313210</v>
      </c>
      <c r="H68" s="20">
        <v>23001901</v>
      </c>
      <c r="I68" s="20">
        <v>79114142</v>
      </c>
      <c r="J68" s="20">
        <v>22810159</v>
      </c>
      <c r="K68" s="20">
        <v>23038914</v>
      </c>
      <c r="L68" s="20">
        <v>22142296</v>
      </c>
      <c r="M68" s="20">
        <v>67991369</v>
      </c>
      <c r="N68" s="20">
        <v>22555875</v>
      </c>
      <c r="O68" s="20">
        <v>22765510</v>
      </c>
      <c r="P68" s="20">
        <v>22674337</v>
      </c>
      <c r="Q68" s="20">
        <v>67995722</v>
      </c>
      <c r="R68" s="20"/>
      <c r="S68" s="20"/>
      <c r="T68" s="20"/>
      <c r="U68" s="20"/>
      <c r="V68" s="20">
        <v>215101233</v>
      </c>
      <c r="W68" s="20">
        <v>151248519</v>
      </c>
      <c r="X68" s="20"/>
      <c r="Y68" s="19"/>
      <c r="Z68" s="22">
        <v>201664697</v>
      </c>
    </row>
    <row r="69" spans="1:26" ht="13.5" hidden="1">
      <c r="A69" s="37" t="s">
        <v>32</v>
      </c>
      <c r="B69" s="18">
        <v>945308825</v>
      </c>
      <c r="C69" s="18"/>
      <c r="D69" s="19">
        <v>1196987310</v>
      </c>
      <c r="E69" s="20">
        <v>1196987310</v>
      </c>
      <c r="F69" s="20">
        <v>95439478</v>
      </c>
      <c r="G69" s="20">
        <v>106991376</v>
      </c>
      <c r="H69" s="20">
        <v>111597521</v>
      </c>
      <c r="I69" s="20">
        <v>314028375</v>
      </c>
      <c r="J69" s="20">
        <v>97618288</v>
      </c>
      <c r="K69" s="20">
        <v>95386333</v>
      </c>
      <c r="L69" s="20">
        <v>97882861</v>
      </c>
      <c r="M69" s="20">
        <v>290887482</v>
      </c>
      <c r="N69" s="20">
        <v>93316958</v>
      </c>
      <c r="O69" s="20">
        <v>103207524</v>
      </c>
      <c r="P69" s="20">
        <v>73115933</v>
      </c>
      <c r="Q69" s="20">
        <v>269640415</v>
      </c>
      <c r="R69" s="20"/>
      <c r="S69" s="20"/>
      <c r="T69" s="20"/>
      <c r="U69" s="20"/>
      <c r="V69" s="20">
        <v>874556272</v>
      </c>
      <c r="W69" s="20">
        <v>897740487</v>
      </c>
      <c r="X69" s="20"/>
      <c r="Y69" s="19"/>
      <c r="Z69" s="22">
        <v>1196987310</v>
      </c>
    </row>
    <row r="70" spans="1:26" ht="13.5" hidden="1">
      <c r="A70" s="38" t="s">
        <v>106</v>
      </c>
      <c r="B70" s="18">
        <v>415683955</v>
      </c>
      <c r="C70" s="18"/>
      <c r="D70" s="19">
        <v>778263623</v>
      </c>
      <c r="E70" s="20">
        <v>778263623</v>
      </c>
      <c r="F70" s="20">
        <v>44130381</v>
      </c>
      <c r="G70" s="20">
        <v>56718021</v>
      </c>
      <c r="H70" s="20">
        <v>62302744</v>
      </c>
      <c r="I70" s="20">
        <v>163151146</v>
      </c>
      <c r="J70" s="20">
        <v>45486574</v>
      </c>
      <c r="K70" s="20">
        <v>39501352</v>
      </c>
      <c r="L70" s="20">
        <v>45836727</v>
      </c>
      <c r="M70" s="20">
        <v>130824653</v>
      </c>
      <c r="N70" s="20">
        <v>39776119</v>
      </c>
      <c r="O70" s="20">
        <v>49405952</v>
      </c>
      <c r="P70" s="20">
        <v>23548389</v>
      </c>
      <c r="Q70" s="20">
        <v>112730460</v>
      </c>
      <c r="R70" s="20"/>
      <c r="S70" s="20"/>
      <c r="T70" s="20"/>
      <c r="U70" s="20"/>
      <c r="V70" s="20">
        <v>406706259</v>
      </c>
      <c r="W70" s="20">
        <v>583697718</v>
      </c>
      <c r="X70" s="20"/>
      <c r="Y70" s="19"/>
      <c r="Z70" s="22">
        <v>778263623</v>
      </c>
    </row>
    <row r="71" spans="1:26" ht="13.5" hidden="1">
      <c r="A71" s="38" t="s">
        <v>107</v>
      </c>
      <c r="B71" s="18">
        <v>322440413</v>
      </c>
      <c r="C71" s="18"/>
      <c r="D71" s="19">
        <v>217345956</v>
      </c>
      <c r="E71" s="20">
        <v>217345956</v>
      </c>
      <c r="F71" s="20">
        <v>30426108</v>
      </c>
      <c r="G71" s="20">
        <v>29389433</v>
      </c>
      <c r="H71" s="20">
        <v>28411328</v>
      </c>
      <c r="I71" s="20">
        <v>88226869</v>
      </c>
      <c r="J71" s="20">
        <v>31192354</v>
      </c>
      <c r="K71" s="20">
        <v>34959399</v>
      </c>
      <c r="L71" s="20">
        <v>31145028</v>
      </c>
      <c r="M71" s="20">
        <v>97296781</v>
      </c>
      <c r="N71" s="20">
        <v>32653632</v>
      </c>
      <c r="O71" s="20">
        <v>32294808</v>
      </c>
      <c r="P71" s="20">
        <v>28354591</v>
      </c>
      <c r="Q71" s="20">
        <v>93303031</v>
      </c>
      <c r="R71" s="20"/>
      <c r="S71" s="20"/>
      <c r="T71" s="20"/>
      <c r="U71" s="20"/>
      <c r="V71" s="20">
        <v>278826681</v>
      </c>
      <c r="W71" s="20">
        <v>163009467</v>
      </c>
      <c r="X71" s="20"/>
      <c r="Y71" s="19"/>
      <c r="Z71" s="22">
        <v>217345956</v>
      </c>
    </row>
    <row r="72" spans="1:26" ht="13.5" hidden="1">
      <c r="A72" s="38" t="s">
        <v>108</v>
      </c>
      <c r="B72" s="18">
        <v>128256386</v>
      </c>
      <c r="C72" s="18"/>
      <c r="D72" s="19">
        <v>128860618</v>
      </c>
      <c r="E72" s="20">
        <v>128860618</v>
      </c>
      <c r="F72" s="20">
        <v>12888895</v>
      </c>
      <c r="G72" s="20">
        <v>12887142</v>
      </c>
      <c r="H72" s="20">
        <v>12891356</v>
      </c>
      <c r="I72" s="20">
        <v>38667393</v>
      </c>
      <c r="J72" s="20">
        <v>12935232</v>
      </c>
      <c r="K72" s="20">
        <v>12902898</v>
      </c>
      <c r="L72" s="20">
        <v>12906559</v>
      </c>
      <c r="M72" s="20">
        <v>38744689</v>
      </c>
      <c r="N72" s="20">
        <v>12895425</v>
      </c>
      <c r="O72" s="20">
        <v>13331923</v>
      </c>
      <c r="P72" s="20">
        <v>13141287</v>
      </c>
      <c r="Q72" s="20">
        <v>39368635</v>
      </c>
      <c r="R72" s="20"/>
      <c r="S72" s="20"/>
      <c r="T72" s="20"/>
      <c r="U72" s="20"/>
      <c r="V72" s="20">
        <v>116780717</v>
      </c>
      <c r="W72" s="20">
        <v>96645465</v>
      </c>
      <c r="X72" s="20"/>
      <c r="Y72" s="19"/>
      <c r="Z72" s="22">
        <v>128860618</v>
      </c>
    </row>
    <row r="73" spans="1:26" ht="13.5" hidden="1">
      <c r="A73" s="38" t="s">
        <v>109</v>
      </c>
      <c r="B73" s="18">
        <v>78928071</v>
      </c>
      <c r="C73" s="18"/>
      <c r="D73" s="19">
        <v>72517113</v>
      </c>
      <c r="E73" s="20">
        <v>72517113</v>
      </c>
      <c r="F73" s="20">
        <v>7994094</v>
      </c>
      <c r="G73" s="20">
        <v>7996780</v>
      </c>
      <c r="H73" s="20">
        <v>7992093</v>
      </c>
      <c r="I73" s="20">
        <v>23982967</v>
      </c>
      <c r="J73" s="20">
        <v>8004128</v>
      </c>
      <c r="K73" s="20">
        <v>8022684</v>
      </c>
      <c r="L73" s="20">
        <v>7994547</v>
      </c>
      <c r="M73" s="20">
        <v>24021359</v>
      </c>
      <c r="N73" s="20">
        <v>7991782</v>
      </c>
      <c r="O73" s="20">
        <v>8174841</v>
      </c>
      <c r="P73" s="20">
        <v>8071666</v>
      </c>
      <c r="Q73" s="20">
        <v>24238289</v>
      </c>
      <c r="R73" s="20"/>
      <c r="S73" s="20"/>
      <c r="T73" s="20"/>
      <c r="U73" s="20"/>
      <c r="V73" s="20">
        <v>72242615</v>
      </c>
      <c r="W73" s="20">
        <v>54387837</v>
      </c>
      <c r="X73" s="20"/>
      <c r="Y73" s="19"/>
      <c r="Z73" s="22">
        <v>72517113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123872104</v>
      </c>
      <c r="C75" s="27"/>
      <c r="D75" s="28">
        <v>121103996</v>
      </c>
      <c r="E75" s="29">
        <v>121103996</v>
      </c>
      <c r="F75" s="29">
        <v>9467049</v>
      </c>
      <c r="G75" s="29">
        <v>11232443</v>
      </c>
      <c r="H75" s="29">
        <v>11705088</v>
      </c>
      <c r="I75" s="29">
        <v>32404580</v>
      </c>
      <c r="J75" s="29">
        <v>11825584</v>
      </c>
      <c r="K75" s="29">
        <v>12326125</v>
      </c>
      <c r="L75" s="29">
        <v>12262723</v>
      </c>
      <c r="M75" s="29">
        <v>36414432</v>
      </c>
      <c r="N75" s="29">
        <v>12429737</v>
      </c>
      <c r="O75" s="29">
        <v>13113077</v>
      </c>
      <c r="P75" s="29">
        <v>13463433</v>
      </c>
      <c r="Q75" s="29">
        <v>39006247</v>
      </c>
      <c r="R75" s="29"/>
      <c r="S75" s="29"/>
      <c r="T75" s="29"/>
      <c r="U75" s="29"/>
      <c r="V75" s="29">
        <v>107825259</v>
      </c>
      <c r="W75" s="29">
        <v>90828000</v>
      </c>
      <c r="X75" s="29"/>
      <c r="Y75" s="28"/>
      <c r="Z75" s="30">
        <v>121103996</v>
      </c>
    </row>
    <row r="76" spans="1:26" ht="13.5" hidden="1">
      <c r="A76" s="41" t="s">
        <v>113</v>
      </c>
      <c r="B76" s="31">
        <v>854957285</v>
      </c>
      <c r="C76" s="31"/>
      <c r="D76" s="32">
        <v>1351280965</v>
      </c>
      <c r="E76" s="33">
        <v>1351280965</v>
      </c>
      <c r="F76" s="33">
        <v>65589906</v>
      </c>
      <c r="G76" s="33">
        <v>68885806</v>
      </c>
      <c r="H76" s="33">
        <v>97315070</v>
      </c>
      <c r="I76" s="33">
        <v>231790782</v>
      </c>
      <c r="J76" s="33">
        <v>95947049</v>
      </c>
      <c r="K76" s="33">
        <v>86954006</v>
      </c>
      <c r="L76" s="33">
        <v>54904849</v>
      </c>
      <c r="M76" s="33">
        <v>237805904</v>
      </c>
      <c r="N76" s="33">
        <v>76696256</v>
      </c>
      <c r="O76" s="33">
        <v>69543816</v>
      </c>
      <c r="P76" s="33">
        <v>74511818</v>
      </c>
      <c r="Q76" s="33">
        <v>220751890</v>
      </c>
      <c r="R76" s="33"/>
      <c r="S76" s="33"/>
      <c r="T76" s="33"/>
      <c r="U76" s="33"/>
      <c r="V76" s="33">
        <v>690348576</v>
      </c>
      <c r="W76" s="33">
        <v>1013460723</v>
      </c>
      <c r="X76" s="33"/>
      <c r="Y76" s="32"/>
      <c r="Z76" s="34">
        <v>1351280965</v>
      </c>
    </row>
    <row r="77" spans="1:26" ht="13.5" hidden="1">
      <c r="A77" s="36" t="s">
        <v>31</v>
      </c>
      <c r="B77" s="18"/>
      <c r="C77" s="18"/>
      <c r="D77" s="19">
        <v>181498227</v>
      </c>
      <c r="E77" s="20">
        <v>181498227</v>
      </c>
      <c r="F77" s="20">
        <v>17266076</v>
      </c>
      <c r="G77" s="20">
        <v>20738733</v>
      </c>
      <c r="H77" s="20">
        <v>27377450</v>
      </c>
      <c r="I77" s="20">
        <v>65382259</v>
      </c>
      <c r="J77" s="20">
        <v>27036586</v>
      </c>
      <c r="K77" s="20">
        <v>27512478</v>
      </c>
      <c r="L77" s="20">
        <v>11805568</v>
      </c>
      <c r="M77" s="20">
        <v>66354632</v>
      </c>
      <c r="N77" s="20">
        <v>14280084</v>
      </c>
      <c r="O77" s="20">
        <v>17315295</v>
      </c>
      <c r="P77" s="20">
        <v>18447639</v>
      </c>
      <c r="Q77" s="20">
        <v>50043018</v>
      </c>
      <c r="R77" s="20"/>
      <c r="S77" s="20"/>
      <c r="T77" s="20"/>
      <c r="U77" s="20"/>
      <c r="V77" s="20">
        <v>181779909</v>
      </c>
      <c r="W77" s="20">
        <v>136123668</v>
      </c>
      <c r="X77" s="20"/>
      <c r="Y77" s="19"/>
      <c r="Z77" s="22">
        <v>181498227</v>
      </c>
    </row>
    <row r="78" spans="1:26" ht="13.5" hidden="1">
      <c r="A78" s="37" t="s">
        <v>32</v>
      </c>
      <c r="B78" s="18">
        <v>854957285</v>
      </c>
      <c r="C78" s="18"/>
      <c r="D78" s="19">
        <v>1048678742</v>
      </c>
      <c r="E78" s="20">
        <v>1048678742</v>
      </c>
      <c r="F78" s="20">
        <v>47719551</v>
      </c>
      <c r="G78" s="20">
        <v>47356720</v>
      </c>
      <c r="H78" s="20">
        <v>66633822</v>
      </c>
      <c r="I78" s="20">
        <v>161710093</v>
      </c>
      <c r="J78" s="20">
        <v>66810357</v>
      </c>
      <c r="K78" s="20">
        <v>58134771</v>
      </c>
      <c r="L78" s="20">
        <v>42576048</v>
      </c>
      <c r="M78" s="20">
        <v>167521176</v>
      </c>
      <c r="N78" s="20">
        <v>61667070</v>
      </c>
      <c r="O78" s="20">
        <v>51311318</v>
      </c>
      <c r="P78" s="20">
        <v>55354709</v>
      </c>
      <c r="Q78" s="20">
        <v>168333097</v>
      </c>
      <c r="R78" s="20"/>
      <c r="S78" s="20"/>
      <c r="T78" s="20"/>
      <c r="U78" s="20"/>
      <c r="V78" s="20">
        <v>497564366</v>
      </c>
      <c r="W78" s="20">
        <v>786509055</v>
      </c>
      <c r="X78" s="20"/>
      <c r="Y78" s="19"/>
      <c r="Z78" s="22">
        <v>1048678742</v>
      </c>
    </row>
    <row r="79" spans="1:26" ht="13.5" hidden="1">
      <c r="A79" s="38" t="s">
        <v>106</v>
      </c>
      <c r="B79" s="18">
        <v>488626226</v>
      </c>
      <c r="C79" s="18"/>
      <c r="D79" s="19">
        <v>700437261</v>
      </c>
      <c r="E79" s="20">
        <v>700437261</v>
      </c>
      <c r="F79" s="20">
        <v>28947063</v>
      </c>
      <c r="G79" s="20">
        <v>33881453</v>
      </c>
      <c r="H79" s="20">
        <v>45788507</v>
      </c>
      <c r="I79" s="20">
        <v>108617023</v>
      </c>
      <c r="J79" s="20">
        <v>50076015</v>
      </c>
      <c r="K79" s="20">
        <v>39316805</v>
      </c>
      <c r="L79" s="20">
        <v>27735807</v>
      </c>
      <c r="M79" s="20">
        <v>117128627</v>
      </c>
      <c r="N79" s="20">
        <v>42816235</v>
      </c>
      <c r="O79" s="20">
        <v>34428058</v>
      </c>
      <c r="P79" s="20">
        <v>37565066</v>
      </c>
      <c r="Q79" s="20">
        <v>114809359</v>
      </c>
      <c r="R79" s="20"/>
      <c r="S79" s="20"/>
      <c r="T79" s="20"/>
      <c r="U79" s="20"/>
      <c r="V79" s="20">
        <v>340555009</v>
      </c>
      <c r="W79" s="20">
        <v>525327948</v>
      </c>
      <c r="X79" s="20"/>
      <c r="Y79" s="19"/>
      <c r="Z79" s="22">
        <v>700437261</v>
      </c>
    </row>
    <row r="80" spans="1:26" ht="13.5" hidden="1">
      <c r="A80" s="38" t="s">
        <v>107</v>
      </c>
      <c r="B80" s="18">
        <v>322440413</v>
      </c>
      <c r="C80" s="18"/>
      <c r="D80" s="19">
        <v>217345956</v>
      </c>
      <c r="E80" s="20">
        <v>217345956</v>
      </c>
      <c r="F80" s="20">
        <v>8220092</v>
      </c>
      <c r="G80" s="20">
        <v>7551115</v>
      </c>
      <c r="H80" s="20">
        <v>10567339</v>
      </c>
      <c r="I80" s="20">
        <v>26338546</v>
      </c>
      <c r="J80" s="20">
        <v>9154131</v>
      </c>
      <c r="K80" s="20">
        <v>10901602</v>
      </c>
      <c r="L80" s="20">
        <v>8042849</v>
      </c>
      <c r="M80" s="20">
        <v>28098582</v>
      </c>
      <c r="N80" s="20">
        <v>10820718</v>
      </c>
      <c r="O80" s="20">
        <v>9576586</v>
      </c>
      <c r="P80" s="20">
        <v>10151596</v>
      </c>
      <c r="Q80" s="20">
        <v>30548900</v>
      </c>
      <c r="R80" s="20"/>
      <c r="S80" s="20"/>
      <c r="T80" s="20"/>
      <c r="U80" s="20"/>
      <c r="V80" s="20">
        <v>84986028</v>
      </c>
      <c r="W80" s="20">
        <v>163009467</v>
      </c>
      <c r="X80" s="20"/>
      <c r="Y80" s="19"/>
      <c r="Z80" s="22">
        <v>217345956</v>
      </c>
    </row>
    <row r="81" spans="1:26" ht="13.5" hidden="1">
      <c r="A81" s="38" t="s">
        <v>108</v>
      </c>
      <c r="B81" s="18">
        <v>128256386</v>
      </c>
      <c r="C81" s="18"/>
      <c r="D81" s="19">
        <v>83759402</v>
      </c>
      <c r="E81" s="20">
        <v>83759402</v>
      </c>
      <c r="F81" s="20">
        <v>7793482</v>
      </c>
      <c r="G81" s="20">
        <v>3493856</v>
      </c>
      <c r="H81" s="20">
        <v>7223947</v>
      </c>
      <c r="I81" s="20">
        <v>18511285</v>
      </c>
      <c r="J81" s="20">
        <v>4877611</v>
      </c>
      <c r="K81" s="20">
        <v>5075990</v>
      </c>
      <c r="L81" s="20">
        <v>4398004</v>
      </c>
      <c r="M81" s="20">
        <v>14351605</v>
      </c>
      <c r="N81" s="20">
        <v>5227536</v>
      </c>
      <c r="O81" s="20">
        <v>4666874</v>
      </c>
      <c r="P81" s="20">
        <v>4847695</v>
      </c>
      <c r="Q81" s="20">
        <v>14742105</v>
      </c>
      <c r="R81" s="20"/>
      <c r="S81" s="20"/>
      <c r="T81" s="20"/>
      <c r="U81" s="20"/>
      <c r="V81" s="20">
        <v>47604995</v>
      </c>
      <c r="W81" s="20">
        <v>62819550</v>
      </c>
      <c r="X81" s="20"/>
      <c r="Y81" s="19"/>
      <c r="Z81" s="22">
        <v>83759402</v>
      </c>
    </row>
    <row r="82" spans="1:26" ht="13.5" hidden="1">
      <c r="A82" s="38" t="s">
        <v>109</v>
      </c>
      <c r="B82" s="18">
        <v>78928071</v>
      </c>
      <c r="C82" s="18"/>
      <c r="D82" s="19">
        <v>47136123</v>
      </c>
      <c r="E82" s="20">
        <v>47136123</v>
      </c>
      <c r="F82" s="20">
        <v>2758914</v>
      </c>
      <c r="G82" s="20">
        <v>2430296</v>
      </c>
      <c r="H82" s="20">
        <v>3054029</v>
      </c>
      <c r="I82" s="20">
        <v>8243239</v>
      </c>
      <c r="J82" s="20">
        <v>2702600</v>
      </c>
      <c r="K82" s="20">
        <v>2840374</v>
      </c>
      <c r="L82" s="20">
        <v>2399388</v>
      </c>
      <c r="M82" s="20">
        <v>7942362</v>
      </c>
      <c r="N82" s="20">
        <v>2802581</v>
      </c>
      <c r="O82" s="20">
        <v>2639800</v>
      </c>
      <c r="P82" s="20">
        <v>2790352</v>
      </c>
      <c r="Q82" s="20">
        <v>8232733</v>
      </c>
      <c r="R82" s="20"/>
      <c r="S82" s="20"/>
      <c r="T82" s="20"/>
      <c r="U82" s="20"/>
      <c r="V82" s="20">
        <v>24418334</v>
      </c>
      <c r="W82" s="20">
        <v>35352090</v>
      </c>
      <c r="X82" s="20"/>
      <c r="Y82" s="19"/>
      <c r="Z82" s="22">
        <v>47136123</v>
      </c>
    </row>
    <row r="83" spans="1:26" ht="13.5" hidden="1">
      <c r="A83" s="38" t="s">
        <v>110</v>
      </c>
      <c r="B83" s="18">
        <v>-163293811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121103996</v>
      </c>
      <c r="E84" s="29">
        <v>121103996</v>
      </c>
      <c r="F84" s="29">
        <v>604279</v>
      </c>
      <c r="G84" s="29">
        <v>790353</v>
      </c>
      <c r="H84" s="29">
        <v>3303798</v>
      </c>
      <c r="I84" s="29">
        <v>4698430</v>
      </c>
      <c r="J84" s="29">
        <v>2100106</v>
      </c>
      <c r="K84" s="29">
        <v>1306757</v>
      </c>
      <c r="L84" s="29">
        <v>523233</v>
      </c>
      <c r="M84" s="29">
        <v>3930096</v>
      </c>
      <c r="N84" s="29">
        <v>749102</v>
      </c>
      <c r="O84" s="29">
        <v>917203</v>
      </c>
      <c r="P84" s="29">
        <v>709470</v>
      </c>
      <c r="Q84" s="29">
        <v>2375775</v>
      </c>
      <c r="R84" s="29"/>
      <c r="S84" s="29"/>
      <c r="T84" s="29"/>
      <c r="U84" s="29"/>
      <c r="V84" s="29">
        <v>11004301</v>
      </c>
      <c r="W84" s="29">
        <v>90828000</v>
      </c>
      <c r="X84" s="29"/>
      <c r="Y84" s="28"/>
      <c r="Z84" s="30">
        <v>121103996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19829071</v>
      </c>
      <c r="C5" s="18">
        <v>0</v>
      </c>
      <c r="D5" s="58">
        <v>21485000</v>
      </c>
      <c r="E5" s="59">
        <v>19945000</v>
      </c>
      <c r="F5" s="59">
        <v>1656104</v>
      </c>
      <c r="G5" s="59">
        <v>1660072</v>
      </c>
      <c r="H5" s="59">
        <v>1659865</v>
      </c>
      <c r="I5" s="59">
        <v>4976041</v>
      </c>
      <c r="J5" s="59">
        <v>1660349</v>
      </c>
      <c r="K5" s="59">
        <v>1680720</v>
      </c>
      <c r="L5" s="59">
        <v>1655162</v>
      </c>
      <c r="M5" s="59">
        <v>4996231</v>
      </c>
      <c r="N5" s="59">
        <v>1653348</v>
      </c>
      <c r="O5" s="59">
        <v>1725939</v>
      </c>
      <c r="P5" s="59">
        <v>1669908</v>
      </c>
      <c r="Q5" s="59">
        <v>5049195</v>
      </c>
      <c r="R5" s="59">
        <v>0</v>
      </c>
      <c r="S5" s="59">
        <v>0</v>
      </c>
      <c r="T5" s="59">
        <v>0</v>
      </c>
      <c r="U5" s="59">
        <v>0</v>
      </c>
      <c r="V5" s="59">
        <v>15021467</v>
      </c>
      <c r="W5" s="59"/>
      <c r="X5" s="59">
        <v>15021467</v>
      </c>
      <c r="Y5" s="60">
        <v>0</v>
      </c>
      <c r="Z5" s="61">
        <v>19945000</v>
      </c>
    </row>
    <row r="6" spans="1:26" ht="13.5">
      <c r="A6" s="57" t="s">
        <v>32</v>
      </c>
      <c r="B6" s="18">
        <v>137519599</v>
      </c>
      <c r="C6" s="18">
        <v>0</v>
      </c>
      <c r="D6" s="58">
        <v>213545000</v>
      </c>
      <c r="E6" s="59">
        <v>188260000</v>
      </c>
      <c r="F6" s="59">
        <v>9036108</v>
      </c>
      <c r="G6" s="59">
        <v>16468964</v>
      </c>
      <c r="H6" s="59">
        <v>15200428</v>
      </c>
      <c r="I6" s="59">
        <v>40705500</v>
      </c>
      <c r="J6" s="59">
        <v>15840684</v>
      </c>
      <c r="K6" s="59">
        <v>17342074</v>
      </c>
      <c r="L6" s="59">
        <v>17430407</v>
      </c>
      <c r="M6" s="59">
        <v>50613165</v>
      </c>
      <c r="N6" s="59">
        <v>27353548</v>
      </c>
      <c r="O6" s="59">
        <v>16112825</v>
      </c>
      <c r="P6" s="59">
        <v>16139661</v>
      </c>
      <c r="Q6" s="59">
        <v>59606034</v>
      </c>
      <c r="R6" s="59">
        <v>0</v>
      </c>
      <c r="S6" s="59">
        <v>0</v>
      </c>
      <c r="T6" s="59">
        <v>0</v>
      </c>
      <c r="U6" s="59">
        <v>0</v>
      </c>
      <c r="V6" s="59">
        <v>150924699</v>
      </c>
      <c r="W6" s="59"/>
      <c r="X6" s="59">
        <v>150924699</v>
      </c>
      <c r="Y6" s="60">
        <v>0</v>
      </c>
      <c r="Z6" s="61">
        <v>188260000</v>
      </c>
    </row>
    <row r="7" spans="1:26" ht="13.5">
      <c r="A7" s="57" t="s">
        <v>33</v>
      </c>
      <c r="B7" s="18">
        <v>2365855</v>
      </c>
      <c r="C7" s="18">
        <v>0</v>
      </c>
      <c r="D7" s="58">
        <v>0</v>
      </c>
      <c r="E7" s="59">
        <v>0</v>
      </c>
      <c r="F7" s="59">
        <v>121043</v>
      </c>
      <c r="G7" s="59">
        <v>283975</v>
      </c>
      <c r="H7" s="59">
        <v>233027</v>
      </c>
      <c r="I7" s="59">
        <v>638045</v>
      </c>
      <c r="J7" s="59">
        <v>150719</v>
      </c>
      <c r="K7" s="59">
        <v>141862</v>
      </c>
      <c r="L7" s="59">
        <v>90215</v>
      </c>
      <c r="M7" s="59">
        <v>382796</v>
      </c>
      <c r="N7" s="59">
        <v>175300</v>
      </c>
      <c r="O7" s="59">
        <v>119683</v>
      </c>
      <c r="P7" s="59">
        <v>69177</v>
      </c>
      <c r="Q7" s="59">
        <v>364160</v>
      </c>
      <c r="R7" s="59">
        <v>0</v>
      </c>
      <c r="S7" s="59">
        <v>0</v>
      </c>
      <c r="T7" s="59">
        <v>0</v>
      </c>
      <c r="U7" s="59">
        <v>0</v>
      </c>
      <c r="V7" s="59">
        <v>1385001</v>
      </c>
      <c r="W7" s="59"/>
      <c r="X7" s="59">
        <v>1385001</v>
      </c>
      <c r="Y7" s="60">
        <v>0</v>
      </c>
      <c r="Z7" s="61">
        <v>0</v>
      </c>
    </row>
    <row r="8" spans="1:26" ht="13.5">
      <c r="A8" s="57" t="s">
        <v>34</v>
      </c>
      <c r="B8" s="18">
        <v>123516650</v>
      </c>
      <c r="C8" s="18">
        <v>0</v>
      </c>
      <c r="D8" s="58">
        <v>118583000</v>
      </c>
      <c r="E8" s="59">
        <v>110970000</v>
      </c>
      <c r="F8" s="59">
        <v>45114000</v>
      </c>
      <c r="G8" s="59">
        <v>2260000</v>
      </c>
      <c r="H8" s="59">
        <v>-6006</v>
      </c>
      <c r="I8" s="59">
        <v>47367994</v>
      </c>
      <c r="J8" s="59">
        <v>0</v>
      </c>
      <c r="K8" s="59">
        <v>0</v>
      </c>
      <c r="L8" s="59">
        <v>36167000</v>
      </c>
      <c r="M8" s="59">
        <v>36167000</v>
      </c>
      <c r="N8" s="59">
        <v>0</v>
      </c>
      <c r="O8" s="59">
        <v>299200</v>
      </c>
      <c r="P8" s="59">
        <v>27068000</v>
      </c>
      <c r="Q8" s="59">
        <v>27367200</v>
      </c>
      <c r="R8" s="59">
        <v>0</v>
      </c>
      <c r="S8" s="59">
        <v>0</v>
      </c>
      <c r="T8" s="59">
        <v>0</v>
      </c>
      <c r="U8" s="59">
        <v>0</v>
      </c>
      <c r="V8" s="59">
        <v>110902194</v>
      </c>
      <c r="W8" s="59"/>
      <c r="X8" s="59">
        <v>110902194</v>
      </c>
      <c r="Y8" s="60">
        <v>0</v>
      </c>
      <c r="Z8" s="61">
        <v>110970000</v>
      </c>
    </row>
    <row r="9" spans="1:26" ht="13.5">
      <c r="A9" s="57" t="s">
        <v>35</v>
      </c>
      <c r="B9" s="18">
        <v>22800654</v>
      </c>
      <c r="C9" s="18">
        <v>0</v>
      </c>
      <c r="D9" s="58">
        <v>35073000</v>
      </c>
      <c r="E9" s="59">
        <v>34916000</v>
      </c>
      <c r="F9" s="59">
        <v>2680755</v>
      </c>
      <c r="G9" s="59">
        <v>2770509</v>
      </c>
      <c r="H9" s="59">
        <v>2503946</v>
      </c>
      <c r="I9" s="59">
        <v>7955210</v>
      </c>
      <c r="J9" s="59">
        <v>2617259</v>
      </c>
      <c r="K9" s="59">
        <v>1864199</v>
      </c>
      <c r="L9" s="59">
        <v>2216949</v>
      </c>
      <c r="M9" s="59">
        <v>6698407</v>
      </c>
      <c r="N9" s="59">
        <v>1885032</v>
      </c>
      <c r="O9" s="59">
        <v>1766810</v>
      </c>
      <c r="P9" s="59">
        <v>2001602</v>
      </c>
      <c r="Q9" s="59">
        <v>5653444</v>
      </c>
      <c r="R9" s="59">
        <v>0</v>
      </c>
      <c r="S9" s="59">
        <v>0</v>
      </c>
      <c r="T9" s="59">
        <v>0</v>
      </c>
      <c r="U9" s="59">
        <v>0</v>
      </c>
      <c r="V9" s="59">
        <v>20307061</v>
      </c>
      <c r="W9" s="59"/>
      <c r="X9" s="59">
        <v>20307061</v>
      </c>
      <c r="Y9" s="60">
        <v>0</v>
      </c>
      <c r="Z9" s="61">
        <v>34916000</v>
      </c>
    </row>
    <row r="10" spans="1:26" ht="25.5">
      <c r="A10" s="62" t="s">
        <v>98</v>
      </c>
      <c r="B10" s="63">
        <f>SUM(B5:B9)</f>
        <v>306031829</v>
      </c>
      <c r="C10" s="63">
        <f>SUM(C5:C9)</f>
        <v>0</v>
      </c>
      <c r="D10" s="64">
        <f aca="true" t="shared" si="0" ref="D10:Z10">SUM(D5:D9)</f>
        <v>388686000</v>
      </c>
      <c r="E10" s="65">
        <f t="shared" si="0"/>
        <v>354091000</v>
      </c>
      <c r="F10" s="65">
        <f t="shared" si="0"/>
        <v>58608010</v>
      </c>
      <c r="G10" s="65">
        <f t="shared" si="0"/>
        <v>23443520</v>
      </c>
      <c r="H10" s="65">
        <f t="shared" si="0"/>
        <v>19591260</v>
      </c>
      <c r="I10" s="65">
        <f t="shared" si="0"/>
        <v>101642790</v>
      </c>
      <c r="J10" s="65">
        <f t="shared" si="0"/>
        <v>20269011</v>
      </c>
      <c r="K10" s="65">
        <f t="shared" si="0"/>
        <v>21028855</v>
      </c>
      <c r="L10" s="65">
        <f t="shared" si="0"/>
        <v>57559733</v>
      </c>
      <c r="M10" s="65">
        <f t="shared" si="0"/>
        <v>98857599</v>
      </c>
      <c r="N10" s="65">
        <f t="shared" si="0"/>
        <v>31067228</v>
      </c>
      <c r="O10" s="65">
        <f t="shared" si="0"/>
        <v>20024457</v>
      </c>
      <c r="P10" s="65">
        <f t="shared" si="0"/>
        <v>46948348</v>
      </c>
      <c r="Q10" s="65">
        <f t="shared" si="0"/>
        <v>98040033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298540422</v>
      </c>
      <c r="W10" s="65">
        <f t="shared" si="0"/>
        <v>0</v>
      </c>
      <c r="X10" s="65">
        <f t="shared" si="0"/>
        <v>298540422</v>
      </c>
      <c r="Y10" s="66">
        <f>+IF(W10&lt;&gt;0,(X10/W10)*100,0)</f>
        <v>0</v>
      </c>
      <c r="Z10" s="67">
        <f t="shared" si="0"/>
        <v>354091000</v>
      </c>
    </row>
    <row r="11" spans="1:26" ht="13.5">
      <c r="A11" s="57" t="s">
        <v>36</v>
      </c>
      <c r="B11" s="18">
        <v>124547100</v>
      </c>
      <c r="C11" s="18">
        <v>0</v>
      </c>
      <c r="D11" s="58">
        <v>134677000</v>
      </c>
      <c r="E11" s="59">
        <v>130536000</v>
      </c>
      <c r="F11" s="59">
        <v>10868176</v>
      </c>
      <c r="G11" s="59">
        <v>10511726</v>
      </c>
      <c r="H11" s="59">
        <v>10844737</v>
      </c>
      <c r="I11" s="59">
        <v>32224639</v>
      </c>
      <c r="J11" s="59">
        <v>10603860</v>
      </c>
      <c r="K11" s="59">
        <v>10560175</v>
      </c>
      <c r="L11" s="59">
        <v>11306179</v>
      </c>
      <c r="M11" s="59">
        <v>32470214</v>
      </c>
      <c r="N11" s="59">
        <v>11148614</v>
      </c>
      <c r="O11" s="59">
        <v>10937679</v>
      </c>
      <c r="P11" s="59">
        <v>10342381</v>
      </c>
      <c r="Q11" s="59">
        <v>32428674</v>
      </c>
      <c r="R11" s="59">
        <v>0</v>
      </c>
      <c r="S11" s="59">
        <v>0</v>
      </c>
      <c r="T11" s="59">
        <v>0</v>
      </c>
      <c r="U11" s="59">
        <v>0</v>
      </c>
      <c r="V11" s="59">
        <v>97123527</v>
      </c>
      <c r="W11" s="59"/>
      <c r="X11" s="59">
        <v>97123527</v>
      </c>
      <c r="Y11" s="60">
        <v>0</v>
      </c>
      <c r="Z11" s="61">
        <v>130536000</v>
      </c>
    </row>
    <row r="12" spans="1:26" ht="13.5">
      <c r="A12" s="57" t="s">
        <v>37</v>
      </c>
      <c r="B12" s="18">
        <v>7577390</v>
      </c>
      <c r="C12" s="18">
        <v>0</v>
      </c>
      <c r="D12" s="58">
        <v>7844000</v>
      </c>
      <c r="E12" s="59">
        <v>7993000</v>
      </c>
      <c r="F12" s="59">
        <v>629865</v>
      </c>
      <c r="G12" s="59">
        <v>579638</v>
      </c>
      <c r="H12" s="59">
        <v>677937</v>
      </c>
      <c r="I12" s="59">
        <v>1887440</v>
      </c>
      <c r="J12" s="59">
        <v>610665</v>
      </c>
      <c r="K12" s="59">
        <v>607207</v>
      </c>
      <c r="L12" s="59">
        <v>614982</v>
      </c>
      <c r="M12" s="59">
        <v>1832854</v>
      </c>
      <c r="N12" s="59">
        <v>604122</v>
      </c>
      <c r="O12" s="59">
        <v>632416</v>
      </c>
      <c r="P12" s="59">
        <v>626266</v>
      </c>
      <c r="Q12" s="59">
        <v>1862804</v>
      </c>
      <c r="R12" s="59">
        <v>0</v>
      </c>
      <c r="S12" s="59">
        <v>0</v>
      </c>
      <c r="T12" s="59">
        <v>0</v>
      </c>
      <c r="U12" s="59">
        <v>0</v>
      </c>
      <c r="V12" s="59">
        <v>5583098</v>
      </c>
      <c r="W12" s="59"/>
      <c r="X12" s="59">
        <v>5583098</v>
      </c>
      <c r="Y12" s="60">
        <v>0</v>
      </c>
      <c r="Z12" s="61">
        <v>7993000</v>
      </c>
    </row>
    <row r="13" spans="1:26" ht="13.5">
      <c r="A13" s="57" t="s">
        <v>99</v>
      </c>
      <c r="B13" s="18">
        <v>49537277</v>
      </c>
      <c r="C13" s="18">
        <v>0</v>
      </c>
      <c r="D13" s="58">
        <v>27760000</v>
      </c>
      <c r="E13" s="59">
        <v>57703000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57703000</v>
      </c>
    </row>
    <row r="14" spans="1:26" ht="13.5">
      <c r="A14" s="57" t="s">
        <v>38</v>
      </c>
      <c r="B14" s="18">
        <v>27262271</v>
      </c>
      <c r="C14" s="18">
        <v>0</v>
      </c>
      <c r="D14" s="58">
        <v>16000000</v>
      </c>
      <c r="E14" s="59">
        <v>24052000</v>
      </c>
      <c r="F14" s="59">
        <v>1578</v>
      </c>
      <c r="G14" s="59">
        <v>2470370</v>
      </c>
      <c r="H14" s="59">
        <v>2951004</v>
      </c>
      <c r="I14" s="59">
        <v>5422952</v>
      </c>
      <c r="J14" s="59">
        <v>3237804</v>
      </c>
      <c r="K14" s="59">
        <v>3366305</v>
      </c>
      <c r="L14" s="59">
        <v>2171733</v>
      </c>
      <c r="M14" s="59">
        <v>8775842</v>
      </c>
      <c r="N14" s="59">
        <v>4192557</v>
      </c>
      <c r="O14" s="59">
        <v>2073815</v>
      </c>
      <c r="P14" s="59">
        <v>2030487</v>
      </c>
      <c r="Q14" s="59">
        <v>8296859</v>
      </c>
      <c r="R14" s="59">
        <v>0</v>
      </c>
      <c r="S14" s="59">
        <v>0</v>
      </c>
      <c r="T14" s="59">
        <v>0</v>
      </c>
      <c r="U14" s="59">
        <v>0</v>
      </c>
      <c r="V14" s="59">
        <v>22495653</v>
      </c>
      <c r="W14" s="59"/>
      <c r="X14" s="59">
        <v>22495653</v>
      </c>
      <c r="Y14" s="60">
        <v>0</v>
      </c>
      <c r="Z14" s="61">
        <v>24052000</v>
      </c>
    </row>
    <row r="15" spans="1:26" ht="13.5">
      <c r="A15" s="57" t="s">
        <v>39</v>
      </c>
      <c r="B15" s="18">
        <v>112664314</v>
      </c>
      <c r="C15" s="18">
        <v>0</v>
      </c>
      <c r="D15" s="58">
        <v>122521242</v>
      </c>
      <c r="E15" s="59">
        <v>105477000</v>
      </c>
      <c r="F15" s="59">
        <v>3518092</v>
      </c>
      <c r="G15" s="59">
        <v>11846729</v>
      </c>
      <c r="H15" s="59">
        <v>8989126</v>
      </c>
      <c r="I15" s="59">
        <v>24353947</v>
      </c>
      <c r="J15" s="59">
        <v>12081942</v>
      </c>
      <c r="K15" s="59">
        <v>9054287</v>
      </c>
      <c r="L15" s="59">
        <v>8596396</v>
      </c>
      <c r="M15" s="59">
        <v>29732625</v>
      </c>
      <c r="N15" s="59">
        <v>8978398</v>
      </c>
      <c r="O15" s="59">
        <v>8756498</v>
      </c>
      <c r="P15" s="59">
        <v>8419558</v>
      </c>
      <c r="Q15" s="59">
        <v>26154454</v>
      </c>
      <c r="R15" s="59">
        <v>0</v>
      </c>
      <c r="S15" s="59">
        <v>0</v>
      </c>
      <c r="T15" s="59">
        <v>0</v>
      </c>
      <c r="U15" s="59">
        <v>0</v>
      </c>
      <c r="V15" s="59">
        <v>80241026</v>
      </c>
      <c r="W15" s="59"/>
      <c r="X15" s="59">
        <v>80241026</v>
      </c>
      <c r="Y15" s="60">
        <v>0</v>
      </c>
      <c r="Z15" s="61">
        <v>105477000</v>
      </c>
    </row>
    <row r="16" spans="1:26" ht="13.5">
      <c r="A16" s="68" t="s">
        <v>40</v>
      </c>
      <c r="B16" s="18">
        <v>0</v>
      </c>
      <c r="C16" s="18">
        <v>0</v>
      </c>
      <c r="D16" s="58">
        <v>24000000</v>
      </c>
      <c r="E16" s="59">
        <v>34517000</v>
      </c>
      <c r="F16" s="59">
        <v>-6598</v>
      </c>
      <c r="G16" s="59">
        <v>88250</v>
      </c>
      <c r="H16" s="59">
        <v>86372</v>
      </c>
      <c r="I16" s="59">
        <v>168024</v>
      </c>
      <c r="J16" s="59">
        <v>38246</v>
      </c>
      <c r="K16" s="59">
        <v>9914546</v>
      </c>
      <c r="L16" s="59">
        <v>4693044</v>
      </c>
      <c r="M16" s="59">
        <v>14645836</v>
      </c>
      <c r="N16" s="59">
        <v>2408397</v>
      </c>
      <c r="O16" s="59">
        <v>2240952</v>
      </c>
      <c r="P16" s="59">
        <v>2004068</v>
      </c>
      <c r="Q16" s="59">
        <v>6653417</v>
      </c>
      <c r="R16" s="59">
        <v>0</v>
      </c>
      <c r="S16" s="59">
        <v>0</v>
      </c>
      <c r="T16" s="59">
        <v>0</v>
      </c>
      <c r="U16" s="59">
        <v>0</v>
      </c>
      <c r="V16" s="59">
        <v>21467277</v>
      </c>
      <c r="W16" s="59"/>
      <c r="X16" s="59">
        <v>21467277</v>
      </c>
      <c r="Y16" s="60">
        <v>0</v>
      </c>
      <c r="Z16" s="61">
        <v>34517000</v>
      </c>
    </row>
    <row r="17" spans="1:26" ht="13.5">
      <c r="A17" s="57" t="s">
        <v>41</v>
      </c>
      <c r="B17" s="18">
        <v>106639926</v>
      </c>
      <c r="C17" s="18">
        <v>0</v>
      </c>
      <c r="D17" s="58">
        <v>55620000</v>
      </c>
      <c r="E17" s="59">
        <v>76925000</v>
      </c>
      <c r="F17" s="59">
        <v>2825174</v>
      </c>
      <c r="G17" s="59">
        <v>4264508</v>
      </c>
      <c r="H17" s="59">
        <v>1548449</v>
      </c>
      <c r="I17" s="59">
        <v>8638131</v>
      </c>
      <c r="J17" s="59">
        <v>7440609</v>
      </c>
      <c r="K17" s="59">
        <v>2075301</v>
      </c>
      <c r="L17" s="59">
        <v>6505159</v>
      </c>
      <c r="M17" s="59">
        <v>16021069</v>
      </c>
      <c r="N17" s="59">
        <v>3663798</v>
      </c>
      <c r="O17" s="59">
        <v>2802047</v>
      </c>
      <c r="P17" s="59">
        <v>4358288</v>
      </c>
      <c r="Q17" s="59">
        <v>10824133</v>
      </c>
      <c r="R17" s="59">
        <v>0</v>
      </c>
      <c r="S17" s="59">
        <v>0</v>
      </c>
      <c r="T17" s="59">
        <v>0</v>
      </c>
      <c r="U17" s="59">
        <v>0</v>
      </c>
      <c r="V17" s="59">
        <v>35483333</v>
      </c>
      <c r="W17" s="59"/>
      <c r="X17" s="59">
        <v>35483333</v>
      </c>
      <c r="Y17" s="60">
        <v>0</v>
      </c>
      <c r="Z17" s="61">
        <v>76925000</v>
      </c>
    </row>
    <row r="18" spans="1:26" ht="13.5">
      <c r="A18" s="69" t="s">
        <v>42</v>
      </c>
      <c r="B18" s="70">
        <f>SUM(B11:B17)</f>
        <v>428228278</v>
      </c>
      <c r="C18" s="70">
        <f>SUM(C11:C17)</f>
        <v>0</v>
      </c>
      <c r="D18" s="71">
        <f aca="true" t="shared" si="1" ref="D18:Z18">SUM(D11:D17)</f>
        <v>388422242</v>
      </c>
      <c r="E18" s="72">
        <f t="shared" si="1"/>
        <v>437203000</v>
      </c>
      <c r="F18" s="72">
        <f t="shared" si="1"/>
        <v>17836287</v>
      </c>
      <c r="G18" s="72">
        <f t="shared" si="1"/>
        <v>29761221</v>
      </c>
      <c r="H18" s="72">
        <f t="shared" si="1"/>
        <v>25097625</v>
      </c>
      <c r="I18" s="72">
        <f t="shared" si="1"/>
        <v>72695133</v>
      </c>
      <c r="J18" s="72">
        <f t="shared" si="1"/>
        <v>34013126</v>
      </c>
      <c r="K18" s="72">
        <f t="shared" si="1"/>
        <v>35577821</v>
      </c>
      <c r="L18" s="72">
        <f t="shared" si="1"/>
        <v>33887493</v>
      </c>
      <c r="M18" s="72">
        <f t="shared" si="1"/>
        <v>103478440</v>
      </c>
      <c r="N18" s="72">
        <f t="shared" si="1"/>
        <v>30995886</v>
      </c>
      <c r="O18" s="72">
        <f t="shared" si="1"/>
        <v>27443407</v>
      </c>
      <c r="P18" s="72">
        <f t="shared" si="1"/>
        <v>27781048</v>
      </c>
      <c r="Q18" s="72">
        <f t="shared" si="1"/>
        <v>86220341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262393914</v>
      </c>
      <c r="W18" s="72">
        <f t="shared" si="1"/>
        <v>0</v>
      </c>
      <c r="X18" s="72">
        <f t="shared" si="1"/>
        <v>262393914</v>
      </c>
      <c r="Y18" s="66">
        <f>+IF(W18&lt;&gt;0,(X18/W18)*100,0)</f>
        <v>0</v>
      </c>
      <c r="Z18" s="73">
        <f t="shared" si="1"/>
        <v>437203000</v>
      </c>
    </row>
    <row r="19" spans="1:26" ht="13.5">
      <c r="A19" s="69" t="s">
        <v>43</v>
      </c>
      <c r="B19" s="74">
        <f>+B10-B18</f>
        <v>-122196449</v>
      </c>
      <c r="C19" s="74">
        <f>+C10-C18</f>
        <v>0</v>
      </c>
      <c r="D19" s="75">
        <f aca="true" t="shared" si="2" ref="D19:Z19">+D10-D18</f>
        <v>263758</v>
      </c>
      <c r="E19" s="76">
        <f t="shared" si="2"/>
        <v>-83112000</v>
      </c>
      <c r="F19" s="76">
        <f t="shared" si="2"/>
        <v>40771723</v>
      </c>
      <c r="G19" s="76">
        <f t="shared" si="2"/>
        <v>-6317701</v>
      </c>
      <c r="H19" s="76">
        <f t="shared" si="2"/>
        <v>-5506365</v>
      </c>
      <c r="I19" s="76">
        <f t="shared" si="2"/>
        <v>28947657</v>
      </c>
      <c r="J19" s="76">
        <f t="shared" si="2"/>
        <v>-13744115</v>
      </c>
      <c r="K19" s="76">
        <f t="shared" si="2"/>
        <v>-14548966</v>
      </c>
      <c r="L19" s="76">
        <f t="shared" si="2"/>
        <v>23672240</v>
      </c>
      <c r="M19" s="76">
        <f t="shared" si="2"/>
        <v>-4620841</v>
      </c>
      <c r="N19" s="76">
        <f t="shared" si="2"/>
        <v>71342</v>
      </c>
      <c r="O19" s="76">
        <f t="shared" si="2"/>
        <v>-7418950</v>
      </c>
      <c r="P19" s="76">
        <f t="shared" si="2"/>
        <v>19167300</v>
      </c>
      <c r="Q19" s="76">
        <f t="shared" si="2"/>
        <v>11819692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36146508</v>
      </c>
      <c r="W19" s="76">
        <f>IF(E10=E18,0,W10-W18)</f>
        <v>0</v>
      </c>
      <c r="X19" s="76">
        <f t="shared" si="2"/>
        <v>36146508</v>
      </c>
      <c r="Y19" s="77">
        <f>+IF(W19&lt;&gt;0,(X19/W19)*100,0)</f>
        <v>0</v>
      </c>
      <c r="Z19" s="78">
        <f t="shared" si="2"/>
        <v>-83112000</v>
      </c>
    </row>
    <row r="20" spans="1:26" ht="13.5">
      <c r="A20" s="57" t="s">
        <v>44</v>
      </c>
      <c r="B20" s="18">
        <v>40177892</v>
      </c>
      <c r="C20" s="18">
        <v>0</v>
      </c>
      <c r="D20" s="58">
        <v>33299000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-82018557</v>
      </c>
      <c r="C22" s="85">
        <f>SUM(C19:C21)</f>
        <v>0</v>
      </c>
      <c r="D22" s="86">
        <f aca="true" t="shared" si="3" ref="D22:Z22">SUM(D19:D21)</f>
        <v>33562758</v>
      </c>
      <c r="E22" s="87">
        <f t="shared" si="3"/>
        <v>-83112000</v>
      </c>
      <c r="F22" s="87">
        <f t="shared" si="3"/>
        <v>40771723</v>
      </c>
      <c r="G22" s="87">
        <f t="shared" si="3"/>
        <v>-6317701</v>
      </c>
      <c r="H22" s="87">
        <f t="shared" si="3"/>
        <v>-5506365</v>
      </c>
      <c r="I22" s="87">
        <f t="shared" si="3"/>
        <v>28947657</v>
      </c>
      <c r="J22" s="87">
        <f t="shared" si="3"/>
        <v>-13744115</v>
      </c>
      <c r="K22" s="87">
        <f t="shared" si="3"/>
        <v>-14548966</v>
      </c>
      <c r="L22" s="87">
        <f t="shared" si="3"/>
        <v>23672240</v>
      </c>
      <c r="M22" s="87">
        <f t="shared" si="3"/>
        <v>-4620841</v>
      </c>
      <c r="N22" s="87">
        <f t="shared" si="3"/>
        <v>71342</v>
      </c>
      <c r="O22" s="87">
        <f t="shared" si="3"/>
        <v>-7418950</v>
      </c>
      <c r="P22" s="87">
        <f t="shared" si="3"/>
        <v>19167300</v>
      </c>
      <c r="Q22" s="87">
        <f t="shared" si="3"/>
        <v>11819692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36146508</v>
      </c>
      <c r="W22" s="87">
        <f t="shared" si="3"/>
        <v>0</v>
      </c>
      <c r="X22" s="87">
        <f t="shared" si="3"/>
        <v>36146508</v>
      </c>
      <c r="Y22" s="88">
        <f>+IF(W22&lt;&gt;0,(X22/W22)*100,0)</f>
        <v>0</v>
      </c>
      <c r="Z22" s="89">
        <f t="shared" si="3"/>
        <v>-83112000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-82018557</v>
      </c>
      <c r="C24" s="74">
        <f>SUM(C22:C23)</f>
        <v>0</v>
      </c>
      <c r="D24" s="75">
        <f aca="true" t="shared" si="4" ref="D24:Z24">SUM(D22:D23)</f>
        <v>33562758</v>
      </c>
      <c r="E24" s="76">
        <f t="shared" si="4"/>
        <v>-83112000</v>
      </c>
      <c r="F24" s="76">
        <f t="shared" si="4"/>
        <v>40771723</v>
      </c>
      <c r="G24" s="76">
        <f t="shared" si="4"/>
        <v>-6317701</v>
      </c>
      <c r="H24" s="76">
        <f t="shared" si="4"/>
        <v>-5506365</v>
      </c>
      <c r="I24" s="76">
        <f t="shared" si="4"/>
        <v>28947657</v>
      </c>
      <c r="J24" s="76">
        <f t="shared" si="4"/>
        <v>-13744115</v>
      </c>
      <c r="K24" s="76">
        <f t="shared" si="4"/>
        <v>-14548966</v>
      </c>
      <c r="L24" s="76">
        <f t="shared" si="4"/>
        <v>23672240</v>
      </c>
      <c r="M24" s="76">
        <f t="shared" si="4"/>
        <v>-4620841</v>
      </c>
      <c r="N24" s="76">
        <f t="shared" si="4"/>
        <v>71342</v>
      </c>
      <c r="O24" s="76">
        <f t="shared" si="4"/>
        <v>-7418950</v>
      </c>
      <c r="P24" s="76">
        <f t="shared" si="4"/>
        <v>19167300</v>
      </c>
      <c r="Q24" s="76">
        <f t="shared" si="4"/>
        <v>11819692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36146508</v>
      </c>
      <c r="W24" s="76">
        <f t="shared" si="4"/>
        <v>0</v>
      </c>
      <c r="X24" s="76">
        <f t="shared" si="4"/>
        <v>36146508</v>
      </c>
      <c r="Y24" s="77">
        <f>+IF(W24&lt;&gt;0,(X24/W24)*100,0)</f>
        <v>0</v>
      </c>
      <c r="Z24" s="78">
        <f t="shared" si="4"/>
        <v>-83112000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37220454</v>
      </c>
      <c r="C27" s="21">
        <v>0</v>
      </c>
      <c r="D27" s="98">
        <v>34300000</v>
      </c>
      <c r="E27" s="99">
        <v>34300000</v>
      </c>
      <c r="F27" s="99">
        <v>6705475</v>
      </c>
      <c r="G27" s="99">
        <v>2123068</v>
      </c>
      <c r="H27" s="99">
        <v>1769502</v>
      </c>
      <c r="I27" s="99">
        <v>10598045</v>
      </c>
      <c r="J27" s="99">
        <v>1296275</v>
      </c>
      <c r="K27" s="99">
        <v>4013896</v>
      </c>
      <c r="L27" s="99">
        <v>1479474</v>
      </c>
      <c r="M27" s="99">
        <v>6789645</v>
      </c>
      <c r="N27" s="99">
        <v>471789</v>
      </c>
      <c r="O27" s="99">
        <v>1009550</v>
      </c>
      <c r="P27" s="99">
        <v>3193203</v>
      </c>
      <c r="Q27" s="99">
        <v>4674542</v>
      </c>
      <c r="R27" s="99">
        <v>0</v>
      </c>
      <c r="S27" s="99">
        <v>0</v>
      </c>
      <c r="T27" s="99">
        <v>0</v>
      </c>
      <c r="U27" s="99">
        <v>0</v>
      </c>
      <c r="V27" s="99">
        <v>22062232</v>
      </c>
      <c r="W27" s="99">
        <v>25725000</v>
      </c>
      <c r="X27" s="99">
        <v>-3662768</v>
      </c>
      <c r="Y27" s="100">
        <v>-14.24</v>
      </c>
      <c r="Z27" s="101">
        <v>34300000</v>
      </c>
    </row>
    <row r="28" spans="1:26" ht="13.5">
      <c r="A28" s="102" t="s">
        <v>44</v>
      </c>
      <c r="B28" s="18">
        <v>37015020</v>
      </c>
      <c r="C28" s="18">
        <v>0</v>
      </c>
      <c r="D28" s="58">
        <v>33300000</v>
      </c>
      <c r="E28" s="59">
        <v>33300000</v>
      </c>
      <c r="F28" s="59">
        <v>6705475</v>
      </c>
      <c r="G28" s="59">
        <v>2123068</v>
      </c>
      <c r="H28" s="59">
        <v>1753483</v>
      </c>
      <c r="I28" s="59">
        <v>10582026</v>
      </c>
      <c r="J28" s="59">
        <v>1296275</v>
      </c>
      <c r="K28" s="59">
        <v>3673278</v>
      </c>
      <c r="L28" s="59">
        <v>1479474</v>
      </c>
      <c r="M28" s="59">
        <v>6449027</v>
      </c>
      <c r="N28" s="59">
        <v>471789</v>
      </c>
      <c r="O28" s="59">
        <v>1009550</v>
      </c>
      <c r="P28" s="59">
        <v>3193203</v>
      </c>
      <c r="Q28" s="59">
        <v>4674542</v>
      </c>
      <c r="R28" s="59">
        <v>0</v>
      </c>
      <c r="S28" s="59">
        <v>0</v>
      </c>
      <c r="T28" s="59">
        <v>0</v>
      </c>
      <c r="U28" s="59">
        <v>0</v>
      </c>
      <c r="V28" s="59">
        <v>21705595</v>
      </c>
      <c r="W28" s="59">
        <v>24975000</v>
      </c>
      <c r="X28" s="59">
        <v>-3269405</v>
      </c>
      <c r="Y28" s="60">
        <v>-13.09</v>
      </c>
      <c r="Z28" s="61">
        <v>33300000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16019</v>
      </c>
      <c r="I29" s="59">
        <v>16019</v>
      </c>
      <c r="J29" s="59">
        <v>0</v>
      </c>
      <c r="K29" s="59">
        <v>340618</v>
      </c>
      <c r="L29" s="59">
        <v>0</v>
      </c>
      <c r="M29" s="59">
        <v>340618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356637</v>
      </c>
      <c r="W29" s="59"/>
      <c r="X29" s="59">
        <v>356637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205434</v>
      </c>
      <c r="C31" s="18">
        <v>0</v>
      </c>
      <c r="D31" s="58">
        <v>1000000</v>
      </c>
      <c r="E31" s="59">
        <v>1000000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750000</v>
      </c>
      <c r="X31" s="59">
        <v>-750000</v>
      </c>
      <c r="Y31" s="60">
        <v>-100</v>
      </c>
      <c r="Z31" s="61">
        <v>1000000</v>
      </c>
    </row>
    <row r="32" spans="1:26" ht="13.5">
      <c r="A32" s="69" t="s">
        <v>50</v>
      </c>
      <c r="B32" s="21">
        <f>SUM(B28:B31)</f>
        <v>37220454</v>
      </c>
      <c r="C32" s="21">
        <f>SUM(C28:C31)</f>
        <v>0</v>
      </c>
      <c r="D32" s="98">
        <f aca="true" t="shared" si="5" ref="D32:Z32">SUM(D28:D31)</f>
        <v>34300000</v>
      </c>
      <c r="E32" s="99">
        <f t="shared" si="5"/>
        <v>34300000</v>
      </c>
      <c r="F32" s="99">
        <f t="shared" si="5"/>
        <v>6705475</v>
      </c>
      <c r="G32" s="99">
        <f t="shared" si="5"/>
        <v>2123068</v>
      </c>
      <c r="H32" s="99">
        <f t="shared" si="5"/>
        <v>1769502</v>
      </c>
      <c r="I32" s="99">
        <f t="shared" si="5"/>
        <v>10598045</v>
      </c>
      <c r="J32" s="99">
        <f t="shared" si="5"/>
        <v>1296275</v>
      </c>
      <c r="K32" s="99">
        <f t="shared" si="5"/>
        <v>4013896</v>
      </c>
      <c r="L32" s="99">
        <f t="shared" si="5"/>
        <v>1479474</v>
      </c>
      <c r="M32" s="99">
        <f t="shared" si="5"/>
        <v>6789645</v>
      </c>
      <c r="N32" s="99">
        <f t="shared" si="5"/>
        <v>471789</v>
      </c>
      <c r="O32" s="99">
        <f t="shared" si="5"/>
        <v>1009550</v>
      </c>
      <c r="P32" s="99">
        <f t="shared" si="5"/>
        <v>3193203</v>
      </c>
      <c r="Q32" s="99">
        <f t="shared" si="5"/>
        <v>4674542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22062232</v>
      </c>
      <c r="W32" s="99">
        <f t="shared" si="5"/>
        <v>25725000</v>
      </c>
      <c r="X32" s="99">
        <f t="shared" si="5"/>
        <v>-3662768</v>
      </c>
      <c r="Y32" s="100">
        <f>+IF(W32&lt;&gt;0,(X32/W32)*100,0)</f>
        <v>-14.23816520894072</v>
      </c>
      <c r="Z32" s="101">
        <f t="shared" si="5"/>
        <v>34300000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121050065</v>
      </c>
      <c r="C35" s="18">
        <v>0</v>
      </c>
      <c r="D35" s="58">
        <v>108432423</v>
      </c>
      <c r="E35" s="59">
        <v>108432000</v>
      </c>
      <c r="F35" s="59">
        <v>144945035</v>
      </c>
      <c r="G35" s="59">
        <v>142823007</v>
      </c>
      <c r="H35" s="59">
        <v>142963667</v>
      </c>
      <c r="I35" s="59">
        <v>142963667</v>
      </c>
      <c r="J35" s="59">
        <v>139545861</v>
      </c>
      <c r="K35" s="59">
        <v>122727425</v>
      </c>
      <c r="L35" s="59">
        <v>153294591</v>
      </c>
      <c r="M35" s="59">
        <v>153294591</v>
      </c>
      <c r="N35" s="59">
        <v>150647175</v>
      </c>
      <c r="O35" s="59">
        <v>152630661</v>
      </c>
      <c r="P35" s="59">
        <v>203358304</v>
      </c>
      <c r="Q35" s="59">
        <v>203358304</v>
      </c>
      <c r="R35" s="59">
        <v>0</v>
      </c>
      <c r="S35" s="59">
        <v>0</v>
      </c>
      <c r="T35" s="59">
        <v>0</v>
      </c>
      <c r="U35" s="59">
        <v>0</v>
      </c>
      <c r="V35" s="59">
        <v>203358304</v>
      </c>
      <c r="W35" s="59">
        <v>81324000</v>
      </c>
      <c r="X35" s="59">
        <v>122034304</v>
      </c>
      <c r="Y35" s="60">
        <v>150.06</v>
      </c>
      <c r="Z35" s="61">
        <v>108432000</v>
      </c>
    </row>
    <row r="36" spans="1:26" ht="13.5">
      <c r="A36" s="57" t="s">
        <v>53</v>
      </c>
      <c r="B36" s="18">
        <v>1822940508</v>
      </c>
      <c r="C36" s="18">
        <v>0</v>
      </c>
      <c r="D36" s="58">
        <v>1862518358</v>
      </c>
      <c r="E36" s="59">
        <v>1832575000</v>
      </c>
      <c r="F36" s="59">
        <v>1830604975</v>
      </c>
      <c r="G36" s="59">
        <v>1833071773</v>
      </c>
      <c r="H36" s="59">
        <v>1833796995</v>
      </c>
      <c r="I36" s="59">
        <v>1833796995</v>
      </c>
      <c r="J36" s="59">
        <v>1835315708</v>
      </c>
      <c r="K36" s="59">
        <v>1838607488</v>
      </c>
      <c r="L36" s="59">
        <v>1839506568</v>
      </c>
      <c r="M36" s="59">
        <v>1839506568</v>
      </c>
      <c r="N36" s="59">
        <v>1841136241</v>
      </c>
      <c r="O36" s="59">
        <v>1841899495</v>
      </c>
      <c r="P36" s="59">
        <v>1850089866</v>
      </c>
      <c r="Q36" s="59">
        <v>1850089866</v>
      </c>
      <c r="R36" s="59">
        <v>0</v>
      </c>
      <c r="S36" s="59">
        <v>0</v>
      </c>
      <c r="T36" s="59">
        <v>0</v>
      </c>
      <c r="U36" s="59">
        <v>0</v>
      </c>
      <c r="V36" s="59">
        <v>1850089866</v>
      </c>
      <c r="W36" s="59">
        <v>1374431250</v>
      </c>
      <c r="X36" s="59">
        <v>475658616</v>
      </c>
      <c r="Y36" s="60">
        <v>34.61</v>
      </c>
      <c r="Z36" s="61">
        <v>1832575000</v>
      </c>
    </row>
    <row r="37" spans="1:26" ht="13.5">
      <c r="A37" s="57" t="s">
        <v>54</v>
      </c>
      <c r="B37" s="18">
        <v>324121504</v>
      </c>
      <c r="C37" s="18">
        <v>0</v>
      </c>
      <c r="D37" s="58">
        <v>277034131</v>
      </c>
      <c r="E37" s="59">
        <v>277034000</v>
      </c>
      <c r="F37" s="59">
        <v>355204631</v>
      </c>
      <c r="G37" s="59">
        <v>364121820</v>
      </c>
      <c r="H37" s="59">
        <v>372951641</v>
      </c>
      <c r="I37" s="59">
        <v>372951641</v>
      </c>
      <c r="J37" s="59">
        <v>387047447</v>
      </c>
      <c r="K37" s="59">
        <v>385210469</v>
      </c>
      <c r="L37" s="59">
        <v>391578930</v>
      </c>
      <c r="M37" s="59">
        <v>391578930</v>
      </c>
      <c r="N37" s="59">
        <v>388857824</v>
      </c>
      <c r="O37" s="59">
        <v>395549631</v>
      </c>
      <c r="P37" s="59">
        <v>433218826</v>
      </c>
      <c r="Q37" s="59">
        <v>433218826</v>
      </c>
      <c r="R37" s="59">
        <v>0</v>
      </c>
      <c r="S37" s="59">
        <v>0</v>
      </c>
      <c r="T37" s="59">
        <v>0</v>
      </c>
      <c r="U37" s="59">
        <v>0</v>
      </c>
      <c r="V37" s="59">
        <v>433218826</v>
      </c>
      <c r="W37" s="59">
        <v>207775500</v>
      </c>
      <c r="X37" s="59">
        <v>225443326</v>
      </c>
      <c r="Y37" s="60">
        <v>108.5</v>
      </c>
      <c r="Z37" s="61">
        <v>277034000</v>
      </c>
    </row>
    <row r="38" spans="1:26" ht="13.5">
      <c r="A38" s="57" t="s">
        <v>55</v>
      </c>
      <c r="B38" s="18">
        <v>61021696</v>
      </c>
      <c r="C38" s="18">
        <v>0</v>
      </c>
      <c r="D38" s="58">
        <v>85380650</v>
      </c>
      <c r="E38" s="59">
        <v>85381000</v>
      </c>
      <c r="F38" s="59">
        <v>31212971</v>
      </c>
      <c r="G38" s="59">
        <v>30212971</v>
      </c>
      <c r="H38" s="59">
        <v>28612971</v>
      </c>
      <c r="I38" s="59">
        <v>28612971</v>
      </c>
      <c r="J38" s="59">
        <v>26412971</v>
      </c>
      <c r="K38" s="59">
        <v>24212971</v>
      </c>
      <c r="L38" s="59">
        <v>21732425</v>
      </c>
      <c r="M38" s="59">
        <v>21732425</v>
      </c>
      <c r="N38" s="59">
        <v>21732425</v>
      </c>
      <c r="O38" s="59">
        <v>21732425</v>
      </c>
      <c r="P38" s="59">
        <v>21732425</v>
      </c>
      <c r="Q38" s="59">
        <v>21732425</v>
      </c>
      <c r="R38" s="59">
        <v>0</v>
      </c>
      <c r="S38" s="59">
        <v>0</v>
      </c>
      <c r="T38" s="59">
        <v>0</v>
      </c>
      <c r="U38" s="59">
        <v>0</v>
      </c>
      <c r="V38" s="59">
        <v>21732425</v>
      </c>
      <c r="W38" s="59">
        <v>64035750</v>
      </c>
      <c r="X38" s="59">
        <v>-42303325</v>
      </c>
      <c r="Y38" s="60">
        <v>-66.06</v>
      </c>
      <c r="Z38" s="61">
        <v>85381000</v>
      </c>
    </row>
    <row r="39" spans="1:26" ht="13.5">
      <c r="A39" s="57" t="s">
        <v>56</v>
      </c>
      <c r="B39" s="18">
        <v>1558847373</v>
      </c>
      <c r="C39" s="18">
        <v>0</v>
      </c>
      <c r="D39" s="58">
        <v>1608536000</v>
      </c>
      <c r="E39" s="59">
        <v>1578592000</v>
      </c>
      <c r="F39" s="59">
        <v>1589132408</v>
      </c>
      <c r="G39" s="59">
        <v>1581559989</v>
      </c>
      <c r="H39" s="59">
        <v>1575196050</v>
      </c>
      <c r="I39" s="59">
        <v>1575196050</v>
      </c>
      <c r="J39" s="59">
        <v>1561401151</v>
      </c>
      <c r="K39" s="59">
        <v>1551911473</v>
      </c>
      <c r="L39" s="59">
        <v>1579489804</v>
      </c>
      <c r="M39" s="59">
        <v>1579489804</v>
      </c>
      <c r="N39" s="59">
        <v>1581193167</v>
      </c>
      <c r="O39" s="59">
        <v>1577248100</v>
      </c>
      <c r="P39" s="59">
        <v>1598496919</v>
      </c>
      <c r="Q39" s="59">
        <v>1598496919</v>
      </c>
      <c r="R39" s="59">
        <v>0</v>
      </c>
      <c r="S39" s="59">
        <v>0</v>
      </c>
      <c r="T39" s="59">
        <v>0</v>
      </c>
      <c r="U39" s="59">
        <v>0</v>
      </c>
      <c r="V39" s="59">
        <v>1598496919</v>
      </c>
      <c r="W39" s="59">
        <v>1183944000</v>
      </c>
      <c r="X39" s="59">
        <v>414552919</v>
      </c>
      <c r="Y39" s="60">
        <v>35.01</v>
      </c>
      <c r="Z39" s="61">
        <v>1578592000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45410723</v>
      </c>
      <c r="C42" s="18">
        <v>0</v>
      </c>
      <c r="D42" s="58">
        <v>71636009</v>
      </c>
      <c r="E42" s="59">
        <v>6701000</v>
      </c>
      <c r="F42" s="59">
        <v>51383221</v>
      </c>
      <c r="G42" s="59">
        <v>-6304849</v>
      </c>
      <c r="H42" s="59">
        <v>-13311337</v>
      </c>
      <c r="I42" s="59">
        <v>31767035</v>
      </c>
      <c r="J42" s="59">
        <v>-10099684</v>
      </c>
      <c r="K42" s="59">
        <v>-14877923</v>
      </c>
      <c r="L42" s="59">
        <v>26764083</v>
      </c>
      <c r="M42" s="59">
        <v>1786476</v>
      </c>
      <c r="N42" s="59">
        <v>-8904941</v>
      </c>
      <c r="O42" s="59">
        <v>-6372357</v>
      </c>
      <c r="P42" s="59">
        <v>36693227</v>
      </c>
      <c r="Q42" s="59">
        <v>21415929</v>
      </c>
      <c r="R42" s="59">
        <v>0</v>
      </c>
      <c r="S42" s="59">
        <v>0</v>
      </c>
      <c r="T42" s="59">
        <v>0</v>
      </c>
      <c r="U42" s="59">
        <v>0</v>
      </c>
      <c r="V42" s="59">
        <v>54969440</v>
      </c>
      <c r="W42" s="59">
        <v>30543000</v>
      </c>
      <c r="X42" s="59">
        <v>24426440</v>
      </c>
      <c r="Y42" s="60">
        <v>79.97</v>
      </c>
      <c r="Z42" s="61">
        <v>6701000</v>
      </c>
    </row>
    <row r="43" spans="1:26" ht="13.5">
      <c r="A43" s="57" t="s">
        <v>59</v>
      </c>
      <c r="B43" s="18">
        <v>-37106934</v>
      </c>
      <c r="C43" s="18">
        <v>0</v>
      </c>
      <c r="D43" s="58">
        <v>-32299000</v>
      </c>
      <c r="E43" s="59">
        <v>0</v>
      </c>
      <c r="F43" s="59">
        <v>-6705477</v>
      </c>
      <c r="G43" s="59">
        <v>-2120070</v>
      </c>
      <c r="H43" s="59">
        <v>-1769502</v>
      </c>
      <c r="I43" s="59">
        <v>-10595049</v>
      </c>
      <c r="J43" s="59">
        <v>-1296275</v>
      </c>
      <c r="K43" s="59">
        <v>-4013896</v>
      </c>
      <c r="L43" s="59">
        <v>-1479474</v>
      </c>
      <c r="M43" s="59">
        <v>-6789645</v>
      </c>
      <c r="N43" s="59">
        <v>-471789</v>
      </c>
      <c r="O43" s="59">
        <v>-1009550</v>
      </c>
      <c r="P43" s="59">
        <v>-3193203</v>
      </c>
      <c r="Q43" s="59">
        <v>-4674542</v>
      </c>
      <c r="R43" s="59">
        <v>0</v>
      </c>
      <c r="S43" s="59">
        <v>0</v>
      </c>
      <c r="T43" s="59">
        <v>0</v>
      </c>
      <c r="U43" s="59">
        <v>0</v>
      </c>
      <c r="V43" s="59">
        <v>-22059236</v>
      </c>
      <c r="W43" s="59">
        <v>-17384000</v>
      </c>
      <c r="X43" s="59">
        <v>-4675236</v>
      </c>
      <c r="Y43" s="60">
        <v>26.89</v>
      </c>
      <c r="Z43" s="61">
        <v>0</v>
      </c>
    </row>
    <row r="44" spans="1:26" ht="13.5">
      <c r="A44" s="57" t="s">
        <v>60</v>
      </c>
      <c r="B44" s="18">
        <v>-12000000</v>
      </c>
      <c r="C44" s="18">
        <v>0</v>
      </c>
      <c r="D44" s="58">
        <v>0</v>
      </c>
      <c r="E44" s="59">
        <v>0</v>
      </c>
      <c r="F44" s="59">
        <v>-1000000</v>
      </c>
      <c r="G44" s="59">
        <v>-1000000</v>
      </c>
      <c r="H44" s="59">
        <v>-1000000</v>
      </c>
      <c r="I44" s="59">
        <v>-3000000</v>
      </c>
      <c r="J44" s="59">
        <v>-1000000</v>
      </c>
      <c r="K44" s="59">
        <v>-1000000</v>
      </c>
      <c r="L44" s="59">
        <v>-2480546</v>
      </c>
      <c r="M44" s="59">
        <v>-4480546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-7480546</v>
      </c>
      <c r="W44" s="59">
        <v>-7481000</v>
      </c>
      <c r="X44" s="59">
        <v>454</v>
      </c>
      <c r="Y44" s="60">
        <v>-0.01</v>
      </c>
      <c r="Z44" s="61">
        <v>0</v>
      </c>
    </row>
    <row r="45" spans="1:26" ht="13.5">
      <c r="A45" s="69" t="s">
        <v>61</v>
      </c>
      <c r="B45" s="21">
        <v>11180373</v>
      </c>
      <c r="C45" s="21">
        <v>0</v>
      </c>
      <c r="D45" s="98">
        <v>54213593</v>
      </c>
      <c r="E45" s="99">
        <v>6701000</v>
      </c>
      <c r="F45" s="99">
        <v>54858117</v>
      </c>
      <c r="G45" s="99">
        <v>45433198</v>
      </c>
      <c r="H45" s="99">
        <v>29352359</v>
      </c>
      <c r="I45" s="99">
        <v>29352359</v>
      </c>
      <c r="J45" s="99">
        <v>16956400</v>
      </c>
      <c r="K45" s="99">
        <v>-2935419</v>
      </c>
      <c r="L45" s="99">
        <v>19868644</v>
      </c>
      <c r="M45" s="99">
        <v>19868644</v>
      </c>
      <c r="N45" s="99">
        <v>10491914</v>
      </c>
      <c r="O45" s="99">
        <v>3110007</v>
      </c>
      <c r="P45" s="99">
        <v>36610031</v>
      </c>
      <c r="Q45" s="99">
        <v>36610031</v>
      </c>
      <c r="R45" s="99">
        <v>0</v>
      </c>
      <c r="S45" s="99">
        <v>0</v>
      </c>
      <c r="T45" s="99">
        <v>0</v>
      </c>
      <c r="U45" s="99">
        <v>0</v>
      </c>
      <c r="V45" s="99">
        <v>36610031</v>
      </c>
      <c r="W45" s="99">
        <v>5678000</v>
      </c>
      <c r="X45" s="99">
        <v>30932031</v>
      </c>
      <c r="Y45" s="100">
        <v>544.77</v>
      </c>
      <c r="Z45" s="101">
        <v>6701000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18767163</v>
      </c>
      <c r="C49" s="51">
        <v>0</v>
      </c>
      <c r="D49" s="128">
        <v>14558010</v>
      </c>
      <c r="E49" s="53">
        <v>24453149</v>
      </c>
      <c r="F49" s="53">
        <v>0</v>
      </c>
      <c r="G49" s="53">
        <v>0</v>
      </c>
      <c r="H49" s="53">
        <v>0</v>
      </c>
      <c r="I49" s="53">
        <v>11839322</v>
      </c>
      <c r="J49" s="53">
        <v>0</v>
      </c>
      <c r="K49" s="53">
        <v>0</v>
      </c>
      <c r="L49" s="53">
        <v>0</v>
      </c>
      <c r="M49" s="53">
        <v>10859631</v>
      </c>
      <c r="N49" s="53">
        <v>0</v>
      </c>
      <c r="O49" s="53">
        <v>0</v>
      </c>
      <c r="P49" s="53">
        <v>0</v>
      </c>
      <c r="Q49" s="53">
        <v>11579528</v>
      </c>
      <c r="R49" s="53">
        <v>0</v>
      </c>
      <c r="S49" s="53">
        <v>0</v>
      </c>
      <c r="T49" s="53">
        <v>0</v>
      </c>
      <c r="U49" s="53">
        <v>0</v>
      </c>
      <c r="V49" s="53">
        <v>11545557</v>
      </c>
      <c r="W49" s="53">
        <v>428569194</v>
      </c>
      <c r="X49" s="53">
        <v>532171554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27423870</v>
      </c>
      <c r="C51" s="51">
        <v>0</v>
      </c>
      <c r="D51" s="128">
        <v>12873962</v>
      </c>
      <c r="E51" s="53">
        <v>15471559</v>
      </c>
      <c r="F51" s="53">
        <v>0</v>
      </c>
      <c r="G51" s="53">
        <v>0</v>
      </c>
      <c r="H51" s="53">
        <v>0</v>
      </c>
      <c r="I51" s="53">
        <v>13559585</v>
      </c>
      <c r="J51" s="53">
        <v>0</v>
      </c>
      <c r="K51" s="53">
        <v>0</v>
      </c>
      <c r="L51" s="53">
        <v>0</v>
      </c>
      <c r="M51" s="53">
        <v>13332703</v>
      </c>
      <c r="N51" s="53">
        <v>0</v>
      </c>
      <c r="O51" s="53">
        <v>0</v>
      </c>
      <c r="P51" s="53">
        <v>0</v>
      </c>
      <c r="Q51" s="53">
        <v>18287155</v>
      </c>
      <c r="R51" s="53">
        <v>0</v>
      </c>
      <c r="S51" s="53">
        <v>0</v>
      </c>
      <c r="T51" s="53">
        <v>0</v>
      </c>
      <c r="U51" s="53">
        <v>0</v>
      </c>
      <c r="V51" s="53">
        <v>98124695</v>
      </c>
      <c r="W51" s="53">
        <v>131278058</v>
      </c>
      <c r="X51" s="53">
        <v>330351587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61.4872992769101</v>
      </c>
      <c r="C58" s="5">
        <f>IF(C67=0,0,+(C76/C67)*100)</f>
        <v>0</v>
      </c>
      <c r="D58" s="6">
        <f aca="true" t="shared" si="6" ref="D58:Z58">IF(D67=0,0,+(D76/D67)*100)</f>
        <v>100.00000155014726</v>
      </c>
      <c r="E58" s="7">
        <f t="shared" si="6"/>
        <v>100</v>
      </c>
      <c r="F58" s="7">
        <f t="shared" si="6"/>
        <v>73.61513288293597</v>
      </c>
      <c r="G58" s="7">
        <f t="shared" si="6"/>
        <v>100</v>
      </c>
      <c r="H58" s="7">
        <f t="shared" si="6"/>
        <v>59.30802620213822</v>
      </c>
      <c r="I58" s="7">
        <f t="shared" si="6"/>
        <v>78.66258900034666</v>
      </c>
      <c r="J58" s="7">
        <f t="shared" si="6"/>
        <v>58.85835591800513</v>
      </c>
      <c r="K58" s="7">
        <f t="shared" si="6"/>
        <v>59.63068081356793</v>
      </c>
      <c r="L58" s="7">
        <f t="shared" si="6"/>
        <v>53.48153884985134</v>
      </c>
      <c r="M58" s="7">
        <f t="shared" si="6"/>
        <v>57.29720880340097</v>
      </c>
      <c r="N58" s="7">
        <f t="shared" si="6"/>
        <v>41.50544419772142</v>
      </c>
      <c r="O58" s="7">
        <f t="shared" si="6"/>
        <v>54.88385602647232</v>
      </c>
      <c r="P58" s="7">
        <f t="shared" si="6"/>
        <v>50.47499886859579</v>
      </c>
      <c r="Q58" s="7">
        <f t="shared" si="6"/>
        <v>47.755375206124214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59.790444930807055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76.25835320272947</v>
      </c>
      <c r="C59" s="9">
        <f t="shared" si="7"/>
        <v>0</v>
      </c>
      <c r="D59" s="2">
        <f t="shared" si="7"/>
        <v>100.00001861764021</v>
      </c>
      <c r="E59" s="10">
        <f t="shared" si="7"/>
        <v>100</v>
      </c>
      <c r="F59" s="10">
        <f t="shared" si="7"/>
        <v>63.5342949476603</v>
      </c>
      <c r="G59" s="10">
        <f t="shared" si="7"/>
        <v>100</v>
      </c>
      <c r="H59" s="10">
        <f t="shared" si="7"/>
        <v>17.38617297189832</v>
      </c>
      <c r="I59" s="10">
        <f t="shared" si="7"/>
        <v>60.30603445590581</v>
      </c>
      <c r="J59" s="10">
        <f t="shared" si="7"/>
        <v>206.83693608994255</v>
      </c>
      <c r="K59" s="10">
        <f t="shared" si="7"/>
        <v>6.031046218287401</v>
      </c>
      <c r="L59" s="10">
        <f t="shared" si="7"/>
        <v>59.64298358710507</v>
      </c>
      <c r="M59" s="10">
        <f t="shared" si="7"/>
        <v>90.52359668718279</v>
      </c>
      <c r="N59" s="10">
        <f t="shared" si="7"/>
        <v>162.40573672330325</v>
      </c>
      <c r="O59" s="10">
        <f t="shared" si="7"/>
        <v>84.76556819215511</v>
      </c>
      <c r="P59" s="10">
        <f t="shared" si="7"/>
        <v>70.9473216488573</v>
      </c>
      <c r="Q59" s="10">
        <f t="shared" si="7"/>
        <v>105.61859860829301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85.58757942882676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65.52937883421257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94.11242096708008</v>
      </c>
      <c r="G60" s="13">
        <f t="shared" si="7"/>
        <v>100</v>
      </c>
      <c r="H60" s="13">
        <f t="shared" si="7"/>
        <v>57.63473896919218</v>
      </c>
      <c r="I60" s="13">
        <f t="shared" si="7"/>
        <v>82.87280834285293</v>
      </c>
      <c r="J60" s="13">
        <f t="shared" si="7"/>
        <v>52.531437405101954</v>
      </c>
      <c r="K60" s="13">
        <f t="shared" si="7"/>
        <v>70.39774481414392</v>
      </c>
      <c r="L60" s="13">
        <f t="shared" si="7"/>
        <v>58.14479260294954</v>
      </c>
      <c r="M60" s="13">
        <f t="shared" si="7"/>
        <v>60.5862960753393</v>
      </c>
      <c r="N60" s="13">
        <f t="shared" si="7"/>
        <v>36.83684836789728</v>
      </c>
      <c r="O60" s="13">
        <f t="shared" si="7"/>
        <v>57.21364813432778</v>
      </c>
      <c r="P60" s="13">
        <f t="shared" si="7"/>
        <v>54.092945322705354</v>
      </c>
      <c r="Q60" s="13">
        <f t="shared" si="7"/>
        <v>47.01761905514465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61.238333826327526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169.54565428610962</v>
      </c>
      <c r="G61" s="13">
        <f t="shared" si="7"/>
        <v>100</v>
      </c>
      <c r="H61" s="13">
        <f t="shared" si="7"/>
        <v>90.48757690431793</v>
      </c>
      <c r="I61" s="13">
        <f t="shared" si="7"/>
        <v>109.50617858754566</v>
      </c>
      <c r="J61" s="13">
        <f t="shared" si="7"/>
        <v>76.43280030090322</v>
      </c>
      <c r="K61" s="13">
        <f t="shared" si="7"/>
        <v>96.4778532301572</v>
      </c>
      <c r="L61" s="13">
        <f t="shared" si="7"/>
        <v>85.47342593551875</v>
      </c>
      <c r="M61" s="13">
        <f t="shared" si="7"/>
        <v>86.66111782997169</v>
      </c>
      <c r="N61" s="13">
        <f t="shared" si="7"/>
        <v>33.77977126486124</v>
      </c>
      <c r="O61" s="13">
        <f t="shared" si="7"/>
        <v>78.34239824872277</v>
      </c>
      <c r="P61" s="13">
        <f t="shared" si="7"/>
        <v>72.28739645477044</v>
      </c>
      <c r="Q61" s="13">
        <f t="shared" si="7"/>
        <v>53.00394151864904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77.26010079782719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134.07043712142098</v>
      </c>
      <c r="G62" s="13">
        <f t="shared" si="7"/>
        <v>100</v>
      </c>
      <c r="H62" s="13">
        <f t="shared" si="7"/>
        <v>26.922590600840206</v>
      </c>
      <c r="I62" s="13">
        <f t="shared" si="7"/>
        <v>68.78469239163562</v>
      </c>
      <c r="J62" s="13">
        <f t="shared" si="7"/>
        <v>29.763335809339157</v>
      </c>
      <c r="K62" s="13">
        <f t="shared" si="7"/>
        <v>47.33224669847635</v>
      </c>
      <c r="L62" s="13">
        <f t="shared" si="7"/>
        <v>31.332092780071974</v>
      </c>
      <c r="M62" s="13">
        <f t="shared" si="7"/>
        <v>36.13835736769478</v>
      </c>
      <c r="N62" s="13">
        <f t="shared" si="7"/>
        <v>38.99193826473414</v>
      </c>
      <c r="O62" s="13">
        <f t="shared" si="7"/>
        <v>37.67356902169682</v>
      </c>
      <c r="P62" s="13">
        <f t="shared" si="7"/>
        <v>36.287540765456114</v>
      </c>
      <c r="Q62" s="13">
        <f t="shared" si="7"/>
        <v>37.7813330763212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44.77512841277957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20.748911669591994</v>
      </c>
      <c r="G63" s="13">
        <f t="shared" si="7"/>
        <v>100</v>
      </c>
      <c r="H63" s="13">
        <f t="shared" si="7"/>
        <v>22.475462340289457</v>
      </c>
      <c r="I63" s="13">
        <f t="shared" si="7"/>
        <v>47.73460736844053</v>
      </c>
      <c r="J63" s="13">
        <f t="shared" si="7"/>
        <v>23.639556003699415</v>
      </c>
      <c r="K63" s="13">
        <f t="shared" si="7"/>
        <v>23.462063232878126</v>
      </c>
      <c r="L63" s="13">
        <f t="shared" si="7"/>
        <v>22.327493132240328</v>
      </c>
      <c r="M63" s="13">
        <f t="shared" si="7"/>
        <v>23.142839945491897</v>
      </c>
      <c r="N63" s="13">
        <f t="shared" si="7"/>
        <v>26.514674581673642</v>
      </c>
      <c r="O63" s="13">
        <f t="shared" si="7"/>
        <v>23.378633750990733</v>
      </c>
      <c r="P63" s="13">
        <f t="shared" si="7"/>
        <v>26.05857342893308</v>
      </c>
      <c r="Q63" s="13">
        <f t="shared" si="7"/>
        <v>25.317467401101208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32.06443317793904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16.40975433653599</v>
      </c>
      <c r="G64" s="13">
        <f t="shared" si="7"/>
        <v>100</v>
      </c>
      <c r="H64" s="13">
        <f t="shared" si="7"/>
        <v>13.961257940553681</v>
      </c>
      <c r="I64" s="13">
        <f t="shared" si="7"/>
        <v>43.45680177836611</v>
      </c>
      <c r="J64" s="13">
        <f t="shared" si="7"/>
        <v>16.189703461381903</v>
      </c>
      <c r="K64" s="13">
        <f t="shared" si="7"/>
        <v>15.560056844903865</v>
      </c>
      <c r="L64" s="13">
        <f t="shared" si="7"/>
        <v>13.09127068182353</v>
      </c>
      <c r="M64" s="13">
        <f t="shared" si="7"/>
        <v>14.947125381843188</v>
      </c>
      <c r="N64" s="13">
        <f t="shared" si="7"/>
        <v>17.621478807579138</v>
      </c>
      <c r="O64" s="13">
        <f t="shared" si="7"/>
        <v>14.638483635329907</v>
      </c>
      <c r="P64" s="13">
        <f t="shared" si="7"/>
        <v>15.716015222364682</v>
      </c>
      <c r="Q64" s="13">
        <f t="shared" si="7"/>
        <v>15.992123365355503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24.80143753500155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13.403090706471716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67.19225803936676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26.0796584782656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175000233</v>
      </c>
      <c r="C67" s="23"/>
      <c r="D67" s="24">
        <v>258040000</v>
      </c>
      <c r="E67" s="25">
        <v>233766000</v>
      </c>
      <c r="F67" s="25">
        <v>12981426</v>
      </c>
      <c r="G67" s="25">
        <v>20482399</v>
      </c>
      <c r="H67" s="25">
        <v>19195380</v>
      </c>
      <c r="I67" s="25">
        <v>52659205</v>
      </c>
      <c r="J67" s="25">
        <v>19972617</v>
      </c>
      <c r="K67" s="25">
        <v>20643390</v>
      </c>
      <c r="L67" s="25">
        <v>20796077</v>
      </c>
      <c r="M67" s="25">
        <v>61412084</v>
      </c>
      <c r="N67" s="25">
        <v>30746128</v>
      </c>
      <c r="O67" s="25">
        <v>19462439</v>
      </c>
      <c r="P67" s="25">
        <v>19643731</v>
      </c>
      <c r="Q67" s="25">
        <v>69852298</v>
      </c>
      <c r="R67" s="25"/>
      <c r="S67" s="25"/>
      <c r="T67" s="25"/>
      <c r="U67" s="25"/>
      <c r="V67" s="25">
        <v>183923587</v>
      </c>
      <c r="W67" s="25"/>
      <c r="X67" s="25"/>
      <c r="Y67" s="24"/>
      <c r="Z67" s="26">
        <v>233766000</v>
      </c>
    </row>
    <row r="68" spans="1:26" ht="13.5" hidden="1">
      <c r="A68" s="36" t="s">
        <v>31</v>
      </c>
      <c r="B68" s="18">
        <v>19829071</v>
      </c>
      <c r="C68" s="18"/>
      <c r="D68" s="19">
        <v>21485000</v>
      </c>
      <c r="E68" s="20">
        <v>19945000</v>
      </c>
      <c r="F68" s="20">
        <v>1656104</v>
      </c>
      <c r="G68" s="20">
        <v>1660072</v>
      </c>
      <c r="H68" s="20">
        <v>1659865</v>
      </c>
      <c r="I68" s="20">
        <v>4976041</v>
      </c>
      <c r="J68" s="20">
        <v>1660349</v>
      </c>
      <c r="K68" s="20">
        <v>1680720</v>
      </c>
      <c r="L68" s="20">
        <v>1655162</v>
      </c>
      <c r="M68" s="20">
        <v>4996231</v>
      </c>
      <c r="N68" s="20">
        <v>1653348</v>
      </c>
      <c r="O68" s="20">
        <v>1725939</v>
      </c>
      <c r="P68" s="20">
        <v>1669908</v>
      </c>
      <c r="Q68" s="20">
        <v>5049195</v>
      </c>
      <c r="R68" s="20"/>
      <c r="S68" s="20"/>
      <c r="T68" s="20"/>
      <c r="U68" s="20"/>
      <c r="V68" s="20">
        <v>15021467</v>
      </c>
      <c r="W68" s="20"/>
      <c r="X68" s="20"/>
      <c r="Y68" s="19"/>
      <c r="Z68" s="22">
        <v>19945000</v>
      </c>
    </row>
    <row r="69" spans="1:26" ht="13.5" hidden="1">
      <c r="A69" s="37" t="s">
        <v>32</v>
      </c>
      <c r="B69" s="18">
        <v>137519599</v>
      </c>
      <c r="C69" s="18"/>
      <c r="D69" s="19">
        <v>213545000</v>
      </c>
      <c r="E69" s="20">
        <v>188260000</v>
      </c>
      <c r="F69" s="20">
        <v>9036108</v>
      </c>
      <c r="G69" s="20">
        <v>16468964</v>
      </c>
      <c r="H69" s="20">
        <v>15200428</v>
      </c>
      <c r="I69" s="20">
        <v>40705500</v>
      </c>
      <c r="J69" s="20">
        <v>15840684</v>
      </c>
      <c r="K69" s="20">
        <v>17342074</v>
      </c>
      <c r="L69" s="20">
        <v>17430407</v>
      </c>
      <c r="M69" s="20">
        <v>50613165</v>
      </c>
      <c r="N69" s="20">
        <v>27353548</v>
      </c>
      <c r="O69" s="20">
        <v>16112825</v>
      </c>
      <c r="P69" s="20">
        <v>16139661</v>
      </c>
      <c r="Q69" s="20">
        <v>59606034</v>
      </c>
      <c r="R69" s="20"/>
      <c r="S69" s="20"/>
      <c r="T69" s="20"/>
      <c r="U69" s="20"/>
      <c r="V69" s="20">
        <v>150924699</v>
      </c>
      <c r="W69" s="20"/>
      <c r="X69" s="20"/>
      <c r="Y69" s="19"/>
      <c r="Z69" s="22">
        <v>188260000</v>
      </c>
    </row>
    <row r="70" spans="1:26" ht="13.5" hidden="1">
      <c r="A70" s="38" t="s">
        <v>106</v>
      </c>
      <c r="B70" s="18">
        <v>62667788</v>
      </c>
      <c r="C70" s="18"/>
      <c r="D70" s="19">
        <v>94245000</v>
      </c>
      <c r="E70" s="20">
        <v>87070000</v>
      </c>
      <c r="F70" s="20">
        <v>3288355</v>
      </c>
      <c r="G70" s="20">
        <v>8011666</v>
      </c>
      <c r="H70" s="20">
        <v>6376430</v>
      </c>
      <c r="I70" s="20">
        <v>17676451</v>
      </c>
      <c r="J70" s="20">
        <v>6923156</v>
      </c>
      <c r="K70" s="20">
        <v>8171011</v>
      </c>
      <c r="L70" s="20">
        <v>7914860</v>
      </c>
      <c r="M70" s="20">
        <v>23009027</v>
      </c>
      <c r="N70" s="20">
        <v>17424520</v>
      </c>
      <c r="O70" s="20">
        <v>7575728</v>
      </c>
      <c r="P70" s="20">
        <v>7416445</v>
      </c>
      <c r="Q70" s="20">
        <v>32416693</v>
      </c>
      <c r="R70" s="20"/>
      <c r="S70" s="20"/>
      <c r="T70" s="20"/>
      <c r="U70" s="20"/>
      <c r="V70" s="20">
        <v>73102171</v>
      </c>
      <c r="W70" s="20"/>
      <c r="X70" s="20"/>
      <c r="Y70" s="19"/>
      <c r="Z70" s="22">
        <v>87070000</v>
      </c>
    </row>
    <row r="71" spans="1:26" ht="13.5" hidden="1">
      <c r="A71" s="38" t="s">
        <v>107</v>
      </c>
      <c r="B71" s="18">
        <v>41135768</v>
      </c>
      <c r="C71" s="18"/>
      <c r="D71" s="19">
        <v>55787000</v>
      </c>
      <c r="E71" s="20">
        <v>41836000</v>
      </c>
      <c r="F71" s="20">
        <v>805314</v>
      </c>
      <c r="G71" s="20">
        <v>3512705</v>
      </c>
      <c r="H71" s="20">
        <v>3875240</v>
      </c>
      <c r="I71" s="20">
        <v>8193259</v>
      </c>
      <c r="J71" s="20">
        <v>3971450</v>
      </c>
      <c r="K71" s="20">
        <v>4222823</v>
      </c>
      <c r="L71" s="20">
        <v>4567317</v>
      </c>
      <c r="M71" s="20">
        <v>12761590</v>
      </c>
      <c r="N71" s="20">
        <v>4988008</v>
      </c>
      <c r="O71" s="20">
        <v>3596840</v>
      </c>
      <c r="P71" s="20">
        <v>3782921</v>
      </c>
      <c r="Q71" s="20">
        <v>12367769</v>
      </c>
      <c r="R71" s="20"/>
      <c r="S71" s="20"/>
      <c r="T71" s="20"/>
      <c r="U71" s="20"/>
      <c r="V71" s="20">
        <v>33322618</v>
      </c>
      <c r="W71" s="20"/>
      <c r="X71" s="20"/>
      <c r="Y71" s="19"/>
      <c r="Z71" s="22">
        <v>41836000</v>
      </c>
    </row>
    <row r="72" spans="1:26" ht="13.5" hidden="1">
      <c r="A72" s="38" t="s">
        <v>108</v>
      </c>
      <c r="B72" s="18">
        <v>16763206</v>
      </c>
      <c r="C72" s="18"/>
      <c r="D72" s="19">
        <v>32477000</v>
      </c>
      <c r="E72" s="20">
        <v>28761000</v>
      </c>
      <c r="F72" s="20">
        <v>2394034</v>
      </c>
      <c r="G72" s="20">
        <v>2395279</v>
      </c>
      <c r="H72" s="20">
        <v>2398558</v>
      </c>
      <c r="I72" s="20">
        <v>7187871</v>
      </c>
      <c r="J72" s="20">
        <v>2396056</v>
      </c>
      <c r="K72" s="20">
        <v>2398847</v>
      </c>
      <c r="L72" s="20">
        <v>2398890</v>
      </c>
      <c r="M72" s="20">
        <v>7193793</v>
      </c>
      <c r="N72" s="20">
        <v>2393765</v>
      </c>
      <c r="O72" s="20">
        <v>2393429</v>
      </c>
      <c r="P72" s="20">
        <v>2394567</v>
      </c>
      <c r="Q72" s="20">
        <v>7181761</v>
      </c>
      <c r="R72" s="20"/>
      <c r="S72" s="20"/>
      <c r="T72" s="20"/>
      <c r="U72" s="20"/>
      <c r="V72" s="20">
        <v>21563425</v>
      </c>
      <c r="W72" s="20"/>
      <c r="X72" s="20"/>
      <c r="Y72" s="19"/>
      <c r="Z72" s="22">
        <v>28761000</v>
      </c>
    </row>
    <row r="73" spans="1:26" ht="13.5" hidden="1">
      <c r="A73" s="38" t="s">
        <v>109</v>
      </c>
      <c r="B73" s="18">
        <v>16952837</v>
      </c>
      <c r="C73" s="18"/>
      <c r="D73" s="19">
        <v>31036000</v>
      </c>
      <c r="E73" s="20">
        <v>30593000</v>
      </c>
      <c r="F73" s="20">
        <v>2548405</v>
      </c>
      <c r="G73" s="20">
        <v>2549314</v>
      </c>
      <c r="H73" s="20">
        <v>2550200</v>
      </c>
      <c r="I73" s="20">
        <v>7647919</v>
      </c>
      <c r="J73" s="20">
        <v>2550022</v>
      </c>
      <c r="K73" s="20">
        <v>2549393</v>
      </c>
      <c r="L73" s="20">
        <v>2549340</v>
      </c>
      <c r="M73" s="20">
        <v>7648755</v>
      </c>
      <c r="N73" s="20">
        <v>2547255</v>
      </c>
      <c r="O73" s="20">
        <v>2546828</v>
      </c>
      <c r="P73" s="20">
        <v>2545728</v>
      </c>
      <c r="Q73" s="20">
        <v>7639811</v>
      </c>
      <c r="R73" s="20"/>
      <c r="S73" s="20"/>
      <c r="T73" s="20"/>
      <c r="U73" s="20"/>
      <c r="V73" s="20">
        <v>22936485</v>
      </c>
      <c r="W73" s="20"/>
      <c r="X73" s="20"/>
      <c r="Y73" s="19"/>
      <c r="Z73" s="22">
        <v>30593000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17651563</v>
      </c>
      <c r="C75" s="27"/>
      <c r="D75" s="28">
        <v>23010000</v>
      </c>
      <c r="E75" s="29">
        <v>25561000</v>
      </c>
      <c r="F75" s="29">
        <v>2289214</v>
      </c>
      <c r="G75" s="29">
        <v>2353363</v>
      </c>
      <c r="H75" s="29">
        <v>2335087</v>
      </c>
      <c r="I75" s="29">
        <v>6977664</v>
      </c>
      <c r="J75" s="29">
        <v>2471584</v>
      </c>
      <c r="K75" s="29">
        <v>1620596</v>
      </c>
      <c r="L75" s="29">
        <v>1710508</v>
      </c>
      <c r="M75" s="29">
        <v>5802688</v>
      </c>
      <c r="N75" s="29">
        <v>1739232</v>
      </c>
      <c r="O75" s="29">
        <v>1623675</v>
      </c>
      <c r="P75" s="29">
        <v>1834162</v>
      </c>
      <c r="Q75" s="29">
        <v>5197069</v>
      </c>
      <c r="R75" s="29"/>
      <c r="S75" s="29"/>
      <c r="T75" s="29"/>
      <c r="U75" s="29"/>
      <c r="V75" s="29">
        <v>17977421</v>
      </c>
      <c r="W75" s="29"/>
      <c r="X75" s="29"/>
      <c r="Y75" s="28"/>
      <c r="Z75" s="30">
        <v>25561000</v>
      </c>
    </row>
    <row r="76" spans="1:26" ht="13.5" hidden="1">
      <c r="A76" s="41" t="s">
        <v>113</v>
      </c>
      <c r="B76" s="31">
        <v>107602917</v>
      </c>
      <c r="C76" s="31"/>
      <c r="D76" s="32">
        <v>258040004</v>
      </c>
      <c r="E76" s="33">
        <v>233766000</v>
      </c>
      <c r="F76" s="33">
        <v>9556294</v>
      </c>
      <c r="G76" s="33">
        <v>20482399</v>
      </c>
      <c r="H76" s="33">
        <v>11384401</v>
      </c>
      <c r="I76" s="33">
        <v>41423094</v>
      </c>
      <c r="J76" s="33">
        <v>11755554</v>
      </c>
      <c r="K76" s="33">
        <v>12309794</v>
      </c>
      <c r="L76" s="33">
        <v>11122062</v>
      </c>
      <c r="M76" s="33">
        <v>35187410</v>
      </c>
      <c r="N76" s="33">
        <v>12761317</v>
      </c>
      <c r="O76" s="33">
        <v>10681737</v>
      </c>
      <c r="P76" s="33">
        <v>9915173</v>
      </c>
      <c r="Q76" s="33">
        <v>33358227</v>
      </c>
      <c r="R76" s="33"/>
      <c r="S76" s="33"/>
      <c r="T76" s="33"/>
      <c r="U76" s="33"/>
      <c r="V76" s="33">
        <v>109968731</v>
      </c>
      <c r="W76" s="33">
        <v>157832000</v>
      </c>
      <c r="X76" s="33"/>
      <c r="Y76" s="32"/>
      <c r="Z76" s="34">
        <v>233766000</v>
      </c>
    </row>
    <row r="77" spans="1:26" ht="13.5" hidden="1">
      <c r="A77" s="36" t="s">
        <v>31</v>
      </c>
      <c r="B77" s="18">
        <v>15121323</v>
      </c>
      <c r="C77" s="18"/>
      <c r="D77" s="19">
        <v>21485004</v>
      </c>
      <c r="E77" s="20">
        <v>19945000</v>
      </c>
      <c r="F77" s="20">
        <v>1052194</v>
      </c>
      <c r="G77" s="20">
        <v>1660072</v>
      </c>
      <c r="H77" s="20">
        <v>288587</v>
      </c>
      <c r="I77" s="20">
        <v>3000853</v>
      </c>
      <c r="J77" s="20">
        <v>3434215</v>
      </c>
      <c r="K77" s="20">
        <v>101365</v>
      </c>
      <c r="L77" s="20">
        <v>987188</v>
      </c>
      <c r="M77" s="20">
        <v>4522768</v>
      </c>
      <c r="N77" s="20">
        <v>2685132</v>
      </c>
      <c r="O77" s="20">
        <v>1463002</v>
      </c>
      <c r="P77" s="20">
        <v>1184755</v>
      </c>
      <c r="Q77" s="20">
        <v>5332889</v>
      </c>
      <c r="R77" s="20"/>
      <c r="S77" s="20"/>
      <c r="T77" s="20"/>
      <c r="U77" s="20"/>
      <c r="V77" s="20">
        <v>12856510</v>
      </c>
      <c r="W77" s="20">
        <v>13733000</v>
      </c>
      <c r="X77" s="20"/>
      <c r="Y77" s="19"/>
      <c r="Z77" s="22">
        <v>19945000</v>
      </c>
    </row>
    <row r="78" spans="1:26" ht="13.5" hidden="1">
      <c r="A78" s="37" t="s">
        <v>32</v>
      </c>
      <c r="B78" s="18">
        <v>90115739</v>
      </c>
      <c r="C78" s="18"/>
      <c r="D78" s="19">
        <v>213545000</v>
      </c>
      <c r="E78" s="20">
        <v>188260000</v>
      </c>
      <c r="F78" s="20">
        <v>8504100</v>
      </c>
      <c r="G78" s="20">
        <v>16468964</v>
      </c>
      <c r="H78" s="20">
        <v>8760727</v>
      </c>
      <c r="I78" s="20">
        <v>33733791</v>
      </c>
      <c r="J78" s="20">
        <v>8321339</v>
      </c>
      <c r="K78" s="20">
        <v>12208429</v>
      </c>
      <c r="L78" s="20">
        <v>10134874</v>
      </c>
      <c r="M78" s="20">
        <v>30664642</v>
      </c>
      <c r="N78" s="20">
        <v>10076185</v>
      </c>
      <c r="O78" s="20">
        <v>9218735</v>
      </c>
      <c r="P78" s="20">
        <v>8730418</v>
      </c>
      <c r="Q78" s="20">
        <v>28025338</v>
      </c>
      <c r="R78" s="20"/>
      <c r="S78" s="20"/>
      <c r="T78" s="20"/>
      <c r="U78" s="20"/>
      <c r="V78" s="20">
        <v>92423771</v>
      </c>
      <c r="W78" s="20">
        <v>128974000</v>
      </c>
      <c r="X78" s="20"/>
      <c r="Y78" s="19"/>
      <c r="Z78" s="22">
        <v>188260000</v>
      </c>
    </row>
    <row r="79" spans="1:26" ht="13.5" hidden="1">
      <c r="A79" s="38" t="s">
        <v>106</v>
      </c>
      <c r="B79" s="18"/>
      <c r="C79" s="18"/>
      <c r="D79" s="19">
        <v>94245000</v>
      </c>
      <c r="E79" s="20">
        <v>87070000</v>
      </c>
      <c r="F79" s="20">
        <v>5575263</v>
      </c>
      <c r="G79" s="20">
        <v>8011666</v>
      </c>
      <c r="H79" s="20">
        <v>5769877</v>
      </c>
      <c r="I79" s="20">
        <v>19356806</v>
      </c>
      <c r="J79" s="20">
        <v>5291562</v>
      </c>
      <c r="K79" s="20">
        <v>7883216</v>
      </c>
      <c r="L79" s="20">
        <v>6765102</v>
      </c>
      <c r="M79" s="20">
        <v>19939880</v>
      </c>
      <c r="N79" s="20">
        <v>5885963</v>
      </c>
      <c r="O79" s="20">
        <v>5935007</v>
      </c>
      <c r="P79" s="20">
        <v>5361155</v>
      </c>
      <c r="Q79" s="20">
        <v>17182125</v>
      </c>
      <c r="R79" s="20"/>
      <c r="S79" s="20"/>
      <c r="T79" s="20"/>
      <c r="U79" s="20"/>
      <c r="V79" s="20">
        <v>56478811</v>
      </c>
      <c r="W79" s="20">
        <v>63183000</v>
      </c>
      <c r="X79" s="20"/>
      <c r="Y79" s="19"/>
      <c r="Z79" s="22">
        <v>87070000</v>
      </c>
    </row>
    <row r="80" spans="1:26" ht="13.5" hidden="1">
      <c r="A80" s="38" t="s">
        <v>107</v>
      </c>
      <c r="B80" s="18"/>
      <c r="C80" s="18"/>
      <c r="D80" s="19">
        <v>55787000</v>
      </c>
      <c r="E80" s="20">
        <v>41836000</v>
      </c>
      <c r="F80" s="20">
        <v>1079688</v>
      </c>
      <c r="G80" s="20">
        <v>3512705</v>
      </c>
      <c r="H80" s="20">
        <v>1043315</v>
      </c>
      <c r="I80" s="20">
        <v>5635708</v>
      </c>
      <c r="J80" s="20">
        <v>1182036</v>
      </c>
      <c r="K80" s="20">
        <v>1998757</v>
      </c>
      <c r="L80" s="20">
        <v>1431036</v>
      </c>
      <c r="M80" s="20">
        <v>4611829</v>
      </c>
      <c r="N80" s="20">
        <v>1944921</v>
      </c>
      <c r="O80" s="20">
        <v>1355058</v>
      </c>
      <c r="P80" s="20">
        <v>1372729</v>
      </c>
      <c r="Q80" s="20">
        <v>4672708</v>
      </c>
      <c r="R80" s="20"/>
      <c r="S80" s="20"/>
      <c r="T80" s="20"/>
      <c r="U80" s="20"/>
      <c r="V80" s="20">
        <v>14920245</v>
      </c>
      <c r="W80" s="20">
        <v>26043000</v>
      </c>
      <c r="X80" s="20"/>
      <c r="Y80" s="19"/>
      <c r="Z80" s="22">
        <v>41836000</v>
      </c>
    </row>
    <row r="81" spans="1:26" ht="13.5" hidden="1">
      <c r="A81" s="38" t="s">
        <v>108</v>
      </c>
      <c r="B81" s="18"/>
      <c r="C81" s="18"/>
      <c r="D81" s="19">
        <v>32477000</v>
      </c>
      <c r="E81" s="20">
        <v>28761000</v>
      </c>
      <c r="F81" s="20">
        <v>496736</v>
      </c>
      <c r="G81" s="20">
        <v>2395279</v>
      </c>
      <c r="H81" s="20">
        <v>539087</v>
      </c>
      <c r="I81" s="20">
        <v>3431102</v>
      </c>
      <c r="J81" s="20">
        <v>566417</v>
      </c>
      <c r="K81" s="20">
        <v>562819</v>
      </c>
      <c r="L81" s="20">
        <v>535612</v>
      </c>
      <c r="M81" s="20">
        <v>1664848</v>
      </c>
      <c r="N81" s="20">
        <v>634699</v>
      </c>
      <c r="O81" s="20">
        <v>559551</v>
      </c>
      <c r="P81" s="20">
        <v>623990</v>
      </c>
      <c r="Q81" s="20">
        <v>1818240</v>
      </c>
      <c r="R81" s="20"/>
      <c r="S81" s="20"/>
      <c r="T81" s="20"/>
      <c r="U81" s="20"/>
      <c r="V81" s="20">
        <v>6914190</v>
      </c>
      <c r="W81" s="20">
        <v>16929000</v>
      </c>
      <c r="X81" s="20"/>
      <c r="Y81" s="19"/>
      <c r="Z81" s="22">
        <v>28761000</v>
      </c>
    </row>
    <row r="82" spans="1:26" ht="13.5" hidden="1">
      <c r="A82" s="38" t="s">
        <v>109</v>
      </c>
      <c r="B82" s="18"/>
      <c r="C82" s="18"/>
      <c r="D82" s="19">
        <v>31036000</v>
      </c>
      <c r="E82" s="20">
        <v>30593000</v>
      </c>
      <c r="F82" s="20">
        <v>418187</v>
      </c>
      <c r="G82" s="20">
        <v>2549314</v>
      </c>
      <c r="H82" s="20">
        <v>356040</v>
      </c>
      <c r="I82" s="20">
        <v>3323541</v>
      </c>
      <c r="J82" s="20">
        <v>412841</v>
      </c>
      <c r="K82" s="20">
        <v>396687</v>
      </c>
      <c r="L82" s="20">
        <v>333741</v>
      </c>
      <c r="M82" s="20">
        <v>1143269</v>
      </c>
      <c r="N82" s="20">
        <v>448864</v>
      </c>
      <c r="O82" s="20">
        <v>372817</v>
      </c>
      <c r="P82" s="20">
        <v>400087</v>
      </c>
      <c r="Q82" s="20">
        <v>1221768</v>
      </c>
      <c r="R82" s="20"/>
      <c r="S82" s="20"/>
      <c r="T82" s="20"/>
      <c r="U82" s="20"/>
      <c r="V82" s="20">
        <v>5688578</v>
      </c>
      <c r="W82" s="20">
        <v>17529000</v>
      </c>
      <c r="X82" s="20"/>
      <c r="Y82" s="19"/>
      <c r="Z82" s="22">
        <v>30593000</v>
      </c>
    </row>
    <row r="83" spans="1:26" ht="13.5" hidden="1">
      <c r="A83" s="38" t="s">
        <v>110</v>
      </c>
      <c r="B83" s="18">
        <v>90115739</v>
      </c>
      <c r="C83" s="18"/>
      <c r="D83" s="19"/>
      <c r="E83" s="20"/>
      <c r="F83" s="20">
        <v>934226</v>
      </c>
      <c r="G83" s="20"/>
      <c r="H83" s="20">
        <v>1052408</v>
      </c>
      <c r="I83" s="20">
        <v>1986634</v>
      </c>
      <c r="J83" s="20">
        <v>868483</v>
      </c>
      <c r="K83" s="20">
        <v>1366950</v>
      </c>
      <c r="L83" s="20">
        <v>1069383</v>
      </c>
      <c r="M83" s="20">
        <v>3304816</v>
      </c>
      <c r="N83" s="20">
        <v>1161738</v>
      </c>
      <c r="O83" s="20">
        <v>996302</v>
      </c>
      <c r="P83" s="20">
        <v>972457</v>
      </c>
      <c r="Q83" s="20">
        <v>3130497</v>
      </c>
      <c r="R83" s="20"/>
      <c r="S83" s="20"/>
      <c r="T83" s="20"/>
      <c r="U83" s="20"/>
      <c r="V83" s="20">
        <v>8421947</v>
      </c>
      <c r="W83" s="20">
        <v>5290000</v>
      </c>
      <c r="X83" s="20"/>
      <c r="Y83" s="19"/>
      <c r="Z83" s="22"/>
    </row>
    <row r="84" spans="1:26" ht="13.5" hidden="1">
      <c r="A84" s="39" t="s">
        <v>111</v>
      </c>
      <c r="B84" s="27">
        <v>2365855</v>
      </c>
      <c r="C84" s="27"/>
      <c r="D84" s="28">
        <v>23010000</v>
      </c>
      <c r="E84" s="29">
        <v>25561000</v>
      </c>
      <c r="F84" s="29"/>
      <c r="G84" s="29">
        <v>2353363</v>
      </c>
      <c r="H84" s="29">
        <v>2335087</v>
      </c>
      <c r="I84" s="29">
        <v>4688450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4688450</v>
      </c>
      <c r="W84" s="29">
        <v>15125000</v>
      </c>
      <c r="X84" s="29"/>
      <c r="Y84" s="28"/>
      <c r="Z84" s="30">
        <v>25561000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5175886</v>
      </c>
      <c r="C7" s="18">
        <v>0</v>
      </c>
      <c r="D7" s="58">
        <v>1839800</v>
      </c>
      <c r="E7" s="59">
        <v>1839800</v>
      </c>
      <c r="F7" s="59">
        <v>131595</v>
      </c>
      <c r="G7" s="59">
        <v>85477</v>
      </c>
      <c r="H7" s="59">
        <v>85477</v>
      </c>
      <c r="I7" s="59">
        <v>302549</v>
      </c>
      <c r="J7" s="59">
        <v>1533945</v>
      </c>
      <c r="K7" s="59">
        <v>82530</v>
      </c>
      <c r="L7" s="59">
        <v>0</v>
      </c>
      <c r="M7" s="59">
        <v>1616475</v>
      </c>
      <c r="N7" s="59">
        <v>900984</v>
      </c>
      <c r="O7" s="59">
        <v>704906</v>
      </c>
      <c r="P7" s="59">
        <v>439949</v>
      </c>
      <c r="Q7" s="59">
        <v>2045839</v>
      </c>
      <c r="R7" s="59">
        <v>0</v>
      </c>
      <c r="S7" s="59">
        <v>0</v>
      </c>
      <c r="T7" s="59">
        <v>0</v>
      </c>
      <c r="U7" s="59">
        <v>0</v>
      </c>
      <c r="V7" s="59">
        <v>3964863</v>
      </c>
      <c r="W7" s="59">
        <v>1572006</v>
      </c>
      <c r="X7" s="59">
        <v>2392857</v>
      </c>
      <c r="Y7" s="60">
        <v>152.22</v>
      </c>
      <c r="Z7" s="61">
        <v>1839800</v>
      </c>
    </row>
    <row r="8" spans="1:26" ht="13.5">
      <c r="A8" s="57" t="s">
        <v>34</v>
      </c>
      <c r="B8" s="18">
        <v>115630888</v>
      </c>
      <c r="C8" s="18">
        <v>0</v>
      </c>
      <c r="D8" s="58">
        <v>116162000</v>
      </c>
      <c r="E8" s="59">
        <v>116162000</v>
      </c>
      <c r="F8" s="59">
        <v>46553000</v>
      </c>
      <c r="G8" s="59">
        <v>1500000</v>
      </c>
      <c r="H8" s="59">
        <v>2435000</v>
      </c>
      <c r="I8" s="59">
        <v>50488000</v>
      </c>
      <c r="J8" s="59">
        <v>0</v>
      </c>
      <c r="K8" s="59">
        <v>1991904</v>
      </c>
      <c r="L8" s="59">
        <v>37010000</v>
      </c>
      <c r="M8" s="59">
        <v>39001904</v>
      </c>
      <c r="N8" s="59">
        <v>1000000</v>
      </c>
      <c r="O8" s="59">
        <v>300000</v>
      </c>
      <c r="P8" s="59">
        <v>27932000</v>
      </c>
      <c r="Q8" s="59">
        <v>29232000</v>
      </c>
      <c r="R8" s="59">
        <v>0</v>
      </c>
      <c r="S8" s="59">
        <v>0</v>
      </c>
      <c r="T8" s="59">
        <v>0</v>
      </c>
      <c r="U8" s="59">
        <v>0</v>
      </c>
      <c r="V8" s="59">
        <v>118721904</v>
      </c>
      <c r="W8" s="59">
        <v>84571000</v>
      </c>
      <c r="X8" s="59">
        <v>34150904</v>
      </c>
      <c r="Y8" s="60">
        <v>40.38</v>
      </c>
      <c r="Z8" s="61">
        <v>116162000</v>
      </c>
    </row>
    <row r="9" spans="1:26" ht="13.5">
      <c r="A9" s="57" t="s">
        <v>35</v>
      </c>
      <c r="B9" s="18">
        <v>1031639</v>
      </c>
      <c r="C9" s="18">
        <v>0</v>
      </c>
      <c r="D9" s="58">
        <v>398100</v>
      </c>
      <c r="E9" s="59">
        <v>398100</v>
      </c>
      <c r="F9" s="59">
        <v>65984</v>
      </c>
      <c r="G9" s="59">
        <v>101900</v>
      </c>
      <c r="H9" s="59">
        <v>101900</v>
      </c>
      <c r="I9" s="59">
        <v>269784</v>
      </c>
      <c r="J9" s="59">
        <v>88550</v>
      </c>
      <c r="K9" s="59">
        <v>0</v>
      </c>
      <c r="L9" s="59">
        <v>168438</v>
      </c>
      <c r="M9" s="59">
        <v>256988</v>
      </c>
      <c r="N9" s="59">
        <v>30958625</v>
      </c>
      <c r="O9" s="59">
        <v>825429</v>
      </c>
      <c r="P9" s="59">
        <v>59179</v>
      </c>
      <c r="Q9" s="59">
        <v>31843233</v>
      </c>
      <c r="R9" s="59">
        <v>0</v>
      </c>
      <c r="S9" s="59">
        <v>0</v>
      </c>
      <c r="T9" s="59">
        <v>0</v>
      </c>
      <c r="U9" s="59">
        <v>0</v>
      </c>
      <c r="V9" s="59">
        <v>32370005</v>
      </c>
      <c r="W9" s="59">
        <v>309200</v>
      </c>
      <c r="X9" s="59">
        <v>32060805</v>
      </c>
      <c r="Y9" s="60">
        <v>10368.95</v>
      </c>
      <c r="Z9" s="61">
        <v>398100</v>
      </c>
    </row>
    <row r="10" spans="1:26" ht="25.5">
      <c r="A10" s="62" t="s">
        <v>98</v>
      </c>
      <c r="B10" s="63">
        <f>SUM(B5:B9)</f>
        <v>121838413</v>
      </c>
      <c r="C10" s="63">
        <f>SUM(C5:C9)</f>
        <v>0</v>
      </c>
      <c r="D10" s="64">
        <f aca="true" t="shared" si="0" ref="D10:Z10">SUM(D5:D9)</f>
        <v>118399900</v>
      </c>
      <c r="E10" s="65">
        <f t="shared" si="0"/>
        <v>118399900</v>
      </c>
      <c r="F10" s="65">
        <f t="shared" si="0"/>
        <v>46750579</v>
      </c>
      <c r="G10" s="65">
        <f t="shared" si="0"/>
        <v>1687377</v>
      </c>
      <c r="H10" s="65">
        <f t="shared" si="0"/>
        <v>2622377</v>
      </c>
      <c r="I10" s="65">
        <f t="shared" si="0"/>
        <v>51060333</v>
      </c>
      <c r="J10" s="65">
        <f t="shared" si="0"/>
        <v>1622495</v>
      </c>
      <c r="K10" s="65">
        <f t="shared" si="0"/>
        <v>2074434</v>
      </c>
      <c r="L10" s="65">
        <f t="shared" si="0"/>
        <v>37178438</v>
      </c>
      <c r="M10" s="65">
        <f t="shared" si="0"/>
        <v>40875367</v>
      </c>
      <c r="N10" s="65">
        <f t="shared" si="0"/>
        <v>32859609</v>
      </c>
      <c r="O10" s="65">
        <f t="shared" si="0"/>
        <v>1830335</v>
      </c>
      <c r="P10" s="65">
        <f t="shared" si="0"/>
        <v>28431128</v>
      </c>
      <c r="Q10" s="65">
        <f t="shared" si="0"/>
        <v>63121072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155056772</v>
      </c>
      <c r="W10" s="65">
        <f t="shared" si="0"/>
        <v>86452206</v>
      </c>
      <c r="X10" s="65">
        <f t="shared" si="0"/>
        <v>68604566</v>
      </c>
      <c r="Y10" s="66">
        <f>+IF(W10&lt;&gt;0,(X10/W10)*100,0)</f>
        <v>79.35548342167232</v>
      </c>
      <c r="Z10" s="67">
        <f t="shared" si="0"/>
        <v>118399900</v>
      </c>
    </row>
    <row r="11" spans="1:26" ht="13.5">
      <c r="A11" s="57" t="s">
        <v>36</v>
      </c>
      <c r="B11" s="18">
        <v>66029890</v>
      </c>
      <c r="C11" s="18">
        <v>0</v>
      </c>
      <c r="D11" s="58">
        <v>65749634</v>
      </c>
      <c r="E11" s="59">
        <v>65749634</v>
      </c>
      <c r="F11" s="59">
        <v>5093718</v>
      </c>
      <c r="G11" s="59">
        <v>4772097</v>
      </c>
      <c r="H11" s="59">
        <v>4649353</v>
      </c>
      <c r="I11" s="59">
        <v>14515168</v>
      </c>
      <c r="J11" s="59">
        <v>5440106</v>
      </c>
      <c r="K11" s="59">
        <v>4795313</v>
      </c>
      <c r="L11" s="59">
        <v>4722747</v>
      </c>
      <c r="M11" s="59">
        <v>14958166</v>
      </c>
      <c r="N11" s="59">
        <v>4996965</v>
      </c>
      <c r="O11" s="59">
        <v>4913403</v>
      </c>
      <c r="P11" s="59">
        <v>4752742</v>
      </c>
      <c r="Q11" s="59">
        <v>14663110</v>
      </c>
      <c r="R11" s="59">
        <v>0</v>
      </c>
      <c r="S11" s="59">
        <v>0</v>
      </c>
      <c r="T11" s="59">
        <v>0</v>
      </c>
      <c r="U11" s="59">
        <v>0</v>
      </c>
      <c r="V11" s="59">
        <v>44136444</v>
      </c>
      <c r="W11" s="59">
        <v>45862500</v>
      </c>
      <c r="X11" s="59">
        <v>-1726056</v>
      </c>
      <c r="Y11" s="60">
        <v>-3.76</v>
      </c>
      <c r="Z11" s="61">
        <v>65749634</v>
      </c>
    </row>
    <row r="12" spans="1:26" ht="13.5">
      <c r="A12" s="57" t="s">
        <v>37</v>
      </c>
      <c r="B12" s="18">
        <v>9041677</v>
      </c>
      <c r="C12" s="18">
        <v>0</v>
      </c>
      <c r="D12" s="58">
        <v>8720576</v>
      </c>
      <c r="E12" s="59">
        <v>8720576</v>
      </c>
      <c r="F12" s="59">
        <v>685260</v>
      </c>
      <c r="G12" s="59">
        <v>445070</v>
      </c>
      <c r="H12" s="59">
        <v>700907</v>
      </c>
      <c r="I12" s="59">
        <v>1831237</v>
      </c>
      <c r="J12" s="59">
        <v>533678</v>
      </c>
      <c r="K12" s="59">
        <v>669720</v>
      </c>
      <c r="L12" s="59">
        <v>706855</v>
      </c>
      <c r="M12" s="59">
        <v>1910253</v>
      </c>
      <c r="N12" s="59">
        <v>639061</v>
      </c>
      <c r="O12" s="59">
        <v>701796</v>
      </c>
      <c r="P12" s="59">
        <v>807345</v>
      </c>
      <c r="Q12" s="59">
        <v>2148202</v>
      </c>
      <c r="R12" s="59">
        <v>0</v>
      </c>
      <c r="S12" s="59">
        <v>0</v>
      </c>
      <c r="T12" s="59">
        <v>0</v>
      </c>
      <c r="U12" s="59">
        <v>0</v>
      </c>
      <c r="V12" s="59">
        <v>5889692</v>
      </c>
      <c r="W12" s="59">
        <v>6313030</v>
      </c>
      <c r="X12" s="59">
        <v>-423338</v>
      </c>
      <c r="Y12" s="60">
        <v>-6.71</v>
      </c>
      <c r="Z12" s="61">
        <v>8720576</v>
      </c>
    </row>
    <row r="13" spans="1:26" ht="13.5">
      <c r="A13" s="57" t="s">
        <v>99</v>
      </c>
      <c r="B13" s="18">
        <v>4394788</v>
      </c>
      <c r="C13" s="18">
        <v>0</v>
      </c>
      <c r="D13" s="58">
        <v>8029841</v>
      </c>
      <c r="E13" s="59">
        <v>8029841</v>
      </c>
      <c r="F13" s="59">
        <v>300034</v>
      </c>
      <c r="G13" s="59">
        <v>299624</v>
      </c>
      <c r="H13" s="59">
        <v>289320</v>
      </c>
      <c r="I13" s="59">
        <v>888978</v>
      </c>
      <c r="J13" s="59">
        <v>298061</v>
      </c>
      <c r="K13" s="59">
        <v>286839</v>
      </c>
      <c r="L13" s="59">
        <v>282613</v>
      </c>
      <c r="M13" s="59">
        <v>867513</v>
      </c>
      <c r="N13" s="59">
        <v>281424</v>
      </c>
      <c r="O13" s="59">
        <v>253262</v>
      </c>
      <c r="P13" s="59">
        <v>288165</v>
      </c>
      <c r="Q13" s="59">
        <v>822851</v>
      </c>
      <c r="R13" s="59">
        <v>0</v>
      </c>
      <c r="S13" s="59">
        <v>0</v>
      </c>
      <c r="T13" s="59">
        <v>0</v>
      </c>
      <c r="U13" s="59">
        <v>0</v>
      </c>
      <c r="V13" s="59">
        <v>2579342</v>
      </c>
      <c r="W13" s="59">
        <v>5791500</v>
      </c>
      <c r="X13" s="59">
        <v>-3212158</v>
      </c>
      <c r="Y13" s="60">
        <v>-55.46</v>
      </c>
      <c r="Z13" s="61">
        <v>8029841</v>
      </c>
    </row>
    <row r="14" spans="1:26" ht="13.5">
      <c r="A14" s="57" t="s">
        <v>38</v>
      </c>
      <c r="B14" s="18">
        <v>3552364</v>
      </c>
      <c r="C14" s="18">
        <v>0</v>
      </c>
      <c r="D14" s="58">
        <v>1232907</v>
      </c>
      <c r="E14" s="59">
        <v>1232907</v>
      </c>
      <c r="F14" s="59">
        <v>0</v>
      </c>
      <c r="G14" s="59">
        <v>240942</v>
      </c>
      <c r="H14" s="59">
        <v>103418</v>
      </c>
      <c r="I14" s="59">
        <v>344360</v>
      </c>
      <c r="J14" s="59">
        <v>107766</v>
      </c>
      <c r="K14" s="59">
        <v>105197</v>
      </c>
      <c r="L14" s="59">
        <v>109620</v>
      </c>
      <c r="M14" s="59">
        <v>322583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666943</v>
      </c>
      <c r="W14" s="59">
        <v>616500</v>
      </c>
      <c r="X14" s="59">
        <v>50443</v>
      </c>
      <c r="Y14" s="60">
        <v>8.18</v>
      </c>
      <c r="Z14" s="61">
        <v>1232907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4474027</v>
      </c>
      <c r="C16" s="18">
        <v>0</v>
      </c>
      <c r="D16" s="58">
        <v>3550000</v>
      </c>
      <c r="E16" s="59">
        <v>3550000</v>
      </c>
      <c r="F16" s="59">
        <v>3500000</v>
      </c>
      <c r="G16" s="59">
        <v>0</v>
      </c>
      <c r="H16" s="59">
        <v>0</v>
      </c>
      <c r="I16" s="59">
        <v>3500000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3500000</v>
      </c>
      <c r="W16" s="59">
        <v>3550000</v>
      </c>
      <c r="X16" s="59">
        <v>-50000</v>
      </c>
      <c r="Y16" s="60">
        <v>-1.41</v>
      </c>
      <c r="Z16" s="61">
        <v>3550000</v>
      </c>
    </row>
    <row r="17" spans="1:26" ht="13.5">
      <c r="A17" s="57" t="s">
        <v>41</v>
      </c>
      <c r="B17" s="18">
        <v>29133474</v>
      </c>
      <c r="C17" s="18">
        <v>0</v>
      </c>
      <c r="D17" s="58">
        <v>30417042</v>
      </c>
      <c r="E17" s="59">
        <v>30417042</v>
      </c>
      <c r="F17" s="59">
        <v>1856461</v>
      </c>
      <c r="G17" s="59">
        <v>2320940</v>
      </c>
      <c r="H17" s="59">
        <v>2340142</v>
      </c>
      <c r="I17" s="59">
        <v>6517543</v>
      </c>
      <c r="J17" s="59">
        <v>2157149</v>
      </c>
      <c r="K17" s="59">
        <v>1780258</v>
      </c>
      <c r="L17" s="59">
        <v>4292292</v>
      </c>
      <c r="M17" s="59">
        <v>8229699</v>
      </c>
      <c r="N17" s="59">
        <v>1271309</v>
      </c>
      <c r="O17" s="59">
        <v>1389155</v>
      </c>
      <c r="P17" s="59">
        <v>2230124</v>
      </c>
      <c r="Q17" s="59">
        <v>4890588</v>
      </c>
      <c r="R17" s="59">
        <v>0</v>
      </c>
      <c r="S17" s="59">
        <v>0</v>
      </c>
      <c r="T17" s="59">
        <v>0</v>
      </c>
      <c r="U17" s="59">
        <v>0</v>
      </c>
      <c r="V17" s="59">
        <v>19637830</v>
      </c>
      <c r="W17" s="59">
        <v>21961100</v>
      </c>
      <c r="X17" s="59">
        <v>-2323270</v>
      </c>
      <c r="Y17" s="60">
        <v>-10.58</v>
      </c>
      <c r="Z17" s="61">
        <v>30417042</v>
      </c>
    </row>
    <row r="18" spans="1:26" ht="13.5">
      <c r="A18" s="69" t="s">
        <v>42</v>
      </c>
      <c r="B18" s="70">
        <f>SUM(B11:B17)</f>
        <v>116626220</v>
      </c>
      <c r="C18" s="70">
        <f>SUM(C11:C17)</f>
        <v>0</v>
      </c>
      <c r="D18" s="71">
        <f aca="true" t="shared" si="1" ref="D18:Z18">SUM(D11:D17)</f>
        <v>117700000</v>
      </c>
      <c r="E18" s="72">
        <f t="shared" si="1"/>
        <v>117700000</v>
      </c>
      <c r="F18" s="72">
        <f t="shared" si="1"/>
        <v>11435473</v>
      </c>
      <c r="G18" s="72">
        <f t="shared" si="1"/>
        <v>8078673</v>
      </c>
      <c r="H18" s="72">
        <f t="shared" si="1"/>
        <v>8083140</v>
      </c>
      <c r="I18" s="72">
        <f t="shared" si="1"/>
        <v>27597286</v>
      </c>
      <c r="J18" s="72">
        <f t="shared" si="1"/>
        <v>8536760</v>
      </c>
      <c r="K18" s="72">
        <f t="shared" si="1"/>
        <v>7637327</v>
      </c>
      <c r="L18" s="72">
        <f t="shared" si="1"/>
        <v>10114127</v>
      </c>
      <c r="M18" s="72">
        <f t="shared" si="1"/>
        <v>26288214</v>
      </c>
      <c r="N18" s="72">
        <f t="shared" si="1"/>
        <v>7188759</v>
      </c>
      <c r="O18" s="72">
        <f t="shared" si="1"/>
        <v>7257616</v>
      </c>
      <c r="P18" s="72">
        <f t="shared" si="1"/>
        <v>8078376</v>
      </c>
      <c r="Q18" s="72">
        <f t="shared" si="1"/>
        <v>22524751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76410251</v>
      </c>
      <c r="W18" s="72">
        <f t="shared" si="1"/>
        <v>84094630</v>
      </c>
      <c r="X18" s="72">
        <f t="shared" si="1"/>
        <v>-7684379</v>
      </c>
      <c r="Y18" s="66">
        <f>+IF(W18&lt;&gt;0,(X18/W18)*100,0)</f>
        <v>-9.137776098188434</v>
      </c>
      <c r="Z18" s="73">
        <f t="shared" si="1"/>
        <v>117700000</v>
      </c>
    </row>
    <row r="19" spans="1:26" ht="13.5">
      <c r="A19" s="69" t="s">
        <v>43</v>
      </c>
      <c r="B19" s="74">
        <f>+B10-B18</f>
        <v>5212193</v>
      </c>
      <c r="C19" s="74">
        <f>+C10-C18</f>
        <v>0</v>
      </c>
      <c r="D19" s="75">
        <f aca="true" t="shared" si="2" ref="D19:Z19">+D10-D18</f>
        <v>699900</v>
      </c>
      <c r="E19" s="76">
        <f t="shared" si="2"/>
        <v>699900</v>
      </c>
      <c r="F19" s="76">
        <f t="shared" si="2"/>
        <v>35315106</v>
      </c>
      <c r="G19" s="76">
        <f t="shared" si="2"/>
        <v>-6391296</v>
      </c>
      <c r="H19" s="76">
        <f t="shared" si="2"/>
        <v>-5460763</v>
      </c>
      <c r="I19" s="76">
        <f t="shared" si="2"/>
        <v>23463047</v>
      </c>
      <c r="J19" s="76">
        <f t="shared" si="2"/>
        <v>-6914265</v>
      </c>
      <c r="K19" s="76">
        <f t="shared" si="2"/>
        <v>-5562893</v>
      </c>
      <c r="L19" s="76">
        <f t="shared" si="2"/>
        <v>27064311</v>
      </c>
      <c r="M19" s="76">
        <f t="shared" si="2"/>
        <v>14587153</v>
      </c>
      <c r="N19" s="76">
        <f t="shared" si="2"/>
        <v>25670850</v>
      </c>
      <c r="O19" s="76">
        <f t="shared" si="2"/>
        <v>-5427281</v>
      </c>
      <c r="P19" s="76">
        <f t="shared" si="2"/>
        <v>20352752</v>
      </c>
      <c r="Q19" s="76">
        <f t="shared" si="2"/>
        <v>40596321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78646521</v>
      </c>
      <c r="W19" s="76">
        <f>IF(E10=E18,0,W10-W18)</f>
        <v>2357576</v>
      </c>
      <c r="X19" s="76">
        <f t="shared" si="2"/>
        <v>76288945</v>
      </c>
      <c r="Y19" s="77">
        <f>+IF(W19&lt;&gt;0,(X19/W19)*100,0)</f>
        <v>3235.9060747140284</v>
      </c>
      <c r="Z19" s="78">
        <f t="shared" si="2"/>
        <v>699900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5212193</v>
      </c>
      <c r="C22" s="85">
        <f>SUM(C19:C21)</f>
        <v>0</v>
      </c>
      <c r="D22" s="86">
        <f aca="true" t="shared" si="3" ref="D22:Z22">SUM(D19:D21)</f>
        <v>699900</v>
      </c>
      <c r="E22" s="87">
        <f t="shared" si="3"/>
        <v>699900</v>
      </c>
      <c r="F22" s="87">
        <f t="shared" si="3"/>
        <v>35315106</v>
      </c>
      <c r="G22" s="87">
        <f t="shared" si="3"/>
        <v>-6391296</v>
      </c>
      <c r="H22" s="87">
        <f t="shared" si="3"/>
        <v>-5460763</v>
      </c>
      <c r="I22" s="87">
        <f t="shared" si="3"/>
        <v>23463047</v>
      </c>
      <c r="J22" s="87">
        <f t="shared" si="3"/>
        <v>-6914265</v>
      </c>
      <c r="K22" s="87">
        <f t="shared" si="3"/>
        <v>-5562893</v>
      </c>
      <c r="L22" s="87">
        <f t="shared" si="3"/>
        <v>27064311</v>
      </c>
      <c r="M22" s="87">
        <f t="shared" si="3"/>
        <v>14587153</v>
      </c>
      <c r="N22" s="87">
        <f t="shared" si="3"/>
        <v>25670850</v>
      </c>
      <c r="O22" s="87">
        <f t="shared" si="3"/>
        <v>-5427281</v>
      </c>
      <c r="P22" s="87">
        <f t="shared" si="3"/>
        <v>20352752</v>
      </c>
      <c r="Q22" s="87">
        <f t="shared" si="3"/>
        <v>40596321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78646521</v>
      </c>
      <c r="W22" s="87">
        <f t="shared" si="3"/>
        <v>2357576</v>
      </c>
      <c r="X22" s="87">
        <f t="shared" si="3"/>
        <v>76288945</v>
      </c>
      <c r="Y22" s="88">
        <f>+IF(W22&lt;&gt;0,(X22/W22)*100,0)</f>
        <v>3235.9060747140284</v>
      </c>
      <c r="Z22" s="89">
        <f t="shared" si="3"/>
        <v>699900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5212193</v>
      </c>
      <c r="C24" s="74">
        <f>SUM(C22:C23)</f>
        <v>0</v>
      </c>
      <c r="D24" s="75">
        <f aca="true" t="shared" si="4" ref="D24:Z24">SUM(D22:D23)</f>
        <v>699900</v>
      </c>
      <c r="E24" s="76">
        <f t="shared" si="4"/>
        <v>699900</v>
      </c>
      <c r="F24" s="76">
        <f t="shared" si="4"/>
        <v>35315106</v>
      </c>
      <c r="G24" s="76">
        <f t="shared" si="4"/>
        <v>-6391296</v>
      </c>
      <c r="H24" s="76">
        <f t="shared" si="4"/>
        <v>-5460763</v>
      </c>
      <c r="I24" s="76">
        <f t="shared" si="4"/>
        <v>23463047</v>
      </c>
      <c r="J24" s="76">
        <f t="shared" si="4"/>
        <v>-6914265</v>
      </c>
      <c r="K24" s="76">
        <f t="shared" si="4"/>
        <v>-5562893</v>
      </c>
      <c r="L24" s="76">
        <f t="shared" si="4"/>
        <v>27064311</v>
      </c>
      <c r="M24" s="76">
        <f t="shared" si="4"/>
        <v>14587153</v>
      </c>
      <c r="N24" s="76">
        <f t="shared" si="4"/>
        <v>25670850</v>
      </c>
      <c r="O24" s="76">
        <f t="shared" si="4"/>
        <v>-5427281</v>
      </c>
      <c r="P24" s="76">
        <f t="shared" si="4"/>
        <v>20352752</v>
      </c>
      <c r="Q24" s="76">
        <f t="shared" si="4"/>
        <v>40596321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78646521</v>
      </c>
      <c r="W24" s="76">
        <f t="shared" si="4"/>
        <v>2357576</v>
      </c>
      <c r="X24" s="76">
        <f t="shared" si="4"/>
        <v>76288945</v>
      </c>
      <c r="Y24" s="77">
        <f>+IF(W24&lt;&gt;0,(X24/W24)*100,0)</f>
        <v>3235.9060747140284</v>
      </c>
      <c r="Z24" s="78">
        <f t="shared" si="4"/>
        <v>699900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756556</v>
      </c>
      <c r="C27" s="21">
        <v>0</v>
      </c>
      <c r="D27" s="98">
        <v>700000</v>
      </c>
      <c r="E27" s="99">
        <v>700000</v>
      </c>
      <c r="F27" s="99">
        <v>0</v>
      </c>
      <c r="G27" s="99">
        <v>31253</v>
      </c>
      <c r="H27" s="99">
        <v>0</v>
      </c>
      <c r="I27" s="99">
        <v>31253</v>
      </c>
      <c r="J27" s="99">
        <v>15031</v>
      </c>
      <c r="K27" s="99">
        <v>73754</v>
      </c>
      <c r="L27" s="99">
        <v>18580</v>
      </c>
      <c r="M27" s="99">
        <v>107365</v>
      </c>
      <c r="N27" s="99">
        <v>76422</v>
      </c>
      <c r="O27" s="99">
        <v>34578</v>
      </c>
      <c r="P27" s="99">
        <v>446923</v>
      </c>
      <c r="Q27" s="99">
        <v>557923</v>
      </c>
      <c r="R27" s="99">
        <v>0</v>
      </c>
      <c r="S27" s="99">
        <v>0</v>
      </c>
      <c r="T27" s="99">
        <v>0</v>
      </c>
      <c r="U27" s="99">
        <v>0</v>
      </c>
      <c r="V27" s="99">
        <v>696541</v>
      </c>
      <c r="W27" s="99">
        <v>525000</v>
      </c>
      <c r="X27" s="99">
        <v>171541</v>
      </c>
      <c r="Y27" s="100">
        <v>32.67</v>
      </c>
      <c r="Z27" s="101">
        <v>700000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756556</v>
      </c>
      <c r="C31" s="18">
        <v>0</v>
      </c>
      <c r="D31" s="58">
        <v>700000</v>
      </c>
      <c r="E31" s="59">
        <v>700000</v>
      </c>
      <c r="F31" s="59">
        <v>0</v>
      </c>
      <c r="G31" s="59">
        <v>31253</v>
      </c>
      <c r="H31" s="59">
        <v>0</v>
      </c>
      <c r="I31" s="59">
        <v>31253</v>
      </c>
      <c r="J31" s="59">
        <v>15031</v>
      </c>
      <c r="K31" s="59">
        <v>73754</v>
      </c>
      <c r="L31" s="59">
        <v>18580</v>
      </c>
      <c r="M31" s="59">
        <v>107365</v>
      </c>
      <c r="N31" s="59">
        <v>76422</v>
      </c>
      <c r="O31" s="59">
        <v>34578</v>
      </c>
      <c r="P31" s="59">
        <v>446923</v>
      </c>
      <c r="Q31" s="59">
        <v>557923</v>
      </c>
      <c r="R31" s="59">
        <v>0</v>
      </c>
      <c r="S31" s="59">
        <v>0</v>
      </c>
      <c r="T31" s="59">
        <v>0</v>
      </c>
      <c r="U31" s="59">
        <v>0</v>
      </c>
      <c r="V31" s="59">
        <v>696541</v>
      </c>
      <c r="W31" s="59">
        <v>525000</v>
      </c>
      <c r="X31" s="59">
        <v>171541</v>
      </c>
      <c r="Y31" s="60">
        <v>32.67</v>
      </c>
      <c r="Z31" s="61">
        <v>700000</v>
      </c>
    </row>
    <row r="32" spans="1:26" ht="13.5">
      <c r="A32" s="69" t="s">
        <v>50</v>
      </c>
      <c r="B32" s="21">
        <f>SUM(B28:B31)</f>
        <v>756556</v>
      </c>
      <c r="C32" s="21">
        <f>SUM(C28:C31)</f>
        <v>0</v>
      </c>
      <c r="D32" s="98">
        <f aca="true" t="shared" si="5" ref="D32:Z32">SUM(D28:D31)</f>
        <v>700000</v>
      </c>
      <c r="E32" s="99">
        <f t="shared" si="5"/>
        <v>700000</v>
      </c>
      <c r="F32" s="99">
        <f t="shared" si="5"/>
        <v>0</v>
      </c>
      <c r="G32" s="99">
        <f t="shared" si="5"/>
        <v>31253</v>
      </c>
      <c r="H32" s="99">
        <f t="shared" si="5"/>
        <v>0</v>
      </c>
      <c r="I32" s="99">
        <f t="shared" si="5"/>
        <v>31253</v>
      </c>
      <c r="J32" s="99">
        <f t="shared" si="5"/>
        <v>15031</v>
      </c>
      <c r="K32" s="99">
        <f t="shared" si="5"/>
        <v>73754</v>
      </c>
      <c r="L32" s="99">
        <f t="shared" si="5"/>
        <v>18580</v>
      </c>
      <c r="M32" s="99">
        <f t="shared" si="5"/>
        <v>107365</v>
      </c>
      <c r="N32" s="99">
        <f t="shared" si="5"/>
        <v>76422</v>
      </c>
      <c r="O32" s="99">
        <f t="shared" si="5"/>
        <v>34578</v>
      </c>
      <c r="P32" s="99">
        <f t="shared" si="5"/>
        <v>446923</v>
      </c>
      <c r="Q32" s="99">
        <f t="shared" si="5"/>
        <v>557923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696541</v>
      </c>
      <c r="W32" s="99">
        <f t="shared" si="5"/>
        <v>525000</v>
      </c>
      <c r="X32" s="99">
        <f t="shared" si="5"/>
        <v>171541</v>
      </c>
      <c r="Y32" s="100">
        <f>+IF(W32&lt;&gt;0,(X32/W32)*100,0)</f>
        <v>32.67447619047619</v>
      </c>
      <c r="Z32" s="101">
        <f t="shared" si="5"/>
        <v>700000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70716169</v>
      </c>
      <c r="C35" s="18">
        <v>0</v>
      </c>
      <c r="D35" s="58">
        <v>34590000</v>
      </c>
      <c r="E35" s="59">
        <v>34590000</v>
      </c>
      <c r="F35" s="59">
        <v>54261947</v>
      </c>
      <c r="G35" s="59">
        <v>56408937</v>
      </c>
      <c r="H35" s="59">
        <v>51122844</v>
      </c>
      <c r="I35" s="59">
        <v>51122844</v>
      </c>
      <c r="J35" s="59">
        <v>101684464</v>
      </c>
      <c r="K35" s="59">
        <v>71915105</v>
      </c>
      <c r="L35" s="59">
        <v>76831395</v>
      </c>
      <c r="M35" s="59">
        <v>76831395</v>
      </c>
      <c r="N35" s="59">
        <v>82816096</v>
      </c>
      <c r="O35" s="59">
        <v>42873999</v>
      </c>
      <c r="P35" s="59">
        <v>42931899</v>
      </c>
      <c r="Q35" s="59">
        <v>42931899</v>
      </c>
      <c r="R35" s="59">
        <v>0</v>
      </c>
      <c r="S35" s="59">
        <v>0</v>
      </c>
      <c r="T35" s="59">
        <v>0</v>
      </c>
      <c r="U35" s="59">
        <v>0</v>
      </c>
      <c r="V35" s="59">
        <v>42931899</v>
      </c>
      <c r="W35" s="59">
        <v>25942500</v>
      </c>
      <c r="X35" s="59">
        <v>16989399</v>
      </c>
      <c r="Y35" s="60">
        <v>65.49</v>
      </c>
      <c r="Z35" s="61">
        <v>34590000</v>
      </c>
    </row>
    <row r="36" spans="1:26" ht="13.5">
      <c r="A36" s="57" t="s">
        <v>53</v>
      </c>
      <c r="B36" s="18">
        <v>63021542</v>
      </c>
      <c r="C36" s="18">
        <v>0</v>
      </c>
      <c r="D36" s="58">
        <v>66587000</v>
      </c>
      <c r="E36" s="59">
        <v>66587000</v>
      </c>
      <c r="F36" s="59">
        <v>67064204</v>
      </c>
      <c r="G36" s="59">
        <v>63021542</v>
      </c>
      <c r="H36" s="59">
        <v>63052795</v>
      </c>
      <c r="I36" s="59">
        <v>63052795</v>
      </c>
      <c r="J36" s="59">
        <v>63052795</v>
      </c>
      <c r="K36" s="59">
        <v>63126549</v>
      </c>
      <c r="L36" s="59">
        <v>63145129</v>
      </c>
      <c r="M36" s="59">
        <v>63145129</v>
      </c>
      <c r="N36" s="59">
        <v>63221551</v>
      </c>
      <c r="O36" s="59">
        <v>63256129</v>
      </c>
      <c r="P36" s="59">
        <v>63703051</v>
      </c>
      <c r="Q36" s="59">
        <v>63703051</v>
      </c>
      <c r="R36" s="59">
        <v>0</v>
      </c>
      <c r="S36" s="59">
        <v>0</v>
      </c>
      <c r="T36" s="59">
        <v>0</v>
      </c>
      <c r="U36" s="59">
        <v>0</v>
      </c>
      <c r="V36" s="59">
        <v>63703051</v>
      </c>
      <c r="W36" s="59">
        <v>49940250</v>
      </c>
      <c r="X36" s="59">
        <v>13762801</v>
      </c>
      <c r="Y36" s="60">
        <v>27.56</v>
      </c>
      <c r="Z36" s="61">
        <v>66587000</v>
      </c>
    </row>
    <row r="37" spans="1:26" ht="13.5">
      <c r="A37" s="57" t="s">
        <v>54</v>
      </c>
      <c r="B37" s="18">
        <v>16152547</v>
      </c>
      <c r="C37" s="18">
        <v>0</v>
      </c>
      <c r="D37" s="58">
        <v>8520000</v>
      </c>
      <c r="E37" s="59">
        <v>8520000</v>
      </c>
      <c r="F37" s="59">
        <v>11583897</v>
      </c>
      <c r="G37" s="59">
        <v>13030341</v>
      </c>
      <c r="H37" s="59">
        <v>12328599</v>
      </c>
      <c r="I37" s="59">
        <v>12328599</v>
      </c>
      <c r="J37" s="59">
        <v>12059153</v>
      </c>
      <c r="K37" s="59">
        <v>11330798</v>
      </c>
      <c r="L37" s="59">
        <v>11343228</v>
      </c>
      <c r="M37" s="59">
        <v>11343228</v>
      </c>
      <c r="N37" s="59">
        <v>11138639</v>
      </c>
      <c r="O37" s="59">
        <v>10360504</v>
      </c>
      <c r="P37" s="59">
        <v>9792483</v>
      </c>
      <c r="Q37" s="59">
        <v>9792483</v>
      </c>
      <c r="R37" s="59">
        <v>0</v>
      </c>
      <c r="S37" s="59">
        <v>0</v>
      </c>
      <c r="T37" s="59">
        <v>0</v>
      </c>
      <c r="U37" s="59">
        <v>0</v>
      </c>
      <c r="V37" s="59">
        <v>9792483</v>
      </c>
      <c r="W37" s="59">
        <v>6390000</v>
      </c>
      <c r="X37" s="59">
        <v>3402483</v>
      </c>
      <c r="Y37" s="60">
        <v>53.25</v>
      </c>
      <c r="Z37" s="61">
        <v>8520000</v>
      </c>
    </row>
    <row r="38" spans="1:26" ht="13.5">
      <c r="A38" s="57" t="s">
        <v>55</v>
      </c>
      <c r="B38" s="18">
        <v>21923702</v>
      </c>
      <c r="C38" s="18">
        <v>0</v>
      </c>
      <c r="D38" s="58">
        <v>19715000</v>
      </c>
      <c r="E38" s="59">
        <v>19715000</v>
      </c>
      <c r="F38" s="59">
        <v>19375195</v>
      </c>
      <c r="G38" s="59">
        <v>21923702</v>
      </c>
      <c r="H38" s="59">
        <v>21923702</v>
      </c>
      <c r="I38" s="59">
        <v>21923702</v>
      </c>
      <c r="J38" s="59">
        <v>21923702</v>
      </c>
      <c r="K38" s="59">
        <v>21923702</v>
      </c>
      <c r="L38" s="59">
        <v>21923702</v>
      </c>
      <c r="M38" s="59">
        <v>21923702</v>
      </c>
      <c r="N38" s="59">
        <v>21923702</v>
      </c>
      <c r="O38" s="59">
        <v>21923702</v>
      </c>
      <c r="P38" s="59">
        <v>21923702</v>
      </c>
      <c r="Q38" s="59">
        <v>21923702</v>
      </c>
      <c r="R38" s="59">
        <v>0</v>
      </c>
      <c r="S38" s="59">
        <v>0</v>
      </c>
      <c r="T38" s="59">
        <v>0</v>
      </c>
      <c r="U38" s="59">
        <v>0</v>
      </c>
      <c r="V38" s="59">
        <v>21923702</v>
      </c>
      <c r="W38" s="59">
        <v>14786250</v>
      </c>
      <c r="X38" s="59">
        <v>7137452</v>
      </c>
      <c r="Y38" s="60">
        <v>48.27</v>
      </c>
      <c r="Z38" s="61">
        <v>19715000</v>
      </c>
    </row>
    <row r="39" spans="1:26" ht="13.5">
      <c r="A39" s="57" t="s">
        <v>56</v>
      </c>
      <c r="B39" s="18">
        <v>95661462</v>
      </c>
      <c r="C39" s="18">
        <v>0</v>
      </c>
      <c r="D39" s="58">
        <v>72942000</v>
      </c>
      <c r="E39" s="59">
        <v>72942000</v>
      </c>
      <c r="F39" s="59">
        <v>90367059</v>
      </c>
      <c r="G39" s="59">
        <v>84476436</v>
      </c>
      <c r="H39" s="59">
        <v>79923338</v>
      </c>
      <c r="I39" s="59">
        <v>79923338</v>
      </c>
      <c r="J39" s="59">
        <v>130754404</v>
      </c>
      <c r="K39" s="59">
        <v>101787154</v>
      </c>
      <c r="L39" s="59">
        <v>106709594</v>
      </c>
      <c r="M39" s="59">
        <v>106709594</v>
      </c>
      <c r="N39" s="59">
        <v>112975306</v>
      </c>
      <c r="O39" s="59">
        <v>73845922</v>
      </c>
      <c r="P39" s="59">
        <v>74918765</v>
      </c>
      <c r="Q39" s="59">
        <v>74918765</v>
      </c>
      <c r="R39" s="59">
        <v>0</v>
      </c>
      <c r="S39" s="59">
        <v>0</v>
      </c>
      <c r="T39" s="59">
        <v>0</v>
      </c>
      <c r="U39" s="59">
        <v>0</v>
      </c>
      <c r="V39" s="59">
        <v>74918765</v>
      </c>
      <c r="W39" s="59">
        <v>54706500</v>
      </c>
      <c r="X39" s="59">
        <v>20212265</v>
      </c>
      <c r="Y39" s="60">
        <v>36.95</v>
      </c>
      <c r="Z39" s="61">
        <v>72942000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14655087</v>
      </c>
      <c r="C42" s="18">
        <v>0</v>
      </c>
      <c r="D42" s="58">
        <v>8730041</v>
      </c>
      <c r="E42" s="59">
        <v>8730041</v>
      </c>
      <c r="F42" s="59">
        <v>-4679552</v>
      </c>
      <c r="G42" s="59">
        <v>-163277</v>
      </c>
      <c r="H42" s="59">
        <v>-8211964</v>
      </c>
      <c r="I42" s="59">
        <v>-13054793</v>
      </c>
      <c r="J42" s="59">
        <v>41692379</v>
      </c>
      <c r="K42" s="59">
        <v>-35437565</v>
      </c>
      <c r="L42" s="59">
        <v>27566554</v>
      </c>
      <c r="M42" s="59">
        <v>33821368</v>
      </c>
      <c r="N42" s="59">
        <v>-14178046</v>
      </c>
      <c r="O42" s="59">
        <v>24494965</v>
      </c>
      <c r="P42" s="59">
        <v>20955232</v>
      </c>
      <c r="Q42" s="59">
        <v>31272151</v>
      </c>
      <c r="R42" s="59">
        <v>0</v>
      </c>
      <c r="S42" s="59">
        <v>0</v>
      </c>
      <c r="T42" s="59">
        <v>0</v>
      </c>
      <c r="U42" s="59">
        <v>0</v>
      </c>
      <c r="V42" s="59">
        <v>52038726</v>
      </c>
      <c r="W42" s="59">
        <v>8148476</v>
      </c>
      <c r="X42" s="59">
        <v>43890250</v>
      </c>
      <c r="Y42" s="60">
        <v>538.63</v>
      </c>
      <c r="Z42" s="61">
        <v>8730041</v>
      </c>
    </row>
    <row r="43" spans="1:26" ht="13.5">
      <c r="A43" s="57" t="s">
        <v>59</v>
      </c>
      <c r="B43" s="18">
        <v>-288863</v>
      </c>
      <c r="C43" s="18">
        <v>0</v>
      </c>
      <c r="D43" s="58">
        <v>-700000</v>
      </c>
      <c r="E43" s="59">
        <v>-700000</v>
      </c>
      <c r="F43" s="59">
        <v>0</v>
      </c>
      <c r="G43" s="59">
        <v>0</v>
      </c>
      <c r="H43" s="59">
        <v>0</v>
      </c>
      <c r="I43" s="59">
        <v>0</v>
      </c>
      <c r="J43" s="59">
        <v>-18926</v>
      </c>
      <c r="K43" s="59">
        <v>-73754</v>
      </c>
      <c r="L43" s="59">
        <v>-18580</v>
      </c>
      <c r="M43" s="59">
        <v>-111260</v>
      </c>
      <c r="N43" s="59">
        <v>-76422</v>
      </c>
      <c r="O43" s="59">
        <v>-34578</v>
      </c>
      <c r="P43" s="59">
        <v>-446922</v>
      </c>
      <c r="Q43" s="59">
        <v>-557922</v>
      </c>
      <c r="R43" s="59">
        <v>0</v>
      </c>
      <c r="S43" s="59">
        <v>0</v>
      </c>
      <c r="T43" s="59">
        <v>0</v>
      </c>
      <c r="U43" s="59">
        <v>0</v>
      </c>
      <c r="V43" s="59">
        <v>-669182</v>
      </c>
      <c r="W43" s="59">
        <v>-700000</v>
      </c>
      <c r="X43" s="59">
        <v>30818</v>
      </c>
      <c r="Y43" s="60">
        <v>-4.4</v>
      </c>
      <c r="Z43" s="61">
        <v>-700000</v>
      </c>
    </row>
    <row r="44" spans="1:26" ht="13.5">
      <c r="A44" s="57" t="s">
        <v>60</v>
      </c>
      <c r="B44" s="18">
        <v>-2145864</v>
      </c>
      <c r="C44" s="18">
        <v>0</v>
      </c>
      <c r="D44" s="58">
        <v>-2234256</v>
      </c>
      <c r="E44" s="59">
        <v>-2234256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-1743856</v>
      </c>
      <c r="Q44" s="59">
        <v>-1743856</v>
      </c>
      <c r="R44" s="59">
        <v>0</v>
      </c>
      <c r="S44" s="59">
        <v>0</v>
      </c>
      <c r="T44" s="59">
        <v>0</v>
      </c>
      <c r="U44" s="59">
        <v>0</v>
      </c>
      <c r="V44" s="59">
        <v>-1743856</v>
      </c>
      <c r="W44" s="59">
        <v>-1117128</v>
      </c>
      <c r="X44" s="59">
        <v>-626728</v>
      </c>
      <c r="Y44" s="60">
        <v>56.1</v>
      </c>
      <c r="Z44" s="61">
        <v>-2234256</v>
      </c>
    </row>
    <row r="45" spans="1:26" ht="13.5">
      <c r="A45" s="69" t="s">
        <v>61</v>
      </c>
      <c r="B45" s="21">
        <v>30289703</v>
      </c>
      <c r="C45" s="21">
        <v>0</v>
      </c>
      <c r="D45" s="98">
        <v>23865128</v>
      </c>
      <c r="E45" s="99">
        <v>23865128</v>
      </c>
      <c r="F45" s="99">
        <v>9952846</v>
      </c>
      <c r="G45" s="99">
        <v>9789569</v>
      </c>
      <c r="H45" s="99">
        <v>1577605</v>
      </c>
      <c r="I45" s="99">
        <v>1577605</v>
      </c>
      <c r="J45" s="99">
        <v>43251058</v>
      </c>
      <c r="K45" s="99">
        <v>7739739</v>
      </c>
      <c r="L45" s="99">
        <v>35287713</v>
      </c>
      <c r="M45" s="99">
        <v>35287713</v>
      </c>
      <c r="N45" s="99">
        <v>21033245</v>
      </c>
      <c r="O45" s="99">
        <v>45493632</v>
      </c>
      <c r="P45" s="99">
        <v>64258086</v>
      </c>
      <c r="Q45" s="99">
        <v>64258086</v>
      </c>
      <c r="R45" s="99">
        <v>0</v>
      </c>
      <c r="S45" s="99">
        <v>0</v>
      </c>
      <c r="T45" s="99">
        <v>0</v>
      </c>
      <c r="U45" s="99">
        <v>0</v>
      </c>
      <c r="V45" s="99">
        <v>64258086</v>
      </c>
      <c r="W45" s="99">
        <v>24400691</v>
      </c>
      <c r="X45" s="99">
        <v>39857395</v>
      </c>
      <c r="Y45" s="100">
        <v>163.35</v>
      </c>
      <c r="Z45" s="101">
        <v>23865128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10072290</v>
      </c>
      <c r="X49" s="53">
        <v>10072290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2149155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2149155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33.33440806478481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25.020974169503557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33.33440806478481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25.020974169503557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697415</v>
      </c>
      <c r="C67" s="23"/>
      <c r="D67" s="24">
        <v>293000</v>
      </c>
      <c r="E67" s="25">
        <v>293000</v>
      </c>
      <c r="F67" s="25">
        <v>62033</v>
      </c>
      <c r="G67" s="25">
        <v>62030</v>
      </c>
      <c r="H67" s="25">
        <v>62030</v>
      </c>
      <c r="I67" s="25">
        <v>186093</v>
      </c>
      <c r="J67" s="25">
        <v>61831</v>
      </c>
      <c r="K67" s="25"/>
      <c r="L67" s="25"/>
      <c r="M67" s="25">
        <v>61831</v>
      </c>
      <c r="N67" s="25"/>
      <c r="O67" s="25"/>
      <c r="P67" s="25"/>
      <c r="Q67" s="25"/>
      <c r="R67" s="25"/>
      <c r="S67" s="25"/>
      <c r="T67" s="25"/>
      <c r="U67" s="25"/>
      <c r="V67" s="25">
        <v>247924</v>
      </c>
      <c r="W67" s="25">
        <v>227500</v>
      </c>
      <c r="X67" s="25"/>
      <c r="Y67" s="24"/>
      <c r="Z67" s="26">
        <v>293000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697415</v>
      </c>
      <c r="C75" s="27"/>
      <c r="D75" s="28">
        <v>293000</v>
      </c>
      <c r="E75" s="29">
        <v>293000</v>
      </c>
      <c r="F75" s="29">
        <v>62033</v>
      </c>
      <c r="G75" s="29">
        <v>62030</v>
      </c>
      <c r="H75" s="29">
        <v>62030</v>
      </c>
      <c r="I75" s="29">
        <v>186093</v>
      </c>
      <c r="J75" s="29">
        <v>61831</v>
      </c>
      <c r="K75" s="29"/>
      <c r="L75" s="29"/>
      <c r="M75" s="29">
        <v>61831</v>
      </c>
      <c r="N75" s="29"/>
      <c r="O75" s="29"/>
      <c r="P75" s="29"/>
      <c r="Q75" s="29"/>
      <c r="R75" s="29"/>
      <c r="S75" s="29"/>
      <c r="T75" s="29"/>
      <c r="U75" s="29"/>
      <c r="V75" s="29">
        <v>247924</v>
      </c>
      <c r="W75" s="29">
        <v>227500</v>
      </c>
      <c r="X75" s="29"/>
      <c r="Y75" s="28"/>
      <c r="Z75" s="30">
        <v>293000</v>
      </c>
    </row>
    <row r="76" spans="1:26" ht="13.5" hidden="1">
      <c r="A76" s="41" t="s">
        <v>113</v>
      </c>
      <c r="B76" s="31"/>
      <c r="C76" s="31"/>
      <c r="D76" s="32">
        <v>293000</v>
      </c>
      <c r="E76" s="33">
        <v>293000</v>
      </c>
      <c r="F76" s="33">
        <v>62033</v>
      </c>
      <c r="G76" s="33"/>
      <c r="H76" s="33"/>
      <c r="I76" s="33">
        <v>62033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62033</v>
      </c>
      <c r="W76" s="33">
        <v>227500</v>
      </c>
      <c r="X76" s="33"/>
      <c r="Y76" s="32"/>
      <c r="Z76" s="34">
        <v>293000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293000</v>
      </c>
      <c r="E84" s="29">
        <v>293000</v>
      </c>
      <c r="F84" s="29">
        <v>62033</v>
      </c>
      <c r="G84" s="29"/>
      <c r="H84" s="29"/>
      <c r="I84" s="29">
        <v>62033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62033</v>
      </c>
      <c r="W84" s="29">
        <v>227500</v>
      </c>
      <c r="X84" s="29"/>
      <c r="Y84" s="28"/>
      <c r="Z84" s="30">
        <v>293000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41090394</v>
      </c>
      <c r="C5" s="18">
        <v>0</v>
      </c>
      <c r="D5" s="58">
        <v>44250000</v>
      </c>
      <c r="E5" s="59">
        <v>44250000</v>
      </c>
      <c r="F5" s="59">
        <v>3810168</v>
      </c>
      <c r="G5" s="59">
        <v>3862266</v>
      </c>
      <c r="H5" s="59">
        <v>4000913</v>
      </c>
      <c r="I5" s="59">
        <v>11673347</v>
      </c>
      <c r="J5" s="59">
        <v>4057050</v>
      </c>
      <c r="K5" s="59">
        <v>4115996</v>
      </c>
      <c r="L5" s="59">
        <v>3690483</v>
      </c>
      <c r="M5" s="59">
        <v>11863529</v>
      </c>
      <c r="N5" s="59">
        <v>4180023</v>
      </c>
      <c r="O5" s="59">
        <v>5300348</v>
      </c>
      <c r="P5" s="59">
        <v>5379504</v>
      </c>
      <c r="Q5" s="59">
        <v>14859875</v>
      </c>
      <c r="R5" s="59">
        <v>0</v>
      </c>
      <c r="S5" s="59">
        <v>0</v>
      </c>
      <c r="T5" s="59">
        <v>0</v>
      </c>
      <c r="U5" s="59">
        <v>0</v>
      </c>
      <c r="V5" s="59">
        <v>38396751</v>
      </c>
      <c r="W5" s="59">
        <v>34537500</v>
      </c>
      <c r="X5" s="59">
        <v>3859251</v>
      </c>
      <c r="Y5" s="60">
        <v>11.17</v>
      </c>
      <c r="Z5" s="61">
        <v>44250000</v>
      </c>
    </row>
    <row r="6" spans="1:26" ht="13.5">
      <c r="A6" s="57" t="s">
        <v>32</v>
      </c>
      <c r="B6" s="18">
        <v>146817268</v>
      </c>
      <c r="C6" s="18">
        <v>0</v>
      </c>
      <c r="D6" s="58">
        <v>196977370</v>
      </c>
      <c r="E6" s="59">
        <v>196977370</v>
      </c>
      <c r="F6" s="59">
        <v>18197307</v>
      </c>
      <c r="G6" s="59">
        <v>15617713</v>
      </c>
      <c r="H6" s="59">
        <v>14520564</v>
      </c>
      <c r="I6" s="59">
        <v>48335584</v>
      </c>
      <c r="J6" s="59">
        <v>13136532</v>
      </c>
      <c r="K6" s="59">
        <v>13834637</v>
      </c>
      <c r="L6" s="59">
        <v>12764420</v>
      </c>
      <c r="M6" s="59">
        <v>39735589</v>
      </c>
      <c r="N6" s="59">
        <v>13580412</v>
      </c>
      <c r="O6" s="59">
        <v>12984295</v>
      </c>
      <c r="P6" s="59">
        <v>14245732</v>
      </c>
      <c r="Q6" s="59">
        <v>40810439</v>
      </c>
      <c r="R6" s="59">
        <v>0</v>
      </c>
      <c r="S6" s="59">
        <v>0</v>
      </c>
      <c r="T6" s="59">
        <v>0</v>
      </c>
      <c r="U6" s="59">
        <v>0</v>
      </c>
      <c r="V6" s="59">
        <v>128881612</v>
      </c>
      <c r="W6" s="59">
        <v>151007391</v>
      </c>
      <c r="X6" s="59">
        <v>-22125779</v>
      </c>
      <c r="Y6" s="60">
        <v>-14.65</v>
      </c>
      <c r="Z6" s="61">
        <v>196977370</v>
      </c>
    </row>
    <row r="7" spans="1:26" ht="13.5">
      <c r="A7" s="57" t="s">
        <v>33</v>
      </c>
      <c r="B7" s="18">
        <v>1933630</v>
      </c>
      <c r="C7" s="18">
        <v>0</v>
      </c>
      <c r="D7" s="58">
        <v>2200000</v>
      </c>
      <c r="E7" s="59">
        <v>2200000</v>
      </c>
      <c r="F7" s="59">
        <v>144672</v>
      </c>
      <c r="G7" s="59">
        <v>158326</v>
      </c>
      <c r="H7" s="59">
        <v>144690</v>
      </c>
      <c r="I7" s="59">
        <v>447688</v>
      </c>
      <c r="J7" s="59">
        <v>78196</v>
      </c>
      <c r="K7" s="59">
        <v>1340512</v>
      </c>
      <c r="L7" s="59">
        <v>146672</v>
      </c>
      <c r="M7" s="59">
        <v>1565380</v>
      </c>
      <c r="N7" s="59">
        <v>70632</v>
      </c>
      <c r="O7" s="59">
        <v>95197</v>
      </c>
      <c r="P7" s="59">
        <v>60157</v>
      </c>
      <c r="Q7" s="59">
        <v>225986</v>
      </c>
      <c r="R7" s="59">
        <v>0</v>
      </c>
      <c r="S7" s="59">
        <v>0</v>
      </c>
      <c r="T7" s="59">
        <v>0</v>
      </c>
      <c r="U7" s="59">
        <v>0</v>
      </c>
      <c r="V7" s="59">
        <v>2239054</v>
      </c>
      <c r="W7" s="59">
        <v>1649997</v>
      </c>
      <c r="X7" s="59">
        <v>589057</v>
      </c>
      <c r="Y7" s="60">
        <v>35.7</v>
      </c>
      <c r="Z7" s="61">
        <v>2200000</v>
      </c>
    </row>
    <row r="8" spans="1:26" ht="13.5">
      <c r="A8" s="57" t="s">
        <v>34</v>
      </c>
      <c r="B8" s="18">
        <v>177652063</v>
      </c>
      <c r="C8" s="18">
        <v>0</v>
      </c>
      <c r="D8" s="58">
        <v>164562550</v>
      </c>
      <c r="E8" s="59">
        <v>164562550</v>
      </c>
      <c r="F8" s="59">
        <v>66156000</v>
      </c>
      <c r="G8" s="59">
        <v>3155000</v>
      </c>
      <c r="H8" s="59">
        <v>-15358000</v>
      </c>
      <c r="I8" s="59">
        <v>53953000</v>
      </c>
      <c r="J8" s="59">
        <v>15045717</v>
      </c>
      <c r="K8" s="59">
        <v>0</v>
      </c>
      <c r="L8" s="59">
        <v>53783000</v>
      </c>
      <c r="M8" s="59">
        <v>68828717</v>
      </c>
      <c r="N8" s="59">
        <v>100054</v>
      </c>
      <c r="O8" s="59">
        <v>573000</v>
      </c>
      <c r="P8" s="59">
        <v>39694000</v>
      </c>
      <c r="Q8" s="59">
        <v>40367054</v>
      </c>
      <c r="R8" s="59">
        <v>0</v>
      </c>
      <c r="S8" s="59">
        <v>0</v>
      </c>
      <c r="T8" s="59">
        <v>0</v>
      </c>
      <c r="U8" s="59">
        <v>0</v>
      </c>
      <c r="V8" s="59">
        <v>163148771</v>
      </c>
      <c r="W8" s="59">
        <v>164562550</v>
      </c>
      <c r="X8" s="59">
        <v>-1413779</v>
      </c>
      <c r="Y8" s="60">
        <v>-0.86</v>
      </c>
      <c r="Z8" s="61">
        <v>164562550</v>
      </c>
    </row>
    <row r="9" spans="1:26" ht="13.5">
      <c r="A9" s="57" t="s">
        <v>35</v>
      </c>
      <c r="B9" s="18">
        <v>43950939</v>
      </c>
      <c r="C9" s="18">
        <v>0</v>
      </c>
      <c r="D9" s="58">
        <v>42658710</v>
      </c>
      <c r="E9" s="59">
        <v>42658710</v>
      </c>
      <c r="F9" s="59">
        <v>2079978</v>
      </c>
      <c r="G9" s="59">
        <v>2482049</v>
      </c>
      <c r="H9" s="59">
        <v>1630241</v>
      </c>
      <c r="I9" s="59">
        <v>6192268</v>
      </c>
      <c r="J9" s="59">
        <v>2299549</v>
      </c>
      <c r="K9" s="59">
        <v>308162</v>
      </c>
      <c r="L9" s="59">
        <v>1746645</v>
      </c>
      <c r="M9" s="59">
        <v>4354356</v>
      </c>
      <c r="N9" s="59">
        <v>2135918</v>
      </c>
      <c r="O9" s="59">
        <v>1875533</v>
      </c>
      <c r="P9" s="59">
        <v>2233568</v>
      </c>
      <c r="Q9" s="59">
        <v>6245019</v>
      </c>
      <c r="R9" s="59">
        <v>0</v>
      </c>
      <c r="S9" s="59">
        <v>0</v>
      </c>
      <c r="T9" s="59">
        <v>0</v>
      </c>
      <c r="U9" s="59">
        <v>0</v>
      </c>
      <c r="V9" s="59">
        <v>16791643</v>
      </c>
      <c r="W9" s="59">
        <v>24879667</v>
      </c>
      <c r="X9" s="59">
        <v>-8088024</v>
      </c>
      <c r="Y9" s="60">
        <v>-32.51</v>
      </c>
      <c r="Z9" s="61">
        <v>42658710</v>
      </c>
    </row>
    <row r="10" spans="1:26" ht="25.5">
      <c r="A10" s="62" t="s">
        <v>98</v>
      </c>
      <c r="B10" s="63">
        <f>SUM(B5:B9)</f>
        <v>411444294</v>
      </c>
      <c r="C10" s="63">
        <f>SUM(C5:C9)</f>
        <v>0</v>
      </c>
      <c r="D10" s="64">
        <f aca="true" t="shared" si="0" ref="D10:Z10">SUM(D5:D9)</f>
        <v>450648630</v>
      </c>
      <c r="E10" s="65">
        <f t="shared" si="0"/>
        <v>450648630</v>
      </c>
      <c r="F10" s="65">
        <f t="shared" si="0"/>
        <v>90388125</v>
      </c>
      <c r="G10" s="65">
        <f t="shared" si="0"/>
        <v>25275354</v>
      </c>
      <c r="H10" s="65">
        <f t="shared" si="0"/>
        <v>4938408</v>
      </c>
      <c r="I10" s="65">
        <f t="shared" si="0"/>
        <v>120601887</v>
      </c>
      <c r="J10" s="65">
        <f t="shared" si="0"/>
        <v>34617044</v>
      </c>
      <c r="K10" s="65">
        <f t="shared" si="0"/>
        <v>19599307</v>
      </c>
      <c r="L10" s="65">
        <f t="shared" si="0"/>
        <v>72131220</v>
      </c>
      <c r="M10" s="65">
        <f t="shared" si="0"/>
        <v>126347571</v>
      </c>
      <c r="N10" s="65">
        <f t="shared" si="0"/>
        <v>20067039</v>
      </c>
      <c r="O10" s="65">
        <f t="shared" si="0"/>
        <v>20828373</v>
      </c>
      <c r="P10" s="65">
        <f t="shared" si="0"/>
        <v>61612961</v>
      </c>
      <c r="Q10" s="65">
        <f t="shared" si="0"/>
        <v>102508373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349457831</v>
      </c>
      <c r="W10" s="65">
        <f t="shared" si="0"/>
        <v>376637105</v>
      </c>
      <c r="X10" s="65">
        <f t="shared" si="0"/>
        <v>-27179274</v>
      </c>
      <c r="Y10" s="66">
        <f>+IF(W10&lt;&gt;0,(X10/W10)*100,0)</f>
        <v>-7.216302812225576</v>
      </c>
      <c r="Z10" s="67">
        <f t="shared" si="0"/>
        <v>450648630</v>
      </c>
    </row>
    <row r="11" spans="1:26" ht="13.5">
      <c r="A11" s="57" t="s">
        <v>36</v>
      </c>
      <c r="B11" s="18">
        <v>169775771</v>
      </c>
      <c r="C11" s="18">
        <v>0</v>
      </c>
      <c r="D11" s="58">
        <v>173038912</v>
      </c>
      <c r="E11" s="59">
        <v>173038912</v>
      </c>
      <c r="F11" s="59">
        <v>13661985</v>
      </c>
      <c r="G11" s="59">
        <v>15389446</v>
      </c>
      <c r="H11" s="59">
        <v>14568506</v>
      </c>
      <c r="I11" s="59">
        <v>43619937</v>
      </c>
      <c r="J11" s="59">
        <v>13834828</v>
      </c>
      <c r="K11" s="59">
        <v>13855594</v>
      </c>
      <c r="L11" s="59">
        <v>14681394</v>
      </c>
      <c r="M11" s="59">
        <v>42371816</v>
      </c>
      <c r="N11" s="59">
        <v>14018981</v>
      </c>
      <c r="O11" s="59">
        <v>14382402</v>
      </c>
      <c r="P11" s="59">
        <v>14107135</v>
      </c>
      <c r="Q11" s="59">
        <v>42508518</v>
      </c>
      <c r="R11" s="59">
        <v>0</v>
      </c>
      <c r="S11" s="59">
        <v>0</v>
      </c>
      <c r="T11" s="59">
        <v>0</v>
      </c>
      <c r="U11" s="59">
        <v>0</v>
      </c>
      <c r="V11" s="59">
        <v>128500271</v>
      </c>
      <c r="W11" s="59">
        <v>129779181</v>
      </c>
      <c r="X11" s="59">
        <v>-1278910</v>
      </c>
      <c r="Y11" s="60">
        <v>-0.99</v>
      </c>
      <c r="Z11" s="61">
        <v>173038912</v>
      </c>
    </row>
    <row r="12" spans="1:26" ht="13.5">
      <c r="A12" s="57" t="s">
        <v>37</v>
      </c>
      <c r="B12" s="18">
        <v>10354786</v>
      </c>
      <c r="C12" s="18">
        <v>0</v>
      </c>
      <c r="D12" s="58">
        <v>10713727</v>
      </c>
      <c r="E12" s="59">
        <v>10713727</v>
      </c>
      <c r="F12" s="59">
        <v>864167</v>
      </c>
      <c r="G12" s="59">
        <v>778822</v>
      </c>
      <c r="H12" s="59">
        <v>850123</v>
      </c>
      <c r="I12" s="59">
        <v>2493112</v>
      </c>
      <c r="J12" s="59">
        <v>799675</v>
      </c>
      <c r="K12" s="59">
        <v>786472</v>
      </c>
      <c r="L12" s="59">
        <v>960515</v>
      </c>
      <c r="M12" s="59">
        <v>2546662</v>
      </c>
      <c r="N12" s="59">
        <v>912911</v>
      </c>
      <c r="O12" s="59">
        <v>966608</v>
      </c>
      <c r="P12" s="59">
        <v>1012261</v>
      </c>
      <c r="Q12" s="59">
        <v>2891780</v>
      </c>
      <c r="R12" s="59">
        <v>0</v>
      </c>
      <c r="S12" s="59">
        <v>0</v>
      </c>
      <c r="T12" s="59">
        <v>0</v>
      </c>
      <c r="U12" s="59">
        <v>0</v>
      </c>
      <c r="V12" s="59">
        <v>7931554</v>
      </c>
      <c r="W12" s="59">
        <v>5945121</v>
      </c>
      <c r="X12" s="59">
        <v>1986433</v>
      </c>
      <c r="Y12" s="60">
        <v>33.41</v>
      </c>
      <c r="Z12" s="61">
        <v>10713727</v>
      </c>
    </row>
    <row r="13" spans="1:26" ht="13.5">
      <c r="A13" s="57" t="s">
        <v>99</v>
      </c>
      <c r="B13" s="18">
        <v>215927790</v>
      </c>
      <c r="C13" s="18">
        <v>0</v>
      </c>
      <c r="D13" s="58">
        <v>33572567</v>
      </c>
      <c r="E13" s="59">
        <v>33572567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109906182</v>
      </c>
      <c r="M13" s="59">
        <v>109906182</v>
      </c>
      <c r="N13" s="59">
        <v>0</v>
      </c>
      <c r="O13" s="59">
        <v>0</v>
      </c>
      <c r="P13" s="59">
        <v>33632874</v>
      </c>
      <c r="Q13" s="59">
        <v>33632874</v>
      </c>
      <c r="R13" s="59">
        <v>0</v>
      </c>
      <c r="S13" s="59">
        <v>0</v>
      </c>
      <c r="T13" s="59">
        <v>0</v>
      </c>
      <c r="U13" s="59">
        <v>0</v>
      </c>
      <c r="V13" s="59">
        <v>143539056</v>
      </c>
      <c r="W13" s="59">
        <v>13696659</v>
      </c>
      <c r="X13" s="59">
        <v>129842397</v>
      </c>
      <c r="Y13" s="60">
        <v>947.99</v>
      </c>
      <c r="Z13" s="61">
        <v>33572567</v>
      </c>
    </row>
    <row r="14" spans="1:26" ht="13.5">
      <c r="A14" s="57" t="s">
        <v>38</v>
      </c>
      <c r="B14" s="18">
        <v>947282</v>
      </c>
      <c r="C14" s="18">
        <v>0</v>
      </c>
      <c r="D14" s="58">
        <v>1744728</v>
      </c>
      <c r="E14" s="59">
        <v>1744728</v>
      </c>
      <c r="F14" s="59">
        <v>89</v>
      </c>
      <c r="G14" s="59">
        <v>15</v>
      </c>
      <c r="H14" s="59">
        <v>226</v>
      </c>
      <c r="I14" s="59">
        <v>330</v>
      </c>
      <c r="J14" s="59">
        <v>16972</v>
      </c>
      <c r="K14" s="59">
        <v>146295</v>
      </c>
      <c r="L14" s="59">
        <v>862576</v>
      </c>
      <c r="M14" s="59">
        <v>1025843</v>
      </c>
      <c r="N14" s="59">
        <v>52217</v>
      </c>
      <c r="O14" s="59">
        <v>81469</v>
      </c>
      <c r="P14" s="59">
        <v>522761</v>
      </c>
      <c r="Q14" s="59">
        <v>656447</v>
      </c>
      <c r="R14" s="59">
        <v>0</v>
      </c>
      <c r="S14" s="59">
        <v>0</v>
      </c>
      <c r="T14" s="59">
        <v>0</v>
      </c>
      <c r="U14" s="59">
        <v>0</v>
      </c>
      <c r="V14" s="59">
        <v>1682620</v>
      </c>
      <c r="W14" s="59">
        <v>67653</v>
      </c>
      <c r="X14" s="59">
        <v>1614967</v>
      </c>
      <c r="Y14" s="60">
        <v>2387.13</v>
      </c>
      <c r="Z14" s="61">
        <v>1744728</v>
      </c>
    </row>
    <row r="15" spans="1:26" ht="13.5">
      <c r="A15" s="57" t="s">
        <v>39</v>
      </c>
      <c r="B15" s="18">
        <v>53292708</v>
      </c>
      <c r="C15" s="18">
        <v>0</v>
      </c>
      <c r="D15" s="58">
        <v>74000000</v>
      </c>
      <c r="E15" s="59">
        <v>74000000</v>
      </c>
      <c r="F15" s="59">
        <v>2783691</v>
      </c>
      <c r="G15" s="59">
        <v>8589100</v>
      </c>
      <c r="H15" s="59">
        <v>7198319</v>
      </c>
      <c r="I15" s="59">
        <v>18571110</v>
      </c>
      <c r="J15" s="59">
        <v>4069918</v>
      </c>
      <c r="K15" s="59">
        <v>4220144</v>
      </c>
      <c r="L15" s="59">
        <v>4216994</v>
      </c>
      <c r="M15" s="59">
        <v>12507056</v>
      </c>
      <c r="N15" s="59">
        <v>4112545</v>
      </c>
      <c r="O15" s="59">
        <v>4270627</v>
      </c>
      <c r="P15" s="59">
        <v>4021654</v>
      </c>
      <c r="Q15" s="59">
        <v>12404826</v>
      </c>
      <c r="R15" s="59">
        <v>0</v>
      </c>
      <c r="S15" s="59">
        <v>0</v>
      </c>
      <c r="T15" s="59">
        <v>0</v>
      </c>
      <c r="U15" s="59">
        <v>0</v>
      </c>
      <c r="V15" s="59">
        <v>43482992</v>
      </c>
      <c r="W15" s="59">
        <v>55500003</v>
      </c>
      <c r="X15" s="59">
        <v>-12017011</v>
      </c>
      <c r="Y15" s="60">
        <v>-21.65</v>
      </c>
      <c r="Z15" s="61">
        <v>74000000</v>
      </c>
    </row>
    <row r="16" spans="1:26" ht="13.5">
      <c r="A16" s="68" t="s">
        <v>40</v>
      </c>
      <c r="B16" s="18">
        <v>2501241</v>
      </c>
      <c r="C16" s="18">
        <v>0</v>
      </c>
      <c r="D16" s="58">
        <v>2762950</v>
      </c>
      <c r="E16" s="59">
        <v>2762950</v>
      </c>
      <c r="F16" s="59">
        <v>39259</v>
      </c>
      <c r="G16" s="59">
        <v>41694</v>
      </c>
      <c r="H16" s="59">
        <v>299282</v>
      </c>
      <c r="I16" s="59">
        <v>380235</v>
      </c>
      <c r="J16" s="59">
        <v>3500</v>
      </c>
      <c r="K16" s="59">
        <v>6250</v>
      </c>
      <c r="L16" s="59">
        <v>9250</v>
      </c>
      <c r="M16" s="59">
        <v>19000</v>
      </c>
      <c r="N16" s="59">
        <v>1500</v>
      </c>
      <c r="O16" s="59">
        <v>1621069</v>
      </c>
      <c r="P16" s="59">
        <v>1124719</v>
      </c>
      <c r="Q16" s="59">
        <v>2747288</v>
      </c>
      <c r="R16" s="59">
        <v>0</v>
      </c>
      <c r="S16" s="59">
        <v>0</v>
      </c>
      <c r="T16" s="59">
        <v>0</v>
      </c>
      <c r="U16" s="59">
        <v>0</v>
      </c>
      <c r="V16" s="59">
        <v>3146523</v>
      </c>
      <c r="W16" s="59">
        <v>2070000</v>
      </c>
      <c r="X16" s="59">
        <v>1076523</v>
      </c>
      <c r="Y16" s="60">
        <v>52.01</v>
      </c>
      <c r="Z16" s="61">
        <v>2762950</v>
      </c>
    </row>
    <row r="17" spans="1:26" ht="13.5">
      <c r="A17" s="57" t="s">
        <v>41</v>
      </c>
      <c r="B17" s="18">
        <v>175440431</v>
      </c>
      <c r="C17" s="18">
        <v>0</v>
      </c>
      <c r="D17" s="58">
        <v>145159156</v>
      </c>
      <c r="E17" s="59">
        <v>145159156</v>
      </c>
      <c r="F17" s="59">
        <v>5897563</v>
      </c>
      <c r="G17" s="59">
        <v>5057518</v>
      </c>
      <c r="H17" s="59">
        <v>4990899</v>
      </c>
      <c r="I17" s="59">
        <v>15945980</v>
      </c>
      <c r="J17" s="59">
        <v>3625015</v>
      </c>
      <c r="K17" s="59">
        <v>4655289</v>
      </c>
      <c r="L17" s="59">
        <v>40007510</v>
      </c>
      <c r="M17" s="59">
        <v>48287814</v>
      </c>
      <c r="N17" s="59">
        <v>2776860</v>
      </c>
      <c r="O17" s="59">
        <v>4753592</v>
      </c>
      <c r="P17" s="59">
        <v>3037151</v>
      </c>
      <c r="Q17" s="59">
        <v>10567603</v>
      </c>
      <c r="R17" s="59">
        <v>0</v>
      </c>
      <c r="S17" s="59">
        <v>0</v>
      </c>
      <c r="T17" s="59">
        <v>0</v>
      </c>
      <c r="U17" s="59">
        <v>0</v>
      </c>
      <c r="V17" s="59">
        <v>74801397</v>
      </c>
      <c r="W17" s="59">
        <v>110574369</v>
      </c>
      <c r="X17" s="59">
        <v>-35772972</v>
      </c>
      <c r="Y17" s="60">
        <v>-32.35</v>
      </c>
      <c r="Z17" s="61">
        <v>145159156</v>
      </c>
    </row>
    <row r="18" spans="1:26" ht="13.5">
      <c r="A18" s="69" t="s">
        <v>42</v>
      </c>
      <c r="B18" s="70">
        <f>SUM(B11:B17)</f>
        <v>628240009</v>
      </c>
      <c r="C18" s="70">
        <f>SUM(C11:C17)</f>
        <v>0</v>
      </c>
      <c r="D18" s="71">
        <f aca="true" t="shared" si="1" ref="D18:Z18">SUM(D11:D17)</f>
        <v>440992040</v>
      </c>
      <c r="E18" s="72">
        <f t="shared" si="1"/>
        <v>440992040</v>
      </c>
      <c r="F18" s="72">
        <f t="shared" si="1"/>
        <v>23246754</v>
      </c>
      <c r="G18" s="72">
        <f t="shared" si="1"/>
        <v>29856595</v>
      </c>
      <c r="H18" s="72">
        <f t="shared" si="1"/>
        <v>27907355</v>
      </c>
      <c r="I18" s="72">
        <f t="shared" si="1"/>
        <v>81010704</v>
      </c>
      <c r="J18" s="72">
        <f t="shared" si="1"/>
        <v>22349908</v>
      </c>
      <c r="K18" s="72">
        <f t="shared" si="1"/>
        <v>23670044</v>
      </c>
      <c r="L18" s="72">
        <f t="shared" si="1"/>
        <v>170644421</v>
      </c>
      <c r="M18" s="72">
        <f t="shared" si="1"/>
        <v>216664373</v>
      </c>
      <c r="N18" s="72">
        <f t="shared" si="1"/>
        <v>21875014</v>
      </c>
      <c r="O18" s="72">
        <f t="shared" si="1"/>
        <v>26075767</v>
      </c>
      <c r="P18" s="72">
        <f t="shared" si="1"/>
        <v>57458555</v>
      </c>
      <c r="Q18" s="72">
        <f t="shared" si="1"/>
        <v>105409336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403084413</v>
      </c>
      <c r="W18" s="72">
        <f t="shared" si="1"/>
        <v>317632986</v>
      </c>
      <c r="X18" s="72">
        <f t="shared" si="1"/>
        <v>85451427</v>
      </c>
      <c r="Y18" s="66">
        <f>+IF(W18&lt;&gt;0,(X18/W18)*100,0)</f>
        <v>26.902567040061765</v>
      </c>
      <c r="Z18" s="73">
        <f t="shared" si="1"/>
        <v>440992040</v>
      </c>
    </row>
    <row r="19" spans="1:26" ht="13.5">
      <c r="A19" s="69" t="s">
        <v>43</v>
      </c>
      <c r="B19" s="74">
        <f>+B10-B18</f>
        <v>-216795715</v>
      </c>
      <c r="C19" s="74">
        <f>+C10-C18</f>
        <v>0</v>
      </c>
      <c r="D19" s="75">
        <f aca="true" t="shared" si="2" ref="D19:Z19">+D10-D18</f>
        <v>9656590</v>
      </c>
      <c r="E19" s="76">
        <f t="shared" si="2"/>
        <v>9656590</v>
      </c>
      <c r="F19" s="76">
        <f t="shared" si="2"/>
        <v>67141371</v>
      </c>
      <c r="G19" s="76">
        <f t="shared" si="2"/>
        <v>-4581241</v>
      </c>
      <c r="H19" s="76">
        <f t="shared" si="2"/>
        <v>-22968947</v>
      </c>
      <c r="I19" s="76">
        <f t="shared" si="2"/>
        <v>39591183</v>
      </c>
      <c r="J19" s="76">
        <f t="shared" si="2"/>
        <v>12267136</v>
      </c>
      <c r="K19" s="76">
        <f t="shared" si="2"/>
        <v>-4070737</v>
      </c>
      <c r="L19" s="76">
        <f t="shared" si="2"/>
        <v>-98513201</v>
      </c>
      <c r="M19" s="76">
        <f t="shared" si="2"/>
        <v>-90316802</v>
      </c>
      <c r="N19" s="76">
        <f t="shared" si="2"/>
        <v>-1807975</v>
      </c>
      <c r="O19" s="76">
        <f t="shared" si="2"/>
        <v>-5247394</v>
      </c>
      <c r="P19" s="76">
        <f t="shared" si="2"/>
        <v>4154406</v>
      </c>
      <c r="Q19" s="76">
        <f t="shared" si="2"/>
        <v>-2900963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-53626582</v>
      </c>
      <c r="W19" s="76">
        <f>IF(E10=E18,0,W10-W18)</f>
        <v>59004119</v>
      </c>
      <c r="X19" s="76">
        <f t="shared" si="2"/>
        <v>-112630701</v>
      </c>
      <c r="Y19" s="77">
        <f>+IF(W19&lt;&gt;0,(X19/W19)*100,0)</f>
        <v>-190.8861667776109</v>
      </c>
      <c r="Z19" s="78">
        <f t="shared" si="2"/>
        <v>9656590</v>
      </c>
    </row>
    <row r="20" spans="1:26" ht="13.5">
      <c r="A20" s="57" t="s">
        <v>44</v>
      </c>
      <c r="B20" s="18">
        <v>90083897</v>
      </c>
      <c r="C20" s="18">
        <v>0</v>
      </c>
      <c r="D20" s="58">
        <v>79552450</v>
      </c>
      <c r="E20" s="59">
        <v>79552450</v>
      </c>
      <c r="F20" s="59">
        <v>26583000</v>
      </c>
      <c r="G20" s="59">
        <v>0</v>
      </c>
      <c r="H20" s="59">
        <v>16911000</v>
      </c>
      <c r="I20" s="59">
        <v>43494000</v>
      </c>
      <c r="J20" s="59">
        <v>10145000</v>
      </c>
      <c r="K20" s="59">
        <v>1000000</v>
      </c>
      <c r="L20" s="59">
        <v>0</v>
      </c>
      <c r="M20" s="59">
        <v>11145000</v>
      </c>
      <c r="N20" s="59">
        <v>18160000</v>
      </c>
      <c r="O20" s="59">
        <v>917000</v>
      </c>
      <c r="P20" s="59">
        <v>42449000</v>
      </c>
      <c r="Q20" s="59">
        <v>61526000</v>
      </c>
      <c r="R20" s="59">
        <v>0</v>
      </c>
      <c r="S20" s="59">
        <v>0</v>
      </c>
      <c r="T20" s="59">
        <v>0</v>
      </c>
      <c r="U20" s="59">
        <v>0</v>
      </c>
      <c r="V20" s="59">
        <v>116165000</v>
      </c>
      <c r="W20" s="59">
        <v>73552451</v>
      </c>
      <c r="X20" s="59">
        <v>42612549</v>
      </c>
      <c r="Y20" s="60">
        <v>57.93</v>
      </c>
      <c r="Z20" s="61">
        <v>79552450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-126711818</v>
      </c>
      <c r="C22" s="85">
        <f>SUM(C19:C21)</f>
        <v>0</v>
      </c>
      <c r="D22" s="86">
        <f aca="true" t="shared" si="3" ref="D22:Z22">SUM(D19:D21)</f>
        <v>89209040</v>
      </c>
      <c r="E22" s="87">
        <f t="shared" si="3"/>
        <v>89209040</v>
      </c>
      <c r="F22" s="87">
        <f t="shared" si="3"/>
        <v>93724371</v>
      </c>
      <c r="G22" s="87">
        <f t="shared" si="3"/>
        <v>-4581241</v>
      </c>
      <c r="H22" s="87">
        <f t="shared" si="3"/>
        <v>-6057947</v>
      </c>
      <c r="I22" s="87">
        <f t="shared" si="3"/>
        <v>83085183</v>
      </c>
      <c r="J22" s="87">
        <f t="shared" si="3"/>
        <v>22412136</v>
      </c>
      <c r="K22" s="87">
        <f t="shared" si="3"/>
        <v>-3070737</v>
      </c>
      <c r="L22" s="87">
        <f t="shared" si="3"/>
        <v>-98513201</v>
      </c>
      <c r="M22" s="87">
        <f t="shared" si="3"/>
        <v>-79171802</v>
      </c>
      <c r="N22" s="87">
        <f t="shared" si="3"/>
        <v>16352025</v>
      </c>
      <c r="O22" s="87">
        <f t="shared" si="3"/>
        <v>-4330394</v>
      </c>
      <c r="P22" s="87">
        <f t="shared" si="3"/>
        <v>46603406</v>
      </c>
      <c r="Q22" s="87">
        <f t="shared" si="3"/>
        <v>58625037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62538418</v>
      </c>
      <c r="W22" s="87">
        <f t="shared" si="3"/>
        <v>132556570</v>
      </c>
      <c r="X22" s="87">
        <f t="shared" si="3"/>
        <v>-70018152</v>
      </c>
      <c r="Y22" s="88">
        <f>+IF(W22&lt;&gt;0,(X22/W22)*100,0)</f>
        <v>-52.82133658105366</v>
      </c>
      <c r="Z22" s="89">
        <f t="shared" si="3"/>
        <v>89209040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-126711818</v>
      </c>
      <c r="C24" s="74">
        <f>SUM(C22:C23)</f>
        <v>0</v>
      </c>
      <c r="D24" s="75">
        <f aca="true" t="shared" si="4" ref="D24:Z24">SUM(D22:D23)</f>
        <v>89209040</v>
      </c>
      <c r="E24" s="76">
        <f t="shared" si="4"/>
        <v>89209040</v>
      </c>
      <c r="F24" s="76">
        <f t="shared" si="4"/>
        <v>93724371</v>
      </c>
      <c r="G24" s="76">
        <f t="shared" si="4"/>
        <v>-4581241</v>
      </c>
      <c r="H24" s="76">
        <f t="shared" si="4"/>
        <v>-6057947</v>
      </c>
      <c r="I24" s="76">
        <f t="shared" si="4"/>
        <v>83085183</v>
      </c>
      <c r="J24" s="76">
        <f t="shared" si="4"/>
        <v>22412136</v>
      </c>
      <c r="K24" s="76">
        <f t="shared" si="4"/>
        <v>-3070737</v>
      </c>
      <c r="L24" s="76">
        <f t="shared" si="4"/>
        <v>-98513201</v>
      </c>
      <c r="M24" s="76">
        <f t="shared" si="4"/>
        <v>-79171802</v>
      </c>
      <c r="N24" s="76">
        <f t="shared" si="4"/>
        <v>16352025</v>
      </c>
      <c r="O24" s="76">
        <f t="shared" si="4"/>
        <v>-4330394</v>
      </c>
      <c r="P24" s="76">
        <f t="shared" si="4"/>
        <v>46603406</v>
      </c>
      <c r="Q24" s="76">
        <f t="shared" si="4"/>
        <v>58625037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62538418</v>
      </c>
      <c r="W24" s="76">
        <f t="shared" si="4"/>
        <v>132556570</v>
      </c>
      <c r="X24" s="76">
        <f t="shared" si="4"/>
        <v>-70018152</v>
      </c>
      <c r="Y24" s="77">
        <f>+IF(W24&lt;&gt;0,(X24/W24)*100,0)</f>
        <v>-52.82133658105366</v>
      </c>
      <c r="Z24" s="78">
        <f t="shared" si="4"/>
        <v>89209040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94338855</v>
      </c>
      <c r="C27" s="21">
        <v>0</v>
      </c>
      <c r="D27" s="98">
        <v>89052450</v>
      </c>
      <c r="E27" s="99">
        <v>88982572</v>
      </c>
      <c r="F27" s="99">
        <v>6581684</v>
      </c>
      <c r="G27" s="99">
        <v>3550389</v>
      </c>
      <c r="H27" s="99">
        <v>14178948</v>
      </c>
      <c r="I27" s="99">
        <v>24311021</v>
      </c>
      <c r="J27" s="99">
        <v>5338588</v>
      </c>
      <c r="K27" s="99">
        <v>13523953</v>
      </c>
      <c r="L27" s="99">
        <v>8824417</v>
      </c>
      <c r="M27" s="99">
        <v>27686958</v>
      </c>
      <c r="N27" s="99">
        <v>628859</v>
      </c>
      <c r="O27" s="99">
        <v>2427044</v>
      </c>
      <c r="P27" s="99">
        <v>10440385</v>
      </c>
      <c r="Q27" s="99">
        <v>13496288</v>
      </c>
      <c r="R27" s="99">
        <v>0</v>
      </c>
      <c r="S27" s="99">
        <v>0</v>
      </c>
      <c r="T27" s="99">
        <v>0</v>
      </c>
      <c r="U27" s="99">
        <v>0</v>
      </c>
      <c r="V27" s="99">
        <v>65494267</v>
      </c>
      <c r="W27" s="99">
        <v>66736929</v>
      </c>
      <c r="X27" s="99">
        <v>-1242662</v>
      </c>
      <c r="Y27" s="100">
        <v>-1.86</v>
      </c>
      <c r="Z27" s="101">
        <v>88982572</v>
      </c>
    </row>
    <row r="28" spans="1:26" ht="13.5">
      <c r="A28" s="102" t="s">
        <v>44</v>
      </c>
      <c r="B28" s="18">
        <v>81601056</v>
      </c>
      <c r="C28" s="18">
        <v>0</v>
      </c>
      <c r="D28" s="58">
        <v>79552450</v>
      </c>
      <c r="E28" s="59">
        <v>79552000</v>
      </c>
      <c r="F28" s="59">
        <v>6569550</v>
      </c>
      <c r="G28" s="59">
        <v>3550389</v>
      </c>
      <c r="H28" s="59">
        <v>14165354</v>
      </c>
      <c r="I28" s="59">
        <v>24285293</v>
      </c>
      <c r="J28" s="59">
        <v>5338588</v>
      </c>
      <c r="K28" s="59">
        <v>13523953</v>
      </c>
      <c r="L28" s="59">
        <v>8824417</v>
      </c>
      <c r="M28" s="59">
        <v>27686958</v>
      </c>
      <c r="N28" s="59">
        <v>628859</v>
      </c>
      <c r="O28" s="59">
        <v>2427044</v>
      </c>
      <c r="P28" s="59">
        <v>10440385</v>
      </c>
      <c r="Q28" s="59">
        <v>13496288</v>
      </c>
      <c r="R28" s="59">
        <v>0</v>
      </c>
      <c r="S28" s="59">
        <v>0</v>
      </c>
      <c r="T28" s="59">
        <v>0</v>
      </c>
      <c r="U28" s="59">
        <v>0</v>
      </c>
      <c r="V28" s="59">
        <v>65468539</v>
      </c>
      <c r="W28" s="59">
        <v>59664000</v>
      </c>
      <c r="X28" s="59">
        <v>5804539</v>
      </c>
      <c r="Y28" s="60">
        <v>9.73</v>
      </c>
      <c r="Z28" s="61">
        <v>79552000</v>
      </c>
    </row>
    <row r="29" spans="1:26" ht="13.5">
      <c r="A29" s="57" t="s">
        <v>103</v>
      </c>
      <c r="B29" s="18">
        <v>12582799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9500000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155000</v>
      </c>
      <c r="C31" s="18">
        <v>0</v>
      </c>
      <c r="D31" s="58">
        <v>0</v>
      </c>
      <c r="E31" s="59">
        <v>9430572</v>
      </c>
      <c r="F31" s="59">
        <v>12134</v>
      </c>
      <c r="G31" s="59">
        <v>0</v>
      </c>
      <c r="H31" s="59">
        <v>13594</v>
      </c>
      <c r="I31" s="59">
        <v>25728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25728</v>
      </c>
      <c r="W31" s="59">
        <v>7072929</v>
      </c>
      <c r="X31" s="59">
        <v>-7047201</v>
      </c>
      <c r="Y31" s="60">
        <v>-99.64</v>
      </c>
      <c r="Z31" s="61">
        <v>9430572</v>
      </c>
    </row>
    <row r="32" spans="1:26" ht="13.5">
      <c r="A32" s="69" t="s">
        <v>50</v>
      </c>
      <c r="B32" s="21">
        <f>SUM(B28:B31)</f>
        <v>94338855</v>
      </c>
      <c r="C32" s="21">
        <f>SUM(C28:C31)</f>
        <v>0</v>
      </c>
      <c r="D32" s="98">
        <f aca="true" t="shared" si="5" ref="D32:Z32">SUM(D28:D31)</f>
        <v>89052450</v>
      </c>
      <c r="E32" s="99">
        <f t="shared" si="5"/>
        <v>88982572</v>
      </c>
      <c r="F32" s="99">
        <f t="shared" si="5"/>
        <v>6581684</v>
      </c>
      <c r="G32" s="99">
        <f t="shared" si="5"/>
        <v>3550389</v>
      </c>
      <c r="H32" s="99">
        <f t="shared" si="5"/>
        <v>14178948</v>
      </c>
      <c r="I32" s="99">
        <f t="shared" si="5"/>
        <v>24311021</v>
      </c>
      <c r="J32" s="99">
        <f t="shared" si="5"/>
        <v>5338588</v>
      </c>
      <c r="K32" s="99">
        <f t="shared" si="5"/>
        <v>13523953</v>
      </c>
      <c r="L32" s="99">
        <f t="shared" si="5"/>
        <v>8824417</v>
      </c>
      <c r="M32" s="99">
        <f t="shared" si="5"/>
        <v>27686958</v>
      </c>
      <c r="N32" s="99">
        <f t="shared" si="5"/>
        <v>628859</v>
      </c>
      <c r="O32" s="99">
        <f t="shared" si="5"/>
        <v>2427044</v>
      </c>
      <c r="P32" s="99">
        <f t="shared" si="5"/>
        <v>10440385</v>
      </c>
      <c r="Q32" s="99">
        <f t="shared" si="5"/>
        <v>13496288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65494267</v>
      </c>
      <c r="W32" s="99">
        <f t="shared" si="5"/>
        <v>66736929</v>
      </c>
      <c r="X32" s="99">
        <f t="shared" si="5"/>
        <v>-1242662</v>
      </c>
      <c r="Y32" s="100">
        <f>+IF(W32&lt;&gt;0,(X32/W32)*100,0)</f>
        <v>-1.8620305408419378</v>
      </c>
      <c r="Z32" s="101">
        <f t="shared" si="5"/>
        <v>88982572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156610225</v>
      </c>
      <c r="C35" s="18">
        <v>0</v>
      </c>
      <c r="D35" s="58">
        <v>373842000</v>
      </c>
      <c r="E35" s="59">
        <v>329723000</v>
      </c>
      <c r="F35" s="59">
        <v>350333311</v>
      </c>
      <c r="G35" s="59">
        <v>332955633</v>
      </c>
      <c r="H35" s="59">
        <v>338996741</v>
      </c>
      <c r="I35" s="59">
        <v>338996741</v>
      </c>
      <c r="J35" s="59">
        <v>340702241</v>
      </c>
      <c r="K35" s="59">
        <v>331051087</v>
      </c>
      <c r="L35" s="59">
        <v>355129131</v>
      </c>
      <c r="M35" s="59">
        <v>355129131</v>
      </c>
      <c r="N35" s="59">
        <v>353679731</v>
      </c>
      <c r="O35" s="59">
        <v>352234852</v>
      </c>
      <c r="P35" s="59">
        <v>410594414</v>
      </c>
      <c r="Q35" s="59">
        <v>410594414</v>
      </c>
      <c r="R35" s="59">
        <v>0</v>
      </c>
      <c r="S35" s="59">
        <v>0</v>
      </c>
      <c r="T35" s="59">
        <v>0</v>
      </c>
      <c r="U35" s="59">
        <v>0</v>
      </c>
      <c r="V35" s="59">
        <v>410594414</v>
      </c>
      <c r="W35" s="59">
        <v>247292250</v>
      </c>
      <c r="X35" s="59">
        <v>163302164</v>
      </c>
      <c r="Y35" s="60">
        <v>66.04</v>
      </c>
      <c r="Z35" s="61">
        <v>329723000</v>
      </c>
    </row>
    <row r="36" spans="1:26" ht="13.5">
      <c r="A36" s="57" t="s">
        <v>53</v>
      </c>
      <c r="B36" s="18">
        <v>3307162813</v>
      </c>
      <c r="C36" s="18">
        <v>0</v>
      </c>
      <c r="D36" s="58">
        <v>3366566382</v>
      </c>
      <c r="E36" s="59">
        <v>3455748380</v>
      </c>
      <c r="F36" s="59">
        <v>3253395694</v>
      </c>
      <c r="G36" s="59">
        <v>3449029141</v>
      </c>
      <c r="H36" s="59">
        <v>3382020677</v>
      </c>
      <c r="I36" s="59">
        <v>3382020677</v>
      </c>
      <c r="J36" s="59">
        <v>3145285914</v>
      </c>
      <c r="K36" s="59">
        <v>3556560256</v>
      </c>
      <c r="L36" s="59">
        <v>3545396326</v>
      </c>
      <c r="M36" s="59">
        <v>3545396326</v>
      </c>
      <c r="N36" s="59">
        <v>3545396326</v>
      </c>
      <c r="O36" s="59">
        <v>3536380090</v>
      </c>
      <c r="P36" s="59">
        <v>3630344101</v>
      </c>
      <c r="Q36" s="59">
        <v>3630344101</v>
      </c>
      <c r="R36" s="59">
        <v>0</v>
      </c>
      <c r="S36" s="59">
        <v>0</v>
      </c>
      <c r="T36" s="59">
        <v>0</v>
      </c>
      <c r="U36" s="59">
        <v>0</v>
      </c>
      <c r="V36" s="59">
        <v>3630344101</v>
      </c>
      <c r="W36" s="59">
        <v>2591811285</v>
      </c>
      <c r="X36" s="59">
        <v>1038532816</v>
      </c>
      <c r="Y36" s="60">
        <v>40.07</v>
      </c>
      <c r="Z36" s="61">
        <v>3455748380</v>
      </c>
    </row>
    <row r="37" spans="1:26" ht="13.5">
      <c r="A37" s="57" t="s">
        <v>54</v>
      </c>
      <c r="B37" s="18">
        <v>78048265</v>
      </c>
      <c r="C37" s="18">
        <v>0</v>
      </c>
      <c r="D37" s="58">
        <v>40755304</v>
      </c>
      <c r="E37" s="59">
        <v>40755304</v>
      </c>
      <c r="F37" s="59">
        <v>32141519</v>
      </c>
      <c r="G37" s="59">
        <v>27236078</v>
      </c>
      <c r="H37" s="59">
        <v>21685619</v>
      </c>
      <c r="I37" s="59">
        <v>21685619</v>
      </c>
      <c r="J37" s="59">
        <v>31279608</v>
      </c>
      <c r="K37" s="59">
        <v>28772789</v>
      </c>
      <c r="L37" s="59">
        <v>49394481</v>
      </c>
      <c r="M37" s="59">
        <v>49394481</v>
      </c>
      <c r="N37" s="59">
        <v>24799087</v>
      </c>
      <c r="O37" s="59">
        <v>32591491</v>
      </c>
      <c r="P37" s="59">
        <v>55544791</v>
      </c>
      <c r="Q37" s="59">
        <v>55544791</v>
      </c>
      <c r="R37" s="59">
        <v>0</v>
      </c>
      <c r="S37" s="59">
        <v>0</v>
      </c>
      <c r="T37" s="59">
        <v>0</v>
      </c>
      <c r="U37" s="59">
        <v>0</v>
      </c>
      <c r="V37" s="59">
        <v>55544791</v>
      </c>
      <c r="W37" s="59">
        <v>30566478</v>
      </c>
      <c r="X37" s="59">
        <v>24978313</v>
      </c>
      <c r="Y37" s="60">
        <v>81.72</v>
      </c>
      <c r="Z37" s="61">
        <v>40755304</v>
      </c>
    </row>
    <row r="38" spans="1:26" ht="13.5">
      <c r="A38" s="57" t="s">
        <v>55</v>
      </c>
      <c r="B38" s="18">
        <v>72011540</v>
      </c>
      <c r="C38" s="18">
        <v>0</v>
      </c>
      <c r="D38" s="58">
        <v>82586976</v>
      </c>
      <c r="E38" s="59">
        <v>82586976</v>
      </c>
      <c r="F38" s="59">
        <v>66641540</v>
      </c>
      <c r="G38" s="59">
        <v>72011540</v>
      </c>
      <c r="H38" s="59">
        <v>72011540</v>
      </c>
      <c r="I38" s="59">
        <v>72011540</v>
      </c>
      <c r="J38" s="59">
        <v>72011540</v>
      </c>
      <c r="K38" s="59">
        <v>72011540</v>
      </c>
      <c r="L38" s="59">
        <v>72011540</v>
      </c>
      <c r="M38" s="59">
        <v>72011540</v>
      </c>
      <c r="N38" s="59">
        <v>72011540</v>
      </c>
      <c r="O38" s="59">
        <v>72011540</v>
      </c>
      <c r="P38" s="59">
        <v>72011540</v>
      </c>
      <c r="Q38" s="59">
        <v>72011540</v>
      </c>
      <c r="R38" s="59">
        <v>0</v>
      </c>
      <c r="S38" s="59">
        <v>0</v>
      </c>
      <c r="T38" s="59">
        <v>0</v>
      </c>
      <c r="U38" s="59">
        <v>0</v>
      </c>
      <c r="V38" s="59">
        <v>72011540</v>
      </c>
      <c r="W38" s="59">
        <v>61940232</v>
      </c>
      <c r="X38" s="59">
        <v>10071308</v>
      </c>
      <c r="Y38" s="60">
        <v>16.26</v>
      </c>
      <c r="Z38" s="61">
        <v>82586976</v>
      </c>
    </row>
    <row r="39" spans="1:26" ht="13.5">
      <c r="A39" s="57" t="s">
        <v>56</v>
      </c>
      <c r="B39" s="18">
        <v>3313713233</v>
      </c>
      <c r="C39" s="18">
        <v>0</v>
      </c>
      <c r="D39" s="58">
        <v>3617066101</v>
      </c>
      <c r="E39" s="59">
        <v>3662129100</v>
      </c>
      <c r="F39" s="59">
        <v>3504945946</v>
      </c>
      <c r="G39" s="59">
        <v>3682737156</v>
      </c>
      <c r="H39" s="59">
        <v>3627320259</v>
      </c>
      <c r="I39" s="59">
        <v>3627320259</v>
      </c>
      <c r="J39" s="59">
        <v>3382697007</v>
      </c>
      <c r="K39" s="59">
        <v>3786827014</v>
      </c>
      <c r="L39" s="59">
        <v>3779119436</v>
      </c>
      <c r="M39" s="59">
        <v>3779119436</v>
      </c>
      <c r="N39" s="59">
        <v>3802265430</v>
      </c>
      <c r="O39" s="59">
        <v>3784011911</v>
      </c>
      <c r="P39" s="59">
        <v>3913382184</v>
      </c>
      <c r="Q39" s="59">
        <v>3913382184</v>
      </c>
      <c r="R39" s="59">
        <v>0</v>
      </c>
      <c r="S39" s="59">
        <v>0</v>
      </c>
      <c r="T39" s="59">
        <v>0</v>
      </c>
      <c r="U39" s="59">
        <v>0</v>
      </c>
      <c r="V39" s="59">
        <v>3913382184</v>
      </c>
      <c r="W39" s="59">
        <v>2746596825</v>
      </c>
      <c r="X39" s="59">
        <v>1166785359</v>
      </c>
      <c r="Y39" s="60">
        <v>42.48</v>
      </c>
      <c r="Z39" s="61">
        <v>3662129100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100184136</v>
      </c>
      <c r="C42" s="18">
        <v>0</v>
      </c>
      <c r="D42" s="58">
        <v>87285916</v>
      </c>
      <c r="E42" s="59">
        <v>80872827</v>
      </c>
      <c r="F42" s="59">
        <v>56510082</v>
      </c>
      <c r="G42" s="59">
        <v>-26015675</v>
      </c>
      <c r="H42" s="59">
        <v>6323300</v>
      </c>
      <c r="I42" s="59">
        <v>36817707</v>
      </c>
      <c r="J42" s="59">
        <v>5265419</v>
      </c>
      <c r="K42" s="59">
        <v>-4048337</v>
      </c>
      <c r="L42" s="59">
        <v>26275072</v>
      </c>
      <c r="M42" s="59">
        <v>27492154</v>
      </c>
      <c r="N42" s="59">
        <v>-8238197</v>
      </c>
      <c r="O42" s="59">
        <v>-3736985</v>
      </c>
      <c r="P42" s="59">
        <v>63836301</v>
      </c>
      <c r="Q42" s="59">
        <v>51861119</v>
      </c>
      <c r="R42" s="59">
        <v>0</v>
      </c>
      <c r="S42" s="59">
        <v>0</v>
      </c>
      <c r="T42" s="59">
        <v>0</v>
      </c>
      <c r="U42" s="59">
        <v>0</v>
      </c>
      <c r="V42" s="59">
        <v>116170980</v>
      </c>
      <c r="W42" s="59">
        <v>101155976</v>
      </c>
      <c r="X42" s="59">
        <v>15015004</v>
      </c>
      <c r="Y42" s="60">
        <v>14.84</v>
      </c>
      <c r="Z42" s="61">
        <v>80872827</v>
      </c>
    </row>
    <row r="43" spans="1:26" ht="13.5">
      <c r="A43" s="57" t="s">
        <v>59</v>
      </c>
      <c r="B43" s="18">
        <v>-99602920</v>
      </c>
      <c r="C43" s="18">
        <v>0</v>
      </c>
      <c r="D43" s="58">
        <v>-89052454</v>
      </c>
      <c r="E43" s="59">
        <v>-88982450</v>
      </c>
      <c r="F43" s="59">
        <v>-6581684</v>
      </c>
      <c r="G43" s="59">
        <v>-953877</v>
      </c>
      <c r="H43" s="59">
        <v>-10178948</v>
      </c>
      <c r="I43" s="59">
        <v>-17714509</v>
      </c>
      <c r="J43" s="59">
        <v>-5338588</v>
      </c>
      <c r="K43" s="59">
        <v>-8523953</v>
      </c>
      <c r="L43" s="59">
        <v>-9824417</v>
      </c>
      <c r="M43" s="59">
        <v>-23686958</v>
      </c>
      <c r="N43" s="59">
        <v>-628859</v>
      </c>
      <c r="O43" s="59">
        <v>-2597245</v>
      </c>
      <c r="P43" s="59">
        <v>-11902041</v>
      </c>
      <c r="Q43" s="59">
        <v>-15128145</v>
      </c>
      <c r="R43" s="59">
        <v>0</v>
      </c>
      <c r="S43" s="59">
        <v>0</v>
      </c>
      <c r="T43" s="59">
        <v>0</v>
      </c>
      <c r="U43" s="59">
        <v>0</v>
      </c>
      <c r="V43" s="59">
        <v>-56529612</v>
      </c>
      <c r="W43" s="59">
        <v>-57143225</v>
      </c>
      <c r="X43" s="59">
        <v>613613</v>
      </c>
      <c r="Y43" s="60">
        <v>-1.07</v>
      </c>
      <c r="Z43" s="61">
        <v>-88982450</v>
      </c>
    </row>
    <row r="44" spans="1:26" ht="13.5">
      <c r="A44" s="57" t="s">
        <v>60</v>
      </c>
      <c r="B44" s="18">
        <v>-627400</v>
      </c>
      <c r="C44" s="18">
        <v>0</v>
      </c>
      <c r="D44" s="58">
        <v>-2871244</v>
      </c>
      <c r="E44" s="59">
        <v>-2903000</v>
      </c>
      <c r="F44" s="59">
        <v>-39332</v>
      </c>
      <c r="G44" s="59">
        <v>0</v>
      </c>
      <c r="H44" s="59">
        <v>8114</v>
      </c>
      <c r="I44" s="59">
        <v>-31218</v>
      </c>
      <c r="J44" s="59">
        <v>-6225</v>
      </c>
      <c r="K44" s="59">
        <v>5921</v>
      </c>
      <c r="L44" s="59">
        <v>0</v>
      </c>
      <c r="M44" s="59">
        <v>-304</v>
      </c>
      <c r="N44" s="59">
        <v>0</v>
      </c>
      <c r="O44" s="59">
        <v>-5133</v>
      </c>
      <c r="P44" s="59">
        <v>-19005</v>
      </c>
      <c r="Q44" s="59">
        <v>-24138</v>
      </c>
      <c r="R44" s="59">
        <v>0</v>
      </c>
      <c r="S44" s="59">
        <v>0</v>
      </c>
      <c r="T44" s="59">
        <v>0</v>
      </c>
      <c r="U44" s="59">
        <v>0</v>
      </c>
      <c r="V44" s="59">
        <v>-55660</v>
      </c>
      <c r="W44" s="59">
        <v>-31522</v>
      </c>
      <c r="X44" s="59">
        <v>-24138</v>
      </c>
      <c r="Y44" s="60">
        <v>76.58</v>
      </c>
      <c r="Z44" s="61">
        <v>-2903000</v>
      </c>
    </row>
    <row r="45" spans="1:26" ht="13.5">
      <c r="A45" s="69" t="s">
        <v>61</v>
      </c>
      <c r="B45" s="21">
        <v>3655924</v>
      </c>
      <c r="C45" s="21">
        <v>0</v>
      </c>
      <c r="D45" s="98">
        <v>-935782</v>
      </c>
      <c r="E45" s="99">
        <v>-14510481</v>
      </c>
      <c r="F45" s="99">
        <v>53549920</v>
      </c>
      <c r="G45" s="99">
        <v>26580368</v>
      </c>
      <c r="H45" s="99">
        <v>22732834</v>
      </c>
      <c r="I45" s="99">
        <v>22732834</v>
      </c>
      <c r="J45" s="99">
        <v>22653440</v>
      </c>
      <c r="K45" s="99">
        <v>10087071</v>
      </c>
      <c r="L45" s="99">
        <v>26537726</v>
      </c>
      <c r="M45" s="99">
        <v>26537726</v>
      </c>
      <c r="N45" s="99">
        <v>17670670</v>
      </c>
      <c r="O45" s="99">
        <v>11331307</v>
      </c>
      <c r="P45" s="99">
        <v>63246562</v>
      </c>
      <c r="Q45" s="99">
        <v>63246562</v>
      </c>
      <c r="R45" s="99">
        <v>0</v>
      </c>
      <c r="S45" s="99">
        <v>0</v>
      </c>
      <c r="T45" s="99">
        <v>0</v>
      </c>
      <c r="U45" s="99">
        <v>0</v>
      </c>
      <c r="V45" s="99">
        <v>63246562</v>
      </c>
      <c r="W45" s="99">
        <v>40483371</v>
      </c>
      <c r="X45" s="99">
        <v>22763191</v>
      </c>
      <c r="Y45" s="100">
        <v>56.23</v>
      </c>
      <c r="Z45" s="101">
        <v>-14510481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34330252</v>
      </c>
      <c r="C49" s="51">
        <v>0</v>
      </c>
      <c r="D49" s="128">
        <v>13848302</v>
      </c>
      <c r="E49" s="53">
        <v>13066433</v>
      </c>
      <c r="F49" s="53">
        <v>0</v>
      </c>
      <c r="G49" s="53">
        <v>0</v>
      </c>
      <c r="H49" s="53">
        <v>0</v>
      </c>
      <c r="I49" s="53">
        <v>12552562</v>
      </c>
      <c r="J49" s="53">
        <v>0</v>
      </c>
      <c r="K49" s="53">
        <v>0</v>
      </c>
      <c r="L49" s="53">
        <v>0</v>
      </c>
      <c r="M49" s="53">
        <v>11147317</v>
      </c>
      <c r="N49" s="53">
        <v>0</v>
      </c>
      <c r="O49" s="53">
        <v>0</v>
      </c>
      <c r="P49" s="53">
        <v>0</v>
      </c>
      <c r="Q49" s="53">
        <v>12443148</v>
      </c>
      <c r="R49" s="53">
        <v>0</v>
      </c>
      <c r="S49" s="53">
        <v>0</v>
      </c>
      <c r="T49" s="53">
        <v>0</v>
      </c>
      <c r="U49" s="53">
        <v>0</v>
      </c>
      <c r="V49" s="53">
        <v>54961642</v>
      </c>
      <c r="W49" s="53">
        <v>194030960</v>
      </c>
      <c r="X49" s="53">
        <v>346380616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12249663</v>
      </c>
      <c r="C51" s="51">
        <v>0</v>
      </c>
      <c r="D51" s="128">
        <v>590603</v>
      </c>
      <c r="E51" s="53">
        <v>1781770</v>
      </c>
      <c r="F51" s="53">
        <v>0</v>
      </c>
      <c r="G51" s="53">
        <v>0</v>
      </c>
      <c r="H51" s="53">
        <v>0</v>
      </c>
      <c r="I51" s="53">
        <v>96691</v>
      </c>
      <c r="J51" s="53">
        <v>0</v>
      </c>
      <c r="K51" s="53">
        <v>0</v>
      </c>
      <c r="L51" s="53">
        <v>0</v>
      </c>
      <c r="M51" s="53">
        <v>-19744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14698983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78.17205751399683</v>
      </c>
      <c r="C58" s="5">
        <f>IF(C67=0,0,+(C76/C67)*100)</f>
        <v>0</v>
      </c>
      <c r="D58" s="6">
        <f aca="true" t="shared" si="6" ref="D58:Z58">IF(D67=0,0,+(D76/D67)*100)</f>
        <v>71.929250546387</v>
      </c>
      <c r="E58" s="7">
        <f t="shared" si="6"/>
        <v>53.99548088083917</v>
      </c>
      <c r="F58" s="7">
        <f t="shared" si="6"/>
        <v>26.502943534075097</v>
      </c>
      <c r="G58" s="7">
        <f t="shared" si="6"/>
        <v>42.60629769865363</v>
      </c>
      <c r="H58" s="7">
        <f t="shared" si="6"/>
        <v>46.88953532888379</v>
      </c>
      <c r="I58" s="7">
        <f t="shared" si="6"/>
        <v>37.99624677494061</v>
      </c>
      <c r="J58" s="7">
        <f t="shared" si="6"/>
        <v>61.328507200432036</v>
      </c>
      <c r="K58" s="7">
        <f t="shared" si="6"/>
        <v>67.8648379697808</v>
      </c>
      <c r="L58" s="7">
        <f t="shared" si="6"/>
        <v>47.54637100573333</v>
      </c>
      <c r="M58" s="7">
        <f t="shared" si="6"/>
        <v>58.96168057705143</v>
      </c>
      <c r="N58" s="7">
        <f t="shared" si="6"/>
        <v>40.90877147602233</v>
      </c>
      <c r="O58" s="7">
        <f t="shared" si="6"/>
        <v>51.05687683183571</v>
      </c>
      <c r="P58" s="7">
        <f t="shared" si="6"/>
        <v>51.311312769236075</v>
      </c>
      <c r="Q58" s="7">
        <f t="shared" si="6"/>
        <v>47.92372486315777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47.7291234185934</v>
      </c>
      <c r="W58" s="7">
        <f t="shared" si="6"/>
        <v>39.223344949647625</v>
      </c>
      <c r="X58" s="7">
        <f t="shared" si="6"/>
        <v>0</v>
      </c>
      <c r="Y58" s="7">
        <f t="shared" si="6"/>
        <v>0</v>
      </c>
      <c r="Z58" s="8">
        <f t="shared" si="6"/>
        <v>53.99548088083917</v>
      </c>
    </row>
    <row r="59" spans="1:26" ht="13.5">
      <c r="A59" s="36" t="s">
        <v>31</v>
      </c>
      <c r="B59" s="9">
        <f aca="true" t="shared" si="7" ref="B59:Z66">IF(B68=0,0,+(B77/B68)*100)</f>
        <v>79.13585837118038</v>
      </c>
      <c r="C59" s="9">
        <f t="shared" si="7"/>
        <v>0</v>
      </c>
      <c r="D59" s="2">
        <f t="shared" si="7"/>
        <v>75</v>
      </c>
      <c r="E59" s="10">
        <f t="shared" si="7"/>
        <v>40.220976271186444</v>
      </c>
      <c r="F59" s="10">
        <f t="shared" si="7"/>
        <v>2.4967665467769398</v>
      </c>
      <c r="G59" s="10">
        <f t="shared" si="7"/>
        <v>25.73054263999424</v>
      </c>
      <c r="H59" s="10">
        <f t="shared" si="7"/>
        <v>24.798264796060298</v>
      </c>
      <c r="I59" s="10">
        <f t="shared" si="7"/>
        <v>17.827534810710244</v>
      </c>
      <c r="J59" s="10">
        <f t="shared" si="7"/>
        <v>54.850963138240836</v>
      </c>
      <c r="K59" s="10">
        <f t="shared" si="7"/>
        <v>79.95255583338759</v>
      </c>
      <c r="L59" s="10">
        <f t="shared" si="7"/>
        <v>63.18834147183444</v>
      </c>
      <c r="M59" s="10">
        <f t="shared" si="7"/>
        <v>66.1534185991369</v>
      </c>
      <c r="N59" s="10">
        <f t="shared" si="7"/>
        <v>25.88823075853889</v>
      </c>
      <c r="O59" s="10">
        <f t="shared" si="7"/>
        <v>21.09512432013898</v>
      </c>
      <c r="P59" s="10">
        <f t="shared" si="7"/>
        <v>48.379348728061174</v>
      </c>
      <c r="Q59" s="10">
        <f t="shared" si="7"/>
        <v>32.320716022173805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38.36787649038326</v>
      </c>
      <c r="W59" s="10">
        <f t="shared" si="7"/>
        <v>39.397559174809984</v>
      </c>
      <c r="X59" s="10">
        <f t="shared" si="7"/>
        <v>0</v>
      </c>
      <c r="Y59" s="10">
        <f t="shared" si="7"/>
        <v>0</v>
      </c>
      <c r="Z59" s="11">
        <f t="shared" si="7"/>
        <v>40.220976271186444</v>
      </c>
    </row>
    <row r="60" spans="1:26" ht="13.5">
      <c r="A60" s="37" t="s">
        <v>32</v>
      </c>
      <c r="B60" s="12">
        <f t="shared" si="7"/>
        <v>75.34506976386456</v>
      </c>
      <c r="C60" s="12">
        <f t="shared" si="7"/>
        <v>0</v>
      </c>
      <c r="D60" s="3">
        <f t="shared" si="7"/>
        <v>75.00000380754398</v>
      </c>
      <c r="E60" s="13">
        <f t="shared" si="7"/>
        <v>63.79262044162738</v>
      </c>
      <c r="F60" s="13">
        <f t="shared" si="7"/>
        <v>33.567813083551314</v>
      </c>
      <c r="G60" s="13">
        <f t="shared" si="7"/>
        <v>50.29171684740269</v>
      </c>
      <c r="H60" s="13">
        <f t="shared" si="7"/>
        <v>56.37163267211934</v>
      </c>
      <c r="I60" s="13">
        <f t="shared" si="7"/>
        <v>45.82200351608455</v>
      </c>
      <c r="J60" s="13">
        <f t="shared" si="7"/>
        <v>71.04607212923472</v>
      </c>
      <c r="K60" s="13">
        <f t="shared" si="7"/>
        <v>63.10639014236514</v>
      </c>
      <c r="L60" s="13">
        <f t="shared" si="7"/>
        <v>47.265006949003556</v>
      </c>
      <c r="M60" s="13">
        <f t="shared" si="7"/>
        <v>60.64244825966969</v>
      </c>
      <c r="N60" s="13">
        <f t="shared" si="7"/>
        <v>48.46398621779663</v>
      </c>
      <c r="O60" s="13">
        <f t="shared" si="7"/>
        <v>58.142217193925426</v>
      </c>
      <c r="P60" s="13">
        <f t="shared" si="7"/>
        <v>57.493500509485926</v>
      </c>
      <c r="Q60" s="13">
        <f t="shared" si="7"/>
        <v>54.69516267639267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53.20099736182692</v>
      </c>
      <c r="W60" s="13">
        <f t="shared" si="7"/>
        <v>43.14158834781802</v>
      </c>
      <c r="X60" s="13">
        <f t="shared" si="7"/>
        <v>0</v>
      </c>
      <c r="Y60" s="13">
        <f t="shared" si="7"/>
        <v>0</v>
      </c>
      <c r="Z60" s="14">
        <f t="shared" si="7"/>
        <v>63.79262044162738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75.000000573172</v>
      </c>
      <c r="E61" s="13">
        <f t="shared" si="7"/>
        <v>68.17383618858963</v>
      </c>
      <c r="F61" s="13">
        <f t="shared" si="7"/>
        <v>44.328600407592646</v>
      </c>
      <c r="G61" s="13">
        <f t="shared" si="7"/>
        <v>84.99600555442149</v>
      </c>
      <c r="H61" s="13">
        <f t="shared" si="7"/>
        <v>92.80154414692086</v>
      </c>
      <c r="I61" s="13">
        <f t="shared" si="7"/>
        <v>70.02720839931797</v>
      </c>
      <c r="J61" s="13">
        <f t="shared" si="7"/>
        <v>109.31425898312173</v>
      </c>
      <c r="K61" s="13">
        <f t="shared" si="7"/>
        <v>105.35656239841973</v>
      </c>
      <c r="L61" s="13">
        <f t="shared" si="7"/>
        <v>99.78635957802125</v>
      </c>
      <c r="M61" s="13">
        <f t="shared" si="7"/>
        <v>104.67585134445262</v>
      </c>
      <c r="N61" s="13">
        <f t="shared" si="7"/>
        <v>91.39052268127158</v>
      </c>
      <c r="O61" s="13">
        <f t="shared" si="7"/>
        <v>110.0163017635458</v>
      </c>
      <c r="P61" s="13">
        <f t="shared" si="7"/>
        <v>102.52221333870347</v>
      </c>
      <c r="Q61" s="13">
        <f t="shared" si="7"/>
        <v>100.78738179747657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88.95840459978488</v>
      </c>
      <c r="W61" s="13">
        <f t="shared" si="7"/>
        <v>59.03879565692771</v>
      </c>
      <c r="X61" s="13">
        <f t="shared" si="7"/>
        <v>0</v>
      </c>
      <c r="Y61" s="13">
        <f t="shared" si="7"/>
        <v>0</v>
      </c>
      <c r="Z61" s="14">
        <f t="shared" si="7"/>
        <v>68.17383618858963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75.00000164912166</v>
      </c>
      <c r="E62" s="13">
        <f t="shared" si="7"/>
        <v>21.79430208676557</v>
      </c>
      <c r="F62" s="13">
        <f t="shared" si="7"/>
        <v>9.478714331420859</v>
      </c>
      <c r="G62" s="13">
        <f t="shared" si="7"/>
        <v>14.392438346474618</v>
      </c>
      <c r="H62" s="13">
        <f t="shared" si="7"/>
        <v>16.411177611539294</v>
      </c>
      <c r="I62" s="13">
        <f t="shared" si="7"/>
        <v>13.22727532789336</v>
      </c>
      <c r="J62" s="13">
        <f t="shared" si="7"/>
        <v>16.82846850841252</v>
      </c>
      <c r="K62" s="13">
        <f t="shared" si="7"/>
        <v>16.64588959941024</v>
      </c>
      <c r="L62" s="13">
        <f t="shared" si="7"/>
        <v>16.737400253412833</v>
      </c>
      <c r="M62" s="13">
        <f t="shared" si="7"/>
        <v>16.73706813299779</v>
      </c>
      <c r="N62" s="13">
        <f t="shared" si="7"/>
        <v>20.04525605421126</v>
      </c>
      <c r="O62" s="13">
        <f t="shared" si="7"/>
        <v>17.901889333229885</v>
      </c>
      <c r="P62" s="13">
        <f t="shared" si="7"/>
        <v>16.44859716681941</v>
      </c>
      <c r="Q62" s="13">
        <f t="shared" si="7"/>
        <v>18.00312085973835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15.861605643623749</v>
      </c>
      <c r="W62" s="13">
        <f t="shared" si="7"/>
        <v>15.57507272308297</v>
      </c>
      <c r="X62" s="13">
        <f t="shared" si="7"/>
        <v>0</v>
      </c>
      <c r="Y62" s="13">
        <f t="shared" si="7"/>
        <v>0</v>
      </c>
      <c r="Z62" s="14">
        <f t="shared" si="7"/>
        <v>21.79430208676557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75.00001414868761</v>
      </c>
      <c r="E63" s="13">
        <f t="shared" si="7"/>
        <v>124.65656418929434</v>
      </c>
      <c r="F63" s="13">
        <f t="shared" si="7"/>
        <v>11.548649429472594</v>
      </c>
      <c r="G63" s="13">
        <f t="shared" si="7"/>
        <v>15.526032916333577</v>
      </c>
      <c r="H63" s="13">
        <f t="shared" si="7"/>
        <v>15.693534321900682</v>
      </c>
      <c r="I63" s="13">
        <f t="shared" si="7"/>
        <v>14.261675413170243</v>
      </c>
      <c r="J63" s="13">
        <f t="shared" si="7"/>
        <v>17.377615665194853</v>
      </c>
      <c r="K63" s="13">
        <f t="shared" si="7"/>
        <v>15.459537520558145</v>
      </c>
      <c r="L63" s="13">
        <f t="shared" si="7"/>
        <v>15.995001355452557</v>
      </c>
      <c r="M63" s="13">
        <f t="shared" si="7"/>
        <v>16.27513331142768</v>
      </c>
      <c r="N63" s="13">
        <f t="shared" si="7"/>
        <v>16.0389691970101</v>
      </c>
      <c r="O63" s="13">
        <f t="shared" si="7"/>
        <v>16.525804482123117</v>
      </c>
      <c r="P63" s="13">
        <f t="shared" si="7"/>
        <v>20.361226985975396</v>
      </c>
      <c r="Q63" s="13">
        <f t="shared" si="7"/>
        <v>17.640968157777127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16.06323525744933</v>
      </c>
      <c r="W63" s="13">
        <f t="shared" si="7"/>
        <v>13.911145286754087</v>
      </c>
      <c r="X63" s="13">
        <f t="shared" si="7"/>
        <v>0</v>
      </c>
      <c r="Y63" s="13">
        <f t="shared" si="7"/>
        <v>0</v>
      </c>
      <c r="Z63" s="14">
        <f t="shared" si="7"/>
        <v>124.65656418929434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75.0000107519945</v>
      </c>
      <c r="E64" s="13">
        <f t="shared" si="7"/>
        <v>38.27858059336673</v>
      </c>
      <c r="F64" s="13">
        <f t="shared" si="7"/>
        <v>10.527312758896327</v>
      </c>
      <c r="G64" s="13">
        <f t="shared" si="7"/>
        <v>13.948914921113332</v>
      </c>
      <c r="H64" s="13">
        <f t="shared" si="7"/>
        <v>13.932047614202284</v>
      </c>
      <c r="I64" s="13">
        <f t="shared" si="7"/>
        <v>12.807630750056079</v>
      </c>
      <c r="J64" s="13">
        <f t="shared" si="7"/>
        <v>15.212768135721987</v>
      </c>
      <c r="K64" s="13">
        <f t="shared" si="7"/>
        <v>14.121028204337469</v>
      </c>
      <c r="L64" s="13">
        <f t="shared" si="7"/>
        <v>20.15625238364022</v>
      </c>
      <c r="M64" s="13">
        <f t="shared" si="7"/>
        <v>16.142212340519936</v>
      </c>
      <c r="N64" s="13">
        <f t="shared" si="7"/>
        <v>15.261479773694345</v>
      </c>
      <c r="O64" s="13">
        <f t="shared" si="7"/>
        <v>15.67267156616915</v>
      </c>
      <c r="P64" s="13">
        <f t="shared" si="7"/>
        <v>19.5644770544497</v>
      </c>
      <c r="Q64" s="13">
        <f t="shared" si="7"/>
        <v>16.832396906723506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15.254902559356943</v>
      </c>
      <c r="W64" s="13">
        <f t="shared" si="7"/>
        <v>28.849027961247774</v>
      </c>
      <c r="X64" s="13">
        <f t="shared" si="7"/>
        <v>0</v>
      </c>
      <c r="Y64" s="13">
        <f t="shared" si="7"/>
        <v>0</v>
      </c>
      <c r="Z64" s="14">
        <f t="shared" si="7"/>
        <v>38.27858059336673</v>
      </c>
    </row>
    <row r="65" spans="1:26" ht="13.5">
      <c r="A65" s="38" t="s">
        <v>110</v>
      </c>
      <c r="B65" s="12">
        <f t="shared" si="7"/>
        <v>59243.876091881386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46.000019532257056</v>
      </c>
      <c r="E66" s="16">
        <f t="shared" si="7"/>
        <v>7.779887004842845</v>
      </c>
      <c r="F66" s="16">
        <f t="shared" si="7"/>
        <v>6.454726708574721</v>
      </c>
      <c r="G66" s="16">
        <f t="shared" si="7"/>
        <v>10.410973055719907</v>
      </c>
      <c r="H66" s="16">
        <f t="shared" si="7"/>
        <v>9.826072901278422</v>
      </c>
      <c r="I66" s="16">
        <f t="shared" si="7"/>
        <v>8.752922773266505</v>
      </c>
      <c r="J66" s="16">
        <f t="shared" si="7"/>
        <v>11.863347369756468</v>
      </c>
      <c r="K66" s="16">
        <f t="shared" si="7"/>
        <v>0</v>
      </c>
      <c r="L66" s="16">
        <f t="shared" si="7"/>
        <v>12.283052494717177</v>
      </c>
      <c r="M66" s="16">
        <f t="shared" si="7"/>
        <v>16.528510620728596</v>
      </c>
      <c r="N66" s="16">
        <f t="shared" si="7"/>
        <v>12.610675130734887</v>
      </c>
      <c r="O66" s="16">
        <f t="shared" si="7"/>
        <v>100</v>
      </c>
      <c r="P66" s="16">
        <f t="shared" si="7"/>
        <v>13.111133420339325</v>
      </c>
      <c r="Q66" s="16">
        <f t="shared" si="7"/>
        <v>38.38682645179809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21.400512512625316</v>
      </c>
      <c r="W66" s="16">
        <f t="shared" si="7"/>
        <v>11.327422129643514</v>
      </c>
      <c r="X66" s="16">
        <f t="shared" si="7"/>
        <v>0</v>
      </c>
      <c r="Y66" s="16">
        <f t="shared" si="7"/>
        <v>0</v>
      </c>
      <c r="Z66" s="17">
        <f t="shared" si="7"/>
        <v>7.779887004842845</v>
      </c>
    </row>
    <row r="67" spans="1:26" ht="13.5" hidden="1">
      <c r="A67" s="40" t="s">
        <v>112</v>
      </c>
      <c r="B67" s="23">
        <v>205107985</v>
      </c>
      <c r="C67" s="23"/>
      <c r="D67" s="24">
        <v>269795497</v>
      </c>
      <c r="E67" s="25">
        <v>269795497</v>
      </c>
      <c r="F67" s="25">
        <v>23857716</v>
      </c>
      <c r="G67" s="25">
        <v>21183643</v>
      </c>
      <c r="H67" s="25">
        <v>19851632</v>
      </c>
      <c r="I67" s="25">
        <v>64892991</v>
      </c>
      <c r="J67" s="25">
        <v>19243012</v>
      </c>
      <c r="K67" s="25">
        <v>17950633</v>
      </c>
      <c r="L67" s="25">
        <v>17990067</v>
      </c>
      <c r="M67" s="25">
        <v>55183712</v>
      </c>
      <c r="N67" s="25">
        <v>19167481</v>
      </c>
      <c r="O67" s="25">
        <v>19649688</v>
      </c>
      <c r="P67" s="25">
        <v>21517826</v>
      </c>
      <c r="Q67" s="25">
        <v>60334995</v>
      </c>
      <c r="R67" s="25"/>
      <c r="S67" s="25"/>
      <c r="T67" s="25"/>
      <c r="U67" s="25"/>
      <c r="V67" s="25">
        <v>180411698</v>
      </c>
      <c r="W67" s="25">
        <v>206970984</v>
      </c>
      <c r="X67" s="25"/>
      <c r="Y67" s="24"/>
      <c r="Z67" s="26">
        <v>269795497</v>
      </c>
    </row>
    <row r="68" spans="1:26" ht="13.5" hidden="1">
      <c r="A68" s="36" t="s">
        <v>31</v>
      </c>
      <c r="B68" s="18">
        <v>41090394</v>
      </c>
      <c r="C68" s="18"/>
      <c r="D68" s="19">
        <v>44250000</v>
      </c>
      <c r="E68" s="20">
        <v>44250000</v>
      </c>
      <c r="F68" s="20">
        <v>3810168</v>
      </c>
      <c r="G68" s="20">
        <v>3862266</v>
      </c>
      <c r="H68" s="20">
        <v>4000913</v>
      </c>
      <c r="I68" s="20">
        <v>11673347</v>
      </c>
      <c r="J68" s="20">
        <v>4057050</v>
      </c>
      <c r="K68" s="20">
        <v>4115996</v>
      </c>
      <c r="L68" s="20">
        <v>3690483</v>
      </c>
      <c r="M68" s="20">
        <v>11863529</v>
      </c>
      <c r="N68" s="20">
        <v>4180023</v>
      </c>
      <c r="O68" s="20">
        <v>5300348</v>
      </c>
      <c r="P68" s="20">
        <v>5379504</v>
      </c>
      <c r="Q68" s="20">
        <v>14859875</v>
      </c>
      <c r="R68" s="20"/>
      <c r="S68" s="20"/>
      <c r="T68" s="20"/>
      <c r="U68" s="20"/>
      <c r="V68" s="20">
        <v>38396751</v>
      </c>
      <c r="W68" s="20">
        <v>34537500</v>
      </c>
      <c r="X68" s="20"/>
      <c r="Y68" s="19"/>
      <c r="Z68" s="22">
        <v>44250000</v>
      </c>
    </row>
    <row r="69" spans="1:26" ht="13.5" hidden="1">
      <c r="A69" s="37" t="s">
        <v>32</v>
      </c>
      <c r="B69" s="18">
        <v>146817268</v>
      </c>
      <c r="C69" s="18"/>
      <c r="D69" s="19">
        <v>196977370</v>
      </c>
      <c r="E69" s="20">
        <v>196977370</v>
      </c>
      <c r="F69" s="20">
        <v>18197307</v>
      </c>
      <c r="G69" s="20">
        <v>15617713</v>
      </c>
      <c r="H69" s="20">
        <v>14520564</v>
      </c>
      <c r="I69" s="20">
        <v>48335584</v>
      </c>
      <c r="J69" s="20">
        <v>13136532</v>
      </c>
      <c r="K69" s="20">
        <v>13834637</v>
      </c>
      <c r="L69" s="20">
        <v>12764420</v>
      </c>
      <c r="M69" s="20">
        <v>39735589</v>
      </c>
      <c r="N69" s="20">
        <v>13580412</v>
      </c>
      <c r="O69" s="20">
        <v>12984295</v>
      </c>
      <c r="P69" s="20">
        <v>14245732</v>
      </c>
      <c r="Q69" s="20">
        <v>40810439</v>
      </c>
      <c r="R69" s="20"/>
      <c r="S69" s="20"/>
      <c r="T69" s="20"/>
      <c r="U69" s="20"/>
      <c r="V69" s="20">
        <v>128881612</v>
      </c>
      <c r="W69" s="20">
        <v>151007391</v>
      </c>
      <c r="X69" s="20"/>
      <c r="Y69" s="19"/>
      <c r="Z69" s="22">
        <v>196977370</v>
      </c>
    </row>
    <row r="70" spans="1:26" ht="13.5" hidden="1">
      <c r="A70" s="38" t="s">
        <v>106</v>
      </c>
      <c r="B70" s="18">
        <v>63625991</v>
      </c>
      <c r="C70" s="18"/>
      <c r="D70" s="19">
        <v>87233850</v>
      </c>
      <c r="E70" s="20">
        <v>87233850</v>
      </c>
      <c r="F70" s="20">
        <v>8481998</v>
      </c>
      <c r="G70" s="20">
        <v>5952015</v>
      </c>
      <c r="H70" s="20">
        <v>5659047</v>
      </c>
      <c r="I70" s="20">
        <v>20093060</v>
      </c>
      <c r="J70" s="20">
        <v>4170627</v>
      </c>
      <c r="K70" s="20">
        <v>4799160</v>
      </c>
      <c r="L70" s="20">
        <v>4624593</v>
      </c>
      <c r="M70" s="20">
        <v>13594380</v>
      </c>
      <c r="N70" s="20">
        <v>5039400</v>
      </c>
      <c r="O70" s="20">
        <v>4222856</v>
      </c>
      <c r="P70" s="20">
        <v>4831669</v>
      </c>
      <c r="Q70" s="20">
        <v>14093925</v>
      </c>
      <c r="R70" s="20"/>
      <c r="S70" s="20"/>
      <c r="T70" s="20"/>
      <c r="U70" s="20"/>
      <c r="V70" s="20">
        <v>47781365</v>
      </c>
      <c r="W70" s="20">
        <v>67126122</v>
      </c>
      <c r="X70" s="20"/>
      <c r="Y70" s="19"/>
      <c r="Z70" s="22">
        <v>87233850</v>
      </c>
    </row>
    <row r="71" spans="1:26" ht="13.5" hidden="1">
      <c r="A71" s="38" t="s">
        <v>107</v>
      </c>
      <c r="B71" s="18">
        <v>40326296</v>
      </c>
      <c r="C71" s="18"/>
      <c r="D71" s="19">
        <v>60638340</v>
      </c>
      <c r="E71" s="20">
        <v>60638340</v>
      </c>
      <c r="F71" s="20">
        <v>4860195</v>
      </c>
      <c r="G71" s="20">
        <v>4784033</v>
      </c>
      <c r="H71" s="20">
        <v>3971403</v>
      </c>
      <c r="I71" s="20">
        <v>13615631</v>
      </c>
      <c r="J71" s="20">
        <v>4023646</v>
      </c>
      <c r="K71" s="20">
        <v>4047732</v>
      </c>
      <c r="L71" s="20">
        <v>3924821</v>
      </c>
      <c r="M71" s="20">
        <v>11996199</v>
      </c>
      <c r="N71" s="20">
        <v>3583167</v>
      </c>
      <c r="O71" s="20">
        <v>3802135</v>
      </c>
      <c r="P71" s="20">
        <v>4459511</v>
      </c>
      <c r="Q71" s="20">
        <v>11844813</v>
      </c>
      <c r="R71" s="20"/>
      <c r="S71" s="20"/>
      <c r="T71" s="20"/>
      <c r="U71" s="20"/>
      <c r="V71" s="20">
        <v>37456643</v>
      </c>
      <c r="W71" s="20">
        <v>46108125</v>
      </c>
      <c r="X71" s="20"/>
      <c r="Y71" s="19"/>
      <c r="Z71" s="22">
        <v>60638340</v>
      </c>
    </row>
    <row r="72" spans="1:26" ht="13.5" hidden="1">
      <c r="A72" s="38" t="s">
        <v>108</v>
      </c>
      <c r="B72" s="18">
        <v>21382193</v>
      </c>
      <c r="C72" s="18"/>
      <c r="D72" s="19">
        <v>21203380</v>
      </c>
      <c r="E72" s="20">
        <v>21203380</v>
      </c>
      <c r="F72" s="20">
        <v>2094115</v>
      </c>
      <c r="G72" s="20">
        <v>2105277</v>
      </c>
      <c r="H72" s="20">
        <v>2108843</v>
      </c>
      <c r="I72" s="20">
        <v>6308235</v>
      </c>
      <c r="J72" s="20">
        <v>2109645</v>
      </c>
      <c r="K72" s="20">
        <v>2124462</v>
      </c>
      <c r="L72" s="20">
        <v>2117374</v>
      </c>
      <c r="M72" s="20">
        <v>6351481</v>
      </c>
      <c r="N72" s="20">
        <v>2117262</v>
      </c>
      <c r="O72" s="20">
        <v>2117791</v>
      </c>
      <c r="P72" s="20">
        <v>2115069</v>
      </c>
      <c r="Q72" s="20">
        <v>6350122</v>
      </c>
      <c r="R72" s="20"/>
      <c r="S72" s="20"/>
      <c r="T72" s="20"/>
      <c r="U72" s="20"/>
      <c r="V72" s="20">
        <v>19009838</v>
      </c>
      <c r="W72" s="20">
        <v>16339122</v>
      </c>
      <c r="X72" s="20"/>
      <c r="Y72" s="19"/>
      <c r="Z72" s="22">
        <v>21203380</v>
      </c>
    </row>
    <row r="73" spans="1:26" ht="13.5" hidden="1">
      <c r="A73" s="38" t="s">
        <v>109</v>
      </c>
      <c r="B73" s="18">
        <v>21296069</v>
      </c>
      <c r="C73" s="18"/>
      <c r="D73" s="19">
        <v>27901800</v>
      </c>
      <c r="E73" s="20">
        <v>27901800</v>
      </c>
      <c r="F73" s="20">
        <v>2760999</v>
      </c>
      <c r="G73" s="20">
        <v>2776388</v>
      </c>
      <c r="H73" s="20">
        <v>2781271</v>
      </c>
      <c r="I73" s="20">
        <v>8318658</v>
      </c>
      <c r="J73" s="20">
        <v>2832614</v>
      </c>
      <c r="K73" s="20">
        <v>2863283</v>
      </c>
      <c r="L73" s="20">
        <v>2097632</v>
      </c>
      <c r="M73" s="20">
        <v>7793529</v>
      </c>
      <c r="N73" s="20">
        <v>2840583</v>
      </c>
      <c r="O73" s="20">
        <v>2841513</v>
      </c>
      <c r="P73" s="20">
        <v>2839483</v>
      </c>
      <c r="Q73" s="20">
        <v>8521579</v>
      </c>
      <c r="R73" s="20"/>
      <c r="S73" s="20"/>
      <c r="T73" s="20"/>
      <c r="U73" s="20"/>
      <c r="V73" s="20">
        <v>24633766</v>
      </c>
      <c r="W73" s="20">
        <v>21434022</v>
      </c>
      <c r="X73" s="20"/>
      <c r="Y73" s="19"/>
      <c r="Z73" s="22">
        <v>27901800</v>
      </c>
    </row>
    <row r="74" spans="1:26" ht="13.5" hidden="1">
      <c r="A74" s="38" t="s">
        <v>110</v>
      </c>
      <c r="B74" s="18">
        <v>186719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17200323</v>
      </c>
      <c r="C75" s="27"/>
      <c r="D75" s="28">
        <v>28568127</v>
      </c>
      <c r="E75" s="29">
        <v>28568127</v>
      </c>
      <c r="F75" s="29">
        <v>1850241</v>
      </c>
      <c r="G75" s="29">
        <v>1703664</v>
      </c>
      <c r="H75" s="29">
        <v>1330155</v>
      </c>
      <c r="I75" s="29">
        <v>4884060</v>
      </c>
      <c r="J75" s="29">
        <v>2049430</v>
      </c>
      <c r="K75" s="29"/>
      <c r="L75" s="29">
        <v>1535164</v>
      </c>
      <c r="M75" s="29">
        <v>3584594</v>
      </c>
      <c r="N75" s="29">
        <v>1407046</v>
      </c>
      <c r="O75" s="29">
        <v>1365045</v>
      </c>
      <c r="P75" s="29">
        <v>1892590</v>
      </c>
      <c r="Q75" s="29">
        <v>4664681</v>
      </c>
      <c r="R75" s="29"/>
      <c r="S75" s="29"/>
      <c r="T75" s="29"/>
      <c r="U75" s="29"/>
      <c r="V75" s="29">
        <v>13133335</v>
      </c>
      <c r="W75" s="29">
        <v>21426093</v>
      </c>
      <c r="X75" s="29"/>
      <c r="Y75" s="28"/>
      <c r="Z75" s="30">
        <v>28568127</v>
      </c>
    </row>
    <row r="76" spans="1:26" ht="13.5" hidden="1">
      <c r="A76" s="41" t="s">
        <v>113</v>
      </c>
      <c r="B76" s="31">
        <v>160337132</v>
      </c>
      <c r="C76" s="31"/>
      <c r="D76" s="32">
        <v>194061879</v>
      </c>
      <c r="E76" s="33">
        <v>145677376</v>
      </c>
      <c r="F76" s="33">
        <v>6322997</v>
      </c>
      <c r="G76" s="33">
        <v>9025566</v>
      </c>
      <c r="H76" s="33">
        <v>9308338</v>
      </c>
      <c r="I76" s="33">
        <v>24656901</v>
      </c>
      <c r="J76" s="33">
        <v>11801452</v>
      </c>
      <c r="K76" s="33">
        <v>12182168</v>
      </c>
      <c r="L76" s="33">
        <v>8553624</v>
      </c>
      <c r="M76" s="33">
        <v>32537244</v>
      </c>
      <c r="N76" s="33">
        <v>7841181</v>
      </c>
      <c r="O76" s="33">
        <v>10032517</v>
      </c>
      <c r="P76" s="33">
        <v>11041079</v>
      </c>
      <c r="Q76" s="33">
        <v>28914777</v>
      </c>
      <c r="R76" s="33"/>
      <c r="S76" s="33"/>
      <c r="T76" s="33"/>
      <c r="U76" s="33"/>
      <c r="V76" s="33">
        <v>86108922</v>
      </c>
      <c r="W76" s="33">
        <v>81180943</v>
      </c>
      <c r="X76" s="33"/>
      <c r="Y76" s="32"/>
      <c r="Z76" s="34">
        <v>145677376</v>
      </c>
    </row>
    <row r="77" spans="1:26" ht="13.5" hidden="1">
      <c r="A77" s="36" t="s">
        <v>31</v>
      </c>
      <c r="B77" s="18">
        <v>32517236</v>
      </c>
      <c r="C77" s="18"/>
      <c r="D77" s="19">
        <v>33187500</v>
      </c>
      <c r="E77" s="20">
        <v>17797782</v>
      </c>
      <c r="F77" s="20">
        <v>95131</v>
      </c>
      <c r="G77" s="20">
        <v>993782</v>
      </c>
      <c r="H77" s="20">
        <v>992157</v>
      </c>
      <c r="I77" s="20">
        <v>2081070</v>
      </c>
      <c r="J77" s="20">
        <v>2225331</v>
      </c>
      <c r="K77" s="20">
        <v>3290844</v>
      </c>
      <c r="L77" s="20">
        <v>2331955</v>
      </c>
      <c r="M77" s="20">
        <v>7848130</v>
      </c>
      <c r="N77" s="20">
        <v>1082134</v>
      </c>
      <c r="O77" s="20">
        <v>1118115</v>
      </c>
      <c r="P77" s="20">
        <v>2602569</v>
      </c>
      <c r="Q77" s="20">
        <v>4802818</v>
      </c>
      <c r="R77" s="20"/>
      <c r="S77" s="20"/>
      <c r="T77" s="20"/>
      <c r="U77" s="20"/>
      <c r="V77" s="20">
        <v>14732018</v>
      </c>
      <c r="W77" s="20">
        <v>13606932</v>
      </c>
      <c r="X77" s="20"/>
      <c r="Y77" s="19"/>
      <c r="Z77" s="22">
        <v>17797782</v>
      </c>
    </row>
    <row r="78" spans="1:26" ht="13.5" hidden="1">
      <c r="A78" s="37" t="s">
        <v>32</v>
      </c>
      <c r="B78" s="18">
        <v>110619573</v>
      </c>
      <c r="C78" s="18"/>
      <c r="D78" s="19">
        <v>147733035</v>
      </c>
      <c r="E78" s="20">
        <v>125657026</v>
      </c>
      <c r="F78" s="20">
        <v>6108438</v>
      </c>
      <c r="G78" s="20">
        <v>7854416</v>
      </c>
      <c r="H78" s="20">
        <v>8185479</v>
      </c>
      <c r="I78" s="20">
        <v>22148333</v>
      </c>
      <c r="J78" s="20">
        <v>9332990</v>
      </c>
      <c r="K78" s="20">
        <v>8730540</v>
      </c>
      <c r="L78" s="20">
        <v>6033104</v>
      </c>
      <c r="M78" s="20">
        <v>24096634</v>
      </c>
      <c r="N78" s="20">
        <v>6581609</v>
      </c>
      <c r="O78" s="20">
        <v>7549357</v>
      </c>
      <c r="P78" s="20">
        <v>8190370</v>
      </c>
      <c r="Q78" s="20">
        <v>22321336</v>
      </c>
      <c r="R78" s="20"/>
      <c r="S78" s="20"/>
      <c r="T78" s="20"/>
      <c r="U78" s="20"/>
      <c r="V78" s="20">
        <v>68566303</v>
      </c>
      <c r="W78" s="20">
        <v>65146987</v>
      </c>
      <c r="X78" s="20"/>
      <c r="Y78" s="19"/>
      <c r="Z78" s="22">
        <v>125657026</v>
      </c>
    </row>
    <row r="79" spans="1:26" ht="13.5" hidden="1">
      <c r="A79" s="38" t="s">
        <v>106</v>
      </c>
      <c r="B79" s="18"/>
      <c r="C79" s="18"/>
      <c r="D79" s="19">
        <v>65425388</v>
      </c>
      <c r="E79" s="20">
        <v>59470662</v>
      </c>
      <c r="F79" s="20">
        <v>3759951</v>
      </c>
      <c r="G79" s="20">
        <v>5058975</v>
      </c>
      <c r="H79" s="20">
        <v>5251683</v>
      </c>
      <c r="I79" s="20">
        <v>14070609</v>
      </c>
      <c r="J79" s="20">
        <v>4559090</v>
      </c>
      <c r="K79" s="20">
        <v>5056230</v>
      </c>
      <c r="L79" s="20">
        <v>4614713</v>
      </c>
      <c r="M79" s="20">
        <v>14230033</v>
      </c>
      <c r="N79" s="20">
        <v>4605534</v>
      </c>
      <c r="O79" s="20">
        <v>4645830</v>
      </c>
      <c r="P79" s="20">
        <v>4953534</v>
      </c>
      <c r="Q79" s="20">
        <v>14204898</v>
      </c>
      <c r="R79" s="20"/>
      <c r="S79" s="20"/>
      <c r="T79" s="20"/>
      <c r="U79" s="20"/>
      <c r="V79" s="20">
        <v>42505540</v>
      </c>
      <c r="W79" s="20">
        <v>39630454</v>
      </c>
      <c r="X79" s="20"/>
      <c r="Y79" s="19"/>
      <c r="Z79" s="22">
        <v>59470662</v>
      </c>
    </row>
    <row r="80" spans="1:26" ht="13.5" hidden="1">
      <c r="A80" s="38" t="s">
        <v>107</v>
      </c>
      <c r="B80" s="18"/>
      <c r="C80" s="18"/>
      <c r="D80" s="19">
        <v>45478756</v>
      </c>
      <c r="E80" s="20">
        <v>13215703</v>
      </c>
      <c r="F80" s="20">
        <v>460684</v>
      </c>
      <c r="G80" s="20">
        <v>688539</v>
      </c>
      <c r="H80" s="20">
        <v>651754</v>
      </c>
      <c r="I80" s="20">
        <v>1800977</v>
      </c>
      <c r="J80" s="20">
        <v>677118</v>
      </c>
      <c r="K80" s="20">
        <v>673781</v>
      </c>
      <c r="L80" s="20">
        <v>656913</v>
      </c>
      <c r="M80" s="20">
        <v>2007812</v>
      </c>
      <c r="N80" s="20">
        <v>718255</v>
      </c>
      <c r="O80" s="20">
        <v>680654</v>
      </c>
      <c r="P80" s="20">
        <v>733527</v>
      </c>
      <c r="Q80" s="20">
        <v>2132436</v>
      </c>
      <c r="R80" s="20"/>
      <c r="S80" s="20"/>
      <c r="T80" s="20"/>
      <c r="U80" s="20"/>
      <c r="V80" s="20">
        <v>5941225</v>
      </c>
      <c r="W80" s="20">
        <v>7181374</v>
      </c>
      <c r="X80" s="20"/>
      <c r="Y80" s="19"/>
      <c r="Z80" s="22">
        <v>13215703</v>
      </c>
    </row>
    <row r="81" spans="1:26" ht="13.5" hidden="1">
      <c r="A81" s="38" t="s">
        <v>108</v>
      </c>
      <c r="B81" s="18"/>
      <c r="C81" s="18"/>
      <c r="D81" s="19">
        <v>15902538</v>
      </c>
      <c r="E81" s="20">
        <v>26431405</v>
      </c>
      <c r="F81" s="20">
        <v>241842</v>
      </c>
      <c r="G81" s="20">
        <v>326866</v>
      </c>
      <c r="H81" s="20">
        <v>330952</v>
      </c>
      <c r="I81" s="20">
        <v>899660</v>
      </c>
      <c r="J81" s="20">
        <v>366606</v>
      </c>
      <c r="K81" s="20">
        <v>328432</v>
      </c>
      <c r="L81" s="20">
        <v>338674</v>
      </c>
      <c r="M81" s="20">
        <v>1033712</v>
      </c>
      <c r="N81" s="20">
        <v>339587</v>
      </c>
      <c r="O81" s="20">
        <v>349982</v>
      </c>
      <c r="P81" s="20">
        <v>430654</v>
      </c>
      <c r="Q81" s="20">
        <v>1120223</v>
      </c>
      <c r="R81" s="20"/>
      <c r="S81" s="20"/>
      <c r="T81" s="20"/>
      <c r="U81" s="20"/>
      <c r="V81" s="20">
        <v>3053595</v>
      </c>
      <c r="W81" s="20">
        <v>2272959</v>
      </c>
      <c r="X81" s="20"/>
      <c r="Y81" s="19"/>
      <c r="Z81" s="22">
        <v>26431405</v>
      </c>
    </row>
    <row r="82" spans="1:26" ht="13.5" hidden="1">
      <c r="A82" s="38" t="s">
        <v>109</v>
      </c>
      <c r="B82" s="18"/>
      <c r="C82" s="18"/>
      <c r="D82" s="19">
        <v>20926353</v>
      </c>
      <c r="E82" s="20">
        <v>10680413</v>
      </c>
      <c r="F82" s="20">
        <v>290659</v>
      </c>
      <c r="G82" s="20">
        <v>387276</v>
      </c>
      <c r="H82" s="20">
        <v>387488</v>
      </c>
      <c r="I82" s="20">
        <v>1065423</v>
      </c>
      <c r="J82" s="20">
        <v>430919</v>
      </c>
      <c r="K82" s="20">
        <v>404325</v>
      </c>
      <c r="L82" s="20">
        <v>422804</v>
      </c>
      <c r="M82" s="20">
        <v>1258048</v>
      </c>
      <c r="N82" s="20">
        <v>433515</v>
      </c>
      <c r="O82" s="20">
        <v>445341</v>
      </c>
      <c r="P82" s="20">
        <v>555530</v>
      </c>
      <c r="Q82" s="20">
        <v>1434386</v>
      </c>
      <c r="R82" s="20"/>
      <c r="S82" s="20"/>
      <c r="T82" s="20"/>
      <c r="U82" s="20"/>
      <c r="V82" s="20">
        <v>3757857</v>
      </c>
      <c r="W82" s="20">
        <v>6183507</v>
      </c>
      <c r="X82" s="20"/>
      <c r="Y82" s="19"/>
      <c r="Z82" s="22">
        <v>10680413</v>
      </c>
    </row>
    <row r="83" spans="1:26" ht="13.5" hidden="1">
      <c r="A83" s="38" t="s">
        <v>110</v>
      </c>
      <c r="B83" s="18">
        <v>110619573</v>
      </c>
      <c r="C83" s="18"/>
      <c r="D83" s="19"/>
      <c r="E83" s="20">
        <v>15858843</v>
      </c>
      <c r="F83" s="20">
        <v>1355302</v>
      </c>
      <c r="G83" s="20">
        <v>1392760</v>
      </c>
      <c r="H83" s="20">
        <v>1563602</v>
      </c>
      <c r="I83" s="20">
        <v>4311664</v>
      </c>
      <c r="J83" s="20">
        <v>3299257</v>
      </c>
      <c r="K83" s="20">
        <v>2267772</v>
      </c>
      <c r="L83" s="20"/>
      <c r="M83" s="20">
        <v>5567029</v>
      </c>
      <c r="N83" s="20">
        <v>484718</v>
      </c>
      <c r="O83" s="20">
        <v>1427550</v>
      </c>
      <c r="P83" s="20">
        <v>1517125</v>
      </c>
      <c r="Q83" s="20">
        <v>3429393</v>
      </c>
      <c r="R83" s="20"/>
      <c r="S83" s="20"/>
      <c r="T83" s="20"/>
      <c r="U83" s="20"/>
      <c r="V83" s="20">
        <v>13308086</v>
      </c>
      <c r="W83" s="20">
        <v>9878693</v>
      </c>
      <c r="X83" s="20"/>
      <c r="Y83" s="19"/>
      <c r="Z83" s="22">
        <v>15858843</v>
      </c>
    </row>
    <row r="84" spans="1:26" ht="13.5" hidden="1">
      <c r="A84" s="39" t="s">
        <v>111</v>
      </c>
      <c r="B84" s="27">
        <v>17200323</v>
      </c>
      <c r="C84" s="27"/>
      <c r="D84" s="28">
        <v>13141344</v>
      </c>
      <c r="E84" s="29">
        <v>2222568</v>
      </c>
      <c r="F84" s="29">
        <v>119428</v>
      </c>
      <c r="G84" s="29">
        <v>177368</v>
      </c>
      <c r="H84" s="29">
        <v>130702</v>
      </c>
      <c r="I84" s="29">
        <v>427498</v>
      </c>
      <c r="J84" s="29">
        <v>243131</v>
      </c>
      <c r="K84" s="29">
        <v>160784</v>
      </c>
      <c r="L84" s="29">
        <v>188565</v>
      </c>
      <c r="M84" s="29">
        <v>592480</v>
      </c>
      <c r="N84" s="29">
        <v>177438</v>
      </c>
      <c r="O84" s="29">
        <v>1365045</v>
      </c>
      <c r="P84" s="29">
        <v>248140</v>
      </c>
      <c r="Q84" s="29">
        <v>1790623</v>
      </c>
      <c r="R84" s="29"/>
      <c r="S84" s="29"/>
      <c r="T84" s="29"/>
      <c r="U84" s="29"/>
      <c r="V84" s="29">
        <v>2810601</v>
      </c>
      <c r="W84" s="29">
        <v>2427024</v>
      </c>
      <c r="X84" s="29"/>
      <c r="Y84" s="28"/>
      <c r="Z84" s="30">
        <v>2222568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90188155</v>
      </c>
      <c r="C5" s="18">
        <v>0</v>
      </c>
      <c r="D5" s="58">
        <v>107626700</v>
      </c>
      <c r="E5" s="59">
        <v>107626700</v>
      </c>
      <c r="F5" s="59">
        <v>16058414</v>
      </c>
      <c r="G5" s="59">
        <v>7445494</v>
      </c>
      <c r="H5" s="59">
        <v>7454423</v>
      </c>
      <c r="I5" s="59">
        <v>30958331</v>
      </c>
      <c r="J5" s="59">
        <v>7435744</v>
      </c>
      <c r="K5" s="59">
        <v>3730548</v>
      </c>
      <c r="L5" s="59">
        <v>7157604</v>
      </c>
      <c r="M5" s="59">
        <v>18323896</v>
      </c>
      <c r="N5" s="59">
        <v>7197764</v>
      </c>
      <c r="O5" s="59">
        <v>9194966</v>
      </c>
      <c r="P5" s="59">
        <v>7190236</v>
      </c>
      <c r="Q5" s="59">
        <v>23582966</v>
      </c>
      <c r="R5" s="59">
        <v>0</v>
      </c>
      <c r="S5" s="59">
        <v>0</v>
      </c>
      <c r="T5" s="59">
        <v>0</v>
      </c>
      <c r="U5" s="59">
        <v>0</v>
      </c>
      <c r="V5" s="59">
        <v>72865193</v>
      </c>
      <c r="W5" s="59">
        <v>78147351</v>
      </c>
      <c r="X5" s="59">
        <v>-5282158</v>
      </c>
      <c r="Y5" s="60">
        <v>-6.76</v>
      </c>
      <c r="Z5" s="61">
        <v>107626700</v>
      </c>
    </row>
    <row r="6" spans="1:26" ht="13.5">
      <c r="A6" s="57" t="s">
        <v>32</v>
      </c>
      <c r="B6" s="18">
        <v>325585327</v>
      </c>
      <c r="C6" s="18">
        <v>0</v>
      </c>
      <c r="D6" s="58">
        <v>393476112</v>
      </c>
      <c r="E6" s="59">
        <v>393476112</v>
      </c>
      <c r="F6" s="59">
        <v>31353205</v>
      </c>
      <c r="G6" s="59">
        <v>32471379</v>
      </c>
      <c r="H6" s="59">
        <v>32712060</v>
      </c>
      <c r="I6" s="59">
        <v>96536644</v>
      </c>
      <c r="J6" s="59">
        <v>30295323</v>
      </c>
      <c r="K6" s="59">
        <v>29018918</v>
      </c>
      <c r="L6" s="59">
        <v>26380852</v>
      </c>
      <c r="M6" s="59">
        <v>85695093</v>
      </c>
      <c r="N6" s="59">
        <v>31026876</v>
      </c>
      <c r="O6" s="59">
        <v>28937128</v>
      </c>
      <c r="P6" s="59">
        <v>28419526</v>
      </c>
      <c r="Q6" s="59">
        <v>88383530</v>
      </c>
      <c r="R6" s="59">
        <v>0</v>
      </c>
      <c r="S6" s="59">
        <v>0</v>
      </c>
      <c r="T6" s="59">
        <v>0</v>
      </c>
      <c r="U6" s="59">
        <v>0</v>
      </c>
      <c r="V6" s="59">
        <v>270615267</v>
      </c>
      <c r="W6" s="59">
        <v>297209610</v>
      </c>
      <c r="X6" s="59">
        <v>-26594343</v>
      </c>
      <c r="Y6" s="60">
        <v>-8.95</v>
      </c>
      <c r="Z6" s="61">
        <v>393476112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1990</v>
      </c>
      <c r="G7" s="59">
        <v>14119</v>
      </c>
      <c r="H7" s="59">
        <v>4022</v>
      </c>
      <c r="I7" s="59">
        <v>20131</v>
      </c>
      <c r="J7" s="59">
        <v>2160</v>
      </c>
      <c r="K7" s="59">
        <v>2214</v>
      </c>
      <c r="L7" s="59">
        <v>4296</v>
      </c>
      <c r="M7" s="59">
        <v>8670</v>
      </c>
      <c r="N7" s="59">
        <v>18925</v>
      </c>
      <c r="O7" s="59">
        <v>1114</v>
      </c>
      <c r="P7" s="59">
        <v>1293</v>
      </c>
      <c r="Q7" s="59">
        <v>21332</v>
      </c>
      <c r="R7" s="59">
        <v>0</v>
      </c>
      <c r="S7" s="59">
        <v>0</v>
      </c>
      <c r="T7" s="59">
        <v>0</v>
      </c>
      <c r="U7" s="59">
        <v>0</v>
      </c>
      <c r="V7" s="59">
        <v>50133</v>
      </c>
      <c r="W7" s="59"/>
      <c r="X7" s="59">
        <v>50133</v>
      </c>
      <c r="Y7" s="60">
        <v>0</v>
      </c>
      <c r="Z7" s="61">
        <v>0</v>
      </c>
    </row>
    <row r="8" spans="1:26" ht="13.5">
      <c r="A8" s="57" t="s">
        <v>34</v>
      </c>
      <c r="B8" s="18">
        <v>130746000</v>
      </c>
      <c r="C8" s="18">
        <v>0</v>
      </c>
      <c r="D8" s="58">
        <v>129369000</v>
      </c>
      <c r="E8" s="59">
        <v>129369000</v>
      </c>
      <c r="F8" s="59">
        <v>51793000</v>
      </c>
      <c r="G8" s="59">
        <v>0</v>
      </c>
      <c r="H8" s="59">
        <v>1625000</v>
      </c>
      <c r="I8" s="59">
        <v>53418000</v>
      </c>
      <c r="J8" s="59">
        <v>0</v>
      </c>
      <c r="K8" s="59">
        <v>583500</v>
      </c>
      <c r="L8" s="59">
        <v>37602000</v>
      </c>
      <c r="M8" s="59">
        <v>38185500</v>
      </c>
      <c r="N8" s="59">
        <v>0</v>
      </c>
      <c r="O8" s="59">
        <v>1352210</v>
      </c>
      <c r="P8" s="59">
        <v>31076000</v>
      </c>
      <c r="Q8" s="59">
        <v>32428210</v>
      </c>
      <c r="R8" s="59">
        <v>0</v>
      </c>
      <c r="S8" s="59">
        <v>0</v>
      </c>
      <c r="T8" s="59">
        <v>0</v>
      </c>
      <c r="U8" s="59">
        <v>0</v>
      </c>
      <c r="V8" s="59">
        <v>124031710</v>
      </c>
      <c r="W8" s="59">
        <v>129369300</v>
      </c>
      <c r="X8" s="59">
        <v>-5337590</v>
      </c>
      <c r="Y8" s="60">
        <v>-4.13</v>
      </c>
      <c r="Z8" s="61">
        <v>129369000</v>
      </c>
    </row>
    <row r="9" spans="1:26" ht="13.5">
      <c r="A9" s="57" t="s">
        <v>35</v>
      </c>
      <c r="B9" s="18">
        <v>65445730</v>
      </c>
      <c r="C9" s="18">
        <v>0</v>
      </c>
      <c r="D9" s="58">
        <v>73752539</v>
      </c>
      <c r="E9" s="59">
        <v>73752539</v>
      </c>
      <c r="F9" s="59">
        <v>4416992</v>
      </c>
      <c r="G9" s="59">
        <v>5212472</v>
      </c>
      <c r="H9" s="59">
        <v>4833993</v>
      </c>
      <c r="I9" s="59">
        <v>14463457</v>
      </c>
      <c r="J9" s="59">
        <v>4756182</v>
      </c>
      <c r="K9" s="59">
        <v>4738129</v>
      </c>
      <c r="L9" s="59">
        <v>4815590</v>
      </c>
      <c r="M9" s="59">
        <v>14309901</v>
      </c>
      <c r="N9" s="59">
        <v>5181916</v>
      </c>
      <c r="O9" s="59">
        <v>5463617</v>
      </c>
      <c r="P9" s="59">
        <v>3927275</v>
      </c>
      <c r="Q9" s="59">
        <v>14572808</v>
      </c>
      <c r="R9" s="59">
        <v>0</v>
      </c>
      <c r="S9" s="59">
        <v>0</v>
      </c>
      <c r="T9" s="59">
        <v>0</v>
      </c>
      <c r="U9" s="59">
        <v>0</v>
      </c>
      <c r="V9" s="59">
        <v>43346166</v>
      </c>
      <c r="W9" s="59">
        <v>56017329</v>
      </c>
      <c r="X9" s="59">
        <v>-12671163</v>
      </c>
      <c r="Y9" s="60">
        <v>-22.62</v>
      </c>
      <c r="Z9" s="61">
        <v>73752539</v>
      </c>
    </row>
    <row r="10" spans="1:26" ht="25.5">
      <c r="A10" s="62" t="s">
        <v>98</v>
      </c>
      <c r="B10" s="63">
        <f>SUM(B5:B9)</f>
        <v>611965212</v>
      </c>
      <c r="C10" s="63">
        <f>SUM(C5:C9)</f>
        <v>0</v>
      </c>
      <c r="D10" s="64">
        <f aca="true" t="shared" si="0" ref="D10:Z10">SUM(D5:D9)</f>
        <v>704224351</v>
      </c>
      <c r="E10" s="65">
        <f t="shared" si="0"/>
        <v>704224351</v>
      </c>
      <c r="F10" s="65">
        <f t="shared" si="0"/>
        <v>103623601</v>
      </c>
      <c r="G10" s="65">
        <f t="shared" si="0"/>
        <v>45143464</v>
      </c>
      <c r="H10" s="65">
        <f t="shared" si="0"/>
        <v>46629498</v>
      </c>
      <c r="I10" s="65">
        <f t="shared" si="0"/>
        <v>195396563</v>
      </c>
      <c r="J10" s="65">
        <f t="shared" si="0"/>
        <v>42489409</v>
      </c>
      <c r="K10" s="65">
        <f t="shared" si="0"/>
        <v>38073309</v>
      </c>
      <c r="L10" s="65">
        <f t="shared" si="0"/>
        <v>75960342</v>
      </c>
      <c r="M10" s="65">
        <f t="shared" si="0"/>
        <v>156523060</v>
      </c>
      <c r="N10" s="65">
        <f t="shared" si="0"/>
        <v>43425481</v>
      </c>
      <c r="O10" s="65">
        <f t="shared" si="0"/>
        <v>44949035</v>
      </c>
      <c r="P10" s="65">
        <f t="shared" si="0"/>
        <v>70614330</v>
      </c>
      <c r="Q10" s="65">
        <f t="shared" si="0"/>
        <v>158988846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510908469</v>
      </c>
      <c r="W10" s="65">
        <f t="shared" si="0"/>
        <v>560743590</v>
      </c>
      <c r="X10" s="65">
        <f t="shared" si="0"/>
        <v>-49835121</v>
      </c>
      <c r="Y10" s="66">
        <f>+IF(W10&lt;&gt;0,(X10/W10)*100,0)</f>
        <v>-8.887327806992854</v>
      </c>
      <c r="Z10" s="67">
        <f t="shared" si="0"/>
        <v>704224351</v>
      </c>
    </row>
    <row r="11" spans="1:26" ht="13.5">
      <c r="A11" s="57" t="s">
        <v>36</v>
      </c>
      <c r="B11" s="18">
        <v>201666787</v>
      </c>
      <c r="C11" s="18">
        <v>0</v>
      </c>
      <c r="D11" s="58">
        <v>206806838</v>
      </c>
      <c r="E11" s="59">
        <v>206806838</v>
      </c>
      <c r="F11" s="59">
        <v>17793930</v>
      </c>
      <c r="G11" s="59">
        <v>18994674</v>
      </c>
      <c r="H11" s="59">
        <v>17506367</v>
      </c>
      <c r="I11" s="59">
        <v>54294971</v>
      </c>
      <c r="J11" s="59">
        <v>16993022</v>
      </c>
      <c r="K11" s="59">
        <v>16751772</v>
      </c>
      <c r="L11" s="59">
        <v>18776268</v>
      </c>
      <c r="M11" s="59">
        <v>52521062</v>
      </c>
      <c r="N11" s="59">
        <v>17332287</v>
      </c>
      <c r="O11" s="59">
        <v>17788343</v>
      </c>
      <c r="P11" s="59">
        <v>18670894</v>
      </c>
      <c r="Q11" s="59">
        <v>53791524</v>
      </c>
      <c r="R11" s="59">
        <v>0</v>
      </c>
      <c r="S11" s="59">
        <v>0</v>
      </c>
      <c r="T11" s="59">
        <v>0</v>
      </c>
      <c r="U11" s="59">
        <v>0</v>
      </c>
      <c r="V11" s="59">
        <v>160607557</v>
      </c>
      <c r="W11" s="59">
        <v>159069807</v>
      </c>
      <c r="X11" s="59">
        <v>1537750</v>
      </c>
      <c r="Y11" s="60">
        <v>0.97</v>
      </c>
      <c r="Z11" s="61">
        <v>206806838</v>
      </c>
    </row>
    <row r="12" spans="1:26" ht="13.5">
      <c r="A12" s="57" t="s">
        <v>37</v>
      </c>
      <c r="B12" s="18">
        <v>14813961</v>
      </c>
      <c r="C12" s="18">
        <v>0</v>
      </c>
      <c r="D12" s="58">
        <v>11897355</v>
      </c>
      <c r="E12" s="59">
        <v>11897355</v>
      </c>
      <c r="F12" s="59">
        <v>1112036</v>
      </c>
      <c r="G12" s="59">
        <v>73120</v>
      </c>
      <c r="H12" s="59">
        <v>1717839</v>
      </c>
      <c r="I12" s="59">
        <v>2902995</v>
      </c>
      <c r="J12" s="59">
        <v>1139744</v>
      </c>
      <c r="K12" s="59">
        <v>1152731</v>
      </c>
      <c r="L12" s="59">
        <v>1152731</v>
      </c>
      <c r="M12" s="59">
        <v>3445206</v>
      </c>
      <c r="N12" s="59">
        <v>1152731</v>
      </c>
      <c r="O12" s="59">
        <v>1347120</v>
      </c>
      <c r="P12" s="59">
        <v>1231850</v>
      </c>
      <c r="Q12" s="59">
        <v>3731701</v>
      </c>
      <c r="R12" s="59">
        <v>0</v>
      </c>
      <c r="S12" s="59">
        <v>0</v>
      </c>
      <c r="T12" s="59">
        <v>0</v>
      </c>
      <c r="U12" s="59">
        <v>0</v>
      </c>
      <c r="V12" s="59">
        <v>10079902</v>
      </c>
      <c r="W12" s="59">
        <v>8923014</v>
      </c>
      <c r="X12" s="59">
        <v>1156888</v>
      </c>
      <c r="Y12" s="60">
        <v>12.97</v>
      </c>
      <c r="Z12" s="61">
        <v>11897355</v>
      </c>
    </row>
    <row r="13" spans="1:26" ht="13.5">
      <c r="A13" s="57" t="s">
        <v>99</v>
      </c>
      <c r="B13" s="18">
        <v>67910967</v>
      </c>
      <c r="C13" s="18">
        <v>0</v>
      </c>
      <c r="D13" s="58">
        <v>77867121</v>
      </c>
      <c r="E13" s="59">
        <v>77867121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58400244</v>
      </c>
      <c r="X13" s="59">
        <v>-58400244</v>
      </c>
      <c r="Y13" s="60">
        <v>-100</v>
      </c>
      <c r="Z13" s="61">
        <v>77867121</v>
      </c>
    </row>
    <row r="14" spans="1:26" ht="13.5">
      <c r="A14" s="57" t="s">
        <v>38</v>
      </c>
      <c r="B14" s="18">
        <v>17084658</v>
      </c>
      <c r="C14" s="18">
        <v>0</v>
      </c>
      <c r="D14" s="58">
        <v>7452000</v>
      </c>
      <c r="E14" s="59">
        <v>7452000</v>
      </c>
      <c r="F14" s="59">
        <v>3717049</v>
      </c>
      <c r="G14" s="59">
        <v>901582</v>
      </c>
      <c r="H14" s="59">
        <v>798850</v>
      </c>
      <c r="I14" s="59">
        <v>5417481</v>
      </c>
      <c r="J14" s="59">
        <v>1129441</v>
      </c>
      <c r="K14" s="59">
        <v>638479</v>
      </c>
      <c r="L14" s="59">
        <v>1504785</v>
      </c>
      <c r="M14" s="59">
        <v>3272705</v>
      </c>
      <c r="N14" s="59">
        <v>621615</v>
      </c>
      <c r="O14" s="59">
        <v>621615</v>
      </c>
      <c r="P14" s="59">
        <v>-1470421</v>
      </c>
      <c r="Q14" s="59">
        <v>-227191</v>
      </c>
      <c r="R14" s="59">
        <v>0</v>
      </c>
      <c r="S14" s="59">
        <v>0</v>
      </c>
      <c r="T14" s="59">
        <v>0</v>
      </c>
      <c r="U14" s="59">
        <v>0</v>
      </c>
      <c r="V14" s="59">
        <v>8462995</v>
      </c>
      <c r="W14" s="59">
        <v>6054750</v>
      </c>
      <c r="X14" s="59">
        <v>2408245</v>
      </c>
      <c r="Y14" s="60">
        <v>39.77</v>
      </c>
      <c r="Z14" s="61">
        <v>7452000</v>
      </c>
    </row>
    <row r="15" spans="1:26" ht="13.5">
      <c r="A15" s="57" t="s">
        <v>39</v>
      </c>
      <c r="B15" s="18">
        <v>154491084</v>
      </c>
      <c r="C15" s="18">
        <v>0</v>
      </c>
      <c r="D15" s="58">
        <v>157314820</v>
      </c>
      <c r="E15" s="59">
        <v>157314820</v>
      </c>
      <c r="F15" s="59">
        <v>34868472</v>
      </c>
      <c r="G15" s="59">
        <v>21988858</v>
      </c>
      <c r="H15" s="59">
        <v>3274722</v>
      </c>
      <c r="I15" s="59">
        <v>60132052</v>
      </c>
      <c r="J15" s="59">
        <v>3674031</v>
      </c>
      <c r="K15" s="59">
        <v>2396897</v>
      </c>
      <c r="L15" s="59">
        <v>3686677</v>
      </c>
      <c r="M15" s="59">
        <v>9757605</v>
      </c>
      <c r="N15" s="59">
        <v>15661715</v>
      </c>
      <c r="O15" s="59">
        <v>11082502</v>
      </c>
      <c r="P15" s="59">
        <v>20180835</v>
      </c>
      <c r="Q15" s="59">
        <v>46925052</v>
      </c>
      <c r="R15" s="59">
        <v>0</v>
      </c>
      <c r="S15" s="59">
        <v>0</v>
      </c>
      <c r="T15" s="59">
        <v>0</v>
      </c>
      <c r="U15" s="59">
        <v>0</v>
      </c>
      <c r="V15" s="59">
        <v>116814709</v>
      </c>
      <c r="W15" s="59">
        <v>111854024</v>
      </c>
      <c r="X15" s="59">
        <v>4960685</v>
      </c>
      <c r="Y15" s="60">
        <v>4.43</v>
      </c>
      <c r="Z15" s="61">
        <v>157314820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291175530</v>
      </c>
      <c r="C17" s="18">
        <v>0</v>
      </c>
      <c r="D17" s="58">
        <v>237166861</v>
      </c>
      <c r="E17" s="59">
        <v>237166861</v>
      </c>
      <c r="F17" s="59">
        <v>18681051</v>
      </c>
      <c r="G17" s="59">
        <v>11195532</v>
      </c>
      <c r="H17" s="59">
        <v>11290378</v>
      </c>
      <c r="I17" s="59">
        <v>41166961</v>
      </c>
      <c r="J17" s="59">
        <v>11257114</v>
      </c>
      <c r="K17" s="59">
        <v>24231554</v>
      </c>
      <c r="L17" s="59">
        <v>11386780</v>
      </c>
      <c r="M17" s="59">
        <v>46875448</v>
      </c>
      <c r="N17" s="59">
        <v>6476612</v>
      </c>
      <c r="O17" s="59">
        <v>53678756</v>
      </c>
      <c r="P17" s="59">
        <v>10287932</v>
      </c>
      <c r="Q17" s="59">
        <v>70443300</v>
      </c>
      <c r="R17" s="59">
        <v>0</v>
      </c>
      <c r="S17" s="59">
        <v>0</v>
      </c>
      <c r="T17" s="59">
        <v>0</v>
      </c>
      <c r="U17" s="59">
        <v>0</v>
      </c>
      <c r="V17" s="59">
        <v>158485709</v>
      </c>
      <c r="W17" s="59">
        <v>172436571</v>
      </c>
      <c r="X17" s="59">
        <v>-13950862</v>
      </c>
      <c r="Y17" s="60">
        <v>-8.09</v>
      </c>
      <c r="Z17" s="61">
        <v>237166861</v>
      </c>
    </row>
    <row r="18" spans="1:26" ht="13.5">
      <c r="A18" s="69" t="s">
        <v>42</v>
      </c>
      <c r="B18" s="70">
        <f>SUM(B11:B17)</f>
        <v>747142987</v>
      </c>
      <c r="C18" s="70">
        <f>SUM(C11:C17)</f>
        <v>0</v>
      </c>
      <c r="D18" s="71">
        <f aca="true" t="shared" si="1" ref="D18:Z18">SUM(D11:D17)</f>
        <v>698504995</v>
      </c>
      <c r="E18" s="72">
        <f t="shared" si="1"/>
        <v>698504995</v>
      </c>
      <c r="F18" s="72">
        <f t="shared" si="1"/>
        <v>76172538</v>
      </c>
      <c r="G18" s="72">
        <f t="shared" si="1"/>
        <v>53153766</v>
      </c>
      <c r="H18" s="72">
        <f t="shared" si="1"/>
        <v>34588156</v>
      </c>
      <c r="I18" s="72">
        <f t="shared" si="1"/>
        <v>163914460</v>
      </c>
      <c r="J18" s="72">
        <f t="shared" si="1"/>
        <v>34193352</v>
      </c>
      <c r="K18" s="72">
        <f t="shared" si="1"/>
        <v>45171433</v>
      </c>
      <c r="L18" s="72">
        <f t="shared" si="1"/>
        <v>36507241</v>
      </c>
      <c r="M18" s="72">
        <f t="shared" si="1"/>
        <v>115872026</v>
      </c>
      <c r="N18" s="72">
        <f t="shared" si="1"/>
        <v>41244960</v>
      </c>
      <c r="O18" s="72">
        <f t="shared" si="1"/>
        <v>84518336</v>
      </c>
      <c r="P18" s="72">
        <f t="shared" si="1"/>
        <v>48901090</v>
      </c>
      <c r="Q18" s="72">
        <f t="shared" si="1"/>
        <v>174664386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454450872</v>
      </c>
      <c r="W18" s="72">
        <f t="shared" si="1"/>
        <v>516738410</v>
      </c>
      <c r="X18" s="72">
        <f t="shared" si="1"/>
        <v>-62287538</v>
      </c>
      <c r="Y18" s="66">
        <f>+IF(W18&lt;&gt;0,(X18/W18)*100,0)</f>
        <v>-12.053978723973703</v>
      </c>
      <c r="Z18" s="73">
        <f t="shared" si="1"/>
        <v>698504995</v>
      </c>
    </row>
    <row r="19" spans="1:26" ht="13.5">
      <c r="A19" s="69" t="s">
        <v>43</v>
      </c>
      <c r="B19" s="74">
        <f>+B10-B18</f>
        <v>-135177775</v>
      </c>
      <c r="C19" s="74">
        <f>+C10-C18</f>
        <v>0</v>
      </c>
      <c r="D19" s="75">
        <f aca="true" t="shared" si="2" ref="D19:Z19">+D10-D18</f>
        <v>5719356</v>
      </c>
      <c r="E19" s="76">
        <f t="shared" si="2"/>
        <v>5719356</v>
      </c>
      <c r="F19" s="76">
        <f t="shared" si="2"/>
        <v>27451063</v>
      </c>
      <c r="G19" s="76">
        <f t="shared" si="2"/>
        <v>-8010302</v>
      </c>
      <c r="H19" s="76">
        <f t="shared" si="2"/>
        <v>12041342</v>
      </c>
      <c r="I19" s="76">
        <f t="shared" si="2"/>
        <v>31482103</v>
      </c>
      <c r="J19" s="76">
        <f t="shared" si="2"/>
        <v>8296057</v>
      </c>
      <c r="K19" s="76">
        <f t="shared" si="2"/>
        <v>-7098124</v>
      </c>
      <c r="L19" s="76">
        <f t="shared" si="2"/>
        <v>39453101</v>
      </c>
      <c r="M19" s="76">
        <f t="shared" si="2"/>
        <v>40651034</v>
      </c>
      <c r="N19" s="76">
        <f t="shared" si="2"/>
        <v>2180521</v>
      </c>
      <c r="O19" s="76">
        <f t="shared" si="2"/>
        <v>-39569301</v>
      </c>
      <c r="P19" s="76">
        <f t="shared" si="2"/>
        <v>21713240</v>
      </c>
      <c r="Q19" s="76">
        <f t="shared" si="2"/>
        <v>-15675540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56457597</v>
      </c>
      <c r="W19" s="76">
        <f>IF(E10=E18,0,W10-W18)</f>
        <v>44005180</v>
      </c>
      <c r="X19" s="76">
        <f t="shared" si="2"/>
        <v>12452417</v>
      </c>
      <c r="Y19" s="77">
        <f>+IF(W19&lt;&gt;0,(X19/W19)*100,0)</f>
        <v>28.297616326077975</v>
      </c>
      <c r="Z19" s="78">
        <f t="shared" si="2"/>
        <v>5719356</v>
      </c>
    </row>
    <row r="20" spans="1:26" ht="13.5">
      <c r="A20" s="57" t="s">
        <v>44</v>
      </c>
      <c r="B20" s="18">
        <v>78916471</v>
      </c>
      <c r="C20" s="18">
        <v>0</v>
      </c>
      <c r="D20" s="58">
        <v>71888998</v>
      </c>
      <c r="E20" s="59">
        <v>71888998</v>
      </c>
      <c r="F20" s="59">
        <v>20095000</v>
      </c>
      <c r="G20" s="59">
        <v>3381579</v>
      </c>
      <c r="H20" s="59">
        <v>7239029</v>
      </c>
      <c r="I20" s="59">
        <v>30715608</v>
      </c>
      <c r="J20" s="59">
        <v>0</v>
      </c>
      <c r="K20" s="59">
        <v>5994821</v>
      </c>
      <c r="L20" s="59">
        <v>3935775</v>
      </c>
      <c r="M20" s="59">
        <v>9930596</v>
      </c>
      <c r="N20" s="59">
        <v>10767865</v>
      </c>
      <c r="O20" s="59">
        <v>2992884</v>
      </c>
      <c r="P20" s="59">
        <v>6237000</v>
      </c>
      <c r="Q20" s="59">
        <v>19997749</v>
      </c>
      <c r="R20" s="59">
        <v>0</v>
      </c>
      <c r="S20" s="59">
        <v>0</v>
      </c>
      <c r="T20" s="59">
        <v>0</v>
      </c>
      <c r="U20" s="59">
        <v>0</v>
      </c>
      <c r="V20" s="59">
        <v>60643953</v>
      </c>
      <c r="W20" s="59">
        <v>71889000</v>
      </c>
      <c r="X20" s="59">
        <v>-11245047</v>
      </c>
      <c r="Y20" s="60">
        <v>-15.64</v>
      </c>
      <c r="Z20" s="61">
        <v>71888998</v>
      </c>
    </row>
    <row r="21" spans="1:26" ht="13.5">
      <c r="A21" s="57" t="s">
        <v>100</v>
      </c>
      <c r="B21" s="79">
        <v>0</v>
      </c>
      <c r="C21" s="79">
        <v>0</v>
      </c>
      <c r="D21" s="80">
        <v>8000000</v>
      </c>
      <c r="E21" s="81">
        <v>8000000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4000000</v>
      </c>
      <c r="X21" s="81">
        <v>-4000000</v>
      </c>
      <c r="Y21" s="82">
        <v>-100</v>
      </c>
      <c r="Z21" s="83">
        <v>8000000</v>
      </c>
    </row>
    <row r="22" spans="1:26" ht="25.5">
      <c r="A22" s="84" t="s">
        <v>101</v>
      </c>
      <c r="B22" s="85">
        <f>SUM(B19:B21)</f>
        <v>-56261304</v>
      </c>
      <c r="C22" s="85">
        <f>SUM(C19:C21)</f>
        <v>0</v>
      </c>
      <c r="D22" s="86">
        <f aca="true" t="shared" si="3" ref="D22:Z22">SUM(D19:D21)</f>
        <v>85608354</v>
      </c>
      <c r="E22" s="87">
        <f t="shared" si="3"/>
        <v>85608354</v>
      </c>
      <c r="F22" s="87">
        <f t="shared" si="3"/>
        <v>47546063</v>
      </c>
      <c r="G22" s="87">
        <f t="shared" si="3"/>
        <v>-4628723</v>
      </c>
      <c r="H22" s="87">
        <f t="shared" si="3"/>
        <v>19280371</v>
      </c>
      <c r="I22" s="87">
        <f t="shared" si="3"/>
        <v>62197711</v>
      </c>
      <c r="J22" s="87">
        <f t="shared" si="3"/>
        <v>8296057</v>
      </c>
      <c r="K22" s="87">
        <f t="shared" si="3"/>
        <v>-1103303</v>
      </c>
      <c r="L22" s="87">
        <f t="shared" si="3"/>
        <v>43388876</v>
      </c>
      <c r="M22" s="87">
        <f t="shared" si="3"/>
        <v>50581630</v>
      </c>
      <c r="N22" s="87">
        <f t="shared" si="3"/>
        <v>12948386</v>
      </c>
      <c r="O22" s="87">
        <f t="shared" si="3"/>
        <v>-36576417</v>
      </c>
      <c r="P22" s="87">
        <f t="shared" si="3"/>
        <v>27950240</v>
      </c>
      <c r="Q22" s="87">
        <f t="shared" si="3"/>
        <v>4322209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117101550</v>
      </c>
      <c r="W22" s="87">
        <f t="shared" si="3"/>
        <v>119894180</v>
      </c>
      <c r="X22" s="87">
        <f t="shared" si="3"/>
        <v>-2792630</v>
      </c>
      <c r="Y22" s="88">
        <f>+IF(W22&lt;&gt;0,(X22/W22)*100,0)</f>
        <v>-2.3292456731427666</v>
      </c>
      <c r="Z22" s="89">
        <f t="shared" si="3"/>
        <v>85608354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-56261304</v>
      </c>
      <c r="C24" s="74">
        <f>SUM(C22:C23)</f>
        <v>0</v>
      </c>
      <c r="D24" s="75">
        <f aca="true" t="shared" si="4" ref="D24:Z24">SUM(D22:D23)</f>
        <v>85608354</v>
      </c>
      <c r="E24" s="76">
        <f t="shared" si="4"/>
        <v>85608354</v>
      </c>
      <c r="F24" s="76">
        <f t="shared" si="4"/>
        <v>47546063</v>
      </c>
      <c r="G24" s="76">
        <f t="shared" si="4"/>
        <v>-4628723</v>
      </c>
      <c r="H24" s="76">
        <f t="shared" si="4"/>
        <v>19280371</v>
      </c>
      <c r="I24" s="76">
        <f t="shared" si="4"/>
        <v>62197711</v>
      </c>
      <c r="J24" s="76">
        <f t="shared" si="4"/>
        <v>8296057</v>
      </c>
      <c r="K24" s="76">
        <f t="shared" si="4"/>
        <v>-1103303</v>
      </c>
      <c r="L24" s="76">
        <f t="shared" si="4"/>
        <v>43388876</v>
      </c>
      <c r="M24" s="76">
        <f t="shared" si="4"/>
        <v>50581630</v>
      </c>
      <c r="N24" s="76">
        <f t="shared" si="4"/>
        <v>12948386</v>
      </c>
      <c r="O24" s="76">
        <f t="shared" si="4"/>
        <v>-36576417</v>
      </c>
      <c r="P24" s="76">
        <f t="shared" si="4"/>
        <v>27950240</v>
      </c>
      <c r="Q24" s="76">
        <f t="shared" si="4"/>
        <v>4322209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117101550</v>
      </c>
      <c r="W24" s="76">
        <f t="shared" si="4"/>
        <v>119894180</v>
      </c>
      <c r="X24" s="76">
        <f t="shared" si="4"/>
        <v>-2792630</v>
      </c>
      <c r="Y24" s="77">
        <f>+IF(W24&lt;&gt;0,(X24/W24)*100,0)</f>
        <v>-2.3292456731427666</v>
      </c>
      <c r="Z24" s="78">
        <f t="shared" si="4"/>
        <v>85608354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75859682</v>
      </c>
      <c r="C27" s="21">
        <v>0</v>
      </c>
      <c r="D27" s="98">
        <v>79888998</v>
      </c>
      <c r="E27" s="99">
        <v>79888998</v>
      </c>
      <c r="F27" s="99">
        <v>9280354</v>
      </c>
      <c r="G27" s="99">
        <v>2966297</v>
      </c>
      <c r="H27" s="99">
        <v>7219913</v>
      </c>
      <c r="I27" s="99">
        <v>19466564</v>
      </c>
      <c r="J27" s="99">
        <v>7708502</v>
      </c>
      <c r="K27" s="99">
        <v>5164193</v>
      </c>
      <c r="L27" s="99">
        <v>8697582</v>
      </c>
      <c r="M27" s="99">
        <v>21570277</v>
      </c>
      <c r="N27" s="99">
        <v>0</v>
      </c>
      <c r="O27" s="99">
        <v>2625337</v>
      </c>
      <c r="P27" s="99">
        <v>2083355</v>
      </c>
      <c r="Q27" s="99">
        <v>4708692</v>
      </c>
      <c r="R27" s="99">
        <v>0</v>
      </c>
      <c r="S27" s="99">
        <v>0</v>
      </c>
      <c r="T27" s="99">
        <v>0</v>
      </c>
      <c r="U27" s="99">
        <v>0</v>
      </c>
      <c r="V27" s="99">
        <v>45745533</v>
      </c>
      <c r="W27" s="99">
        <v>59916749</v>
      </c>
      <c r="X27" s="99">
        <v>-14171216</v>
      </c>
      <c r="Y27" s="100">
        <v>-23.65</v>
      </c>
      <c r="Z27" s="101">
        <v>79888998</v>
      </c>
    </row>
    <row r="28" spans="1:26" ht="13.5">
      <c r="A28" s="102" t="s">
        <v>44</v>
      </c>
      <c r="B28" s="18">
        <v>73953363</v>
      </c>
      <c r="C28" s="18">
        <v>0</v>
      </c>
      <c r="D28" s="58">
        <v>71888998</v>
      </c>
      <c r="E28" s="59">
        <v>71888998</v>
      </c>
      <c r="F28" s="59">
        <v>9280354</v>
      </c>
      <c r="G28" s="59">
        <v>2966297</v>
      </c>
      <c r="H28" s="59">
        <v>7219913</v>
      </c>
      <c r="I28" s="59">
        <v>19466564</v>
      </c>
      <c r="J28" s="59">
        <v>7708502</v>
      </c>
      <c r="K28" s="59">
        <v>5164193</v>
      </c>
      <c r="L28" s="59">
        <v>8697582</v>
      </c>
      <c r="M28" s="59">
        <v>21570277</v>
      </c>
      <c r="N28" s="59">
        <v>0</v>
      </c>
      <c r="O28" s="59">
        <v>2625337</v>
      </c>
      <c r="P28" s="59">
        <v>2083355</v>
      </c>
      <c r="Q28" s="59">
        <v>4708692</v>
      </c>
      <c r="R28" s="59">
        <v>0</v>
      </c>
      <c r="S28" s="59">
        <v>0</v>
      </c>
      <c r="T28" s="59">
        <v>0</v>
      </c>
      <c r="U28" s="59">
        <v>0</v>
      </c>
      <c r="V28" s="59">
        <v>45745533</v>
      </c>
      <c r="W28" s="59">
        <v>53916749</v>
      </c>
      <c r="X28" s="59">
        <v>-8171216</v>
      </c>
      <c r="Y28" s="60">
        <v>-15.16</v>
      </c>
      <c r="Z28" s="61">
        <v>71888998</v>
      </c>
    </row>
    <row r="29" spans="1:26" ht="13.5">
      <c r="A29" s="57" t="s">
        <v>103</v>
      </c>
      <c r="B29" s="18">
        <v>1906319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8000000</v>
      </c>
      <c r="E31" s="59">
        <v>8000000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6000000</v>
      </c>
      <c r="X31" s="59">
        <v>-6000000</v>
      </c>
      <c r="Y31" s="60">
        <v>-100</v>
      </c>
      <c r="Z31" s="61">
        <v>8000000</v>
      </c>
    </row>
    <row r="32" spans="1:26" ht="13.5">
      <c r="A32" s="69" t="s">
        <v>50</v>
      </c>
      <c r="B32" s="21">
        <f>SUM(B28:B31)</f>
        <v>75859682</v>
      </c>
      <c r="C32" s="21">
        <f>SUM(C28:C31)</f>
        <v>0</v>
      </c>
      <c r="D32" s="98">
        <f aca="true" t="shared" si="5" ref="D32:Z32">SUM(D28:D31)</f>
        <v>79888998</v>
      </c>
      <c r="E32" s="99">
        <f t="shared" si="5"/>
        <v>79888998</v>
      </c>
      <c r="F32" s="99">
        <f t="shared" si="5"/>
        <v>9280354</v>
      </c>
      <c r="G32" s="99">
        <f t="shared" si="5"/>
        <v>2966297</v>
      </c>
      <c r="H32" s="99">
        <f t="shared" si="5"/>
        <v>7219913</v>
      </c>
      <c r="I32" s="99">
        <f t="shared" si="5"/>
        <v>19466564</v>
      </c>
      <c r="J32" s="99">
        <f t="shared" si="5"/>
        <v>7708502</v>
      </c>
      <c r="K32" s="99">
        <f t="shared" si="5"/>
        <v>5164193</v>
      </c>
      <c r="L32" s="99">
        <f t="shared" si="5"/>
        <v>8697582</v>
      </c>
      <c r="M32" s="99">
        <f t="shared" si="5"/>
        <v>21570277</v>
      </c>
      <c r="N32" s="99">
        <f t="shared" si="5"/>
        <v>0</v>
      </c>
      <c r="O32" s="99">
        <f t="shared" si="5"/>
        <v>2625337</v>
      </c>
      <c r="P32" s="99">
        <f t="shared" si="5"/>
        <v>2083355</v>
      </c>
      <c r="Q32" s="99">
        <f t="shared" si="5"/>
        <v>4708692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45745533</v>
      </c>
      <c r="W32" s="99">
        <f t="shared" si="5"/>
        <v>59916749</v>
      </c>
      <c r="X32" s="99">
        <f t="shared" si="5"/>
        <v>-14171216</v>
      </c>
      <c r="Y32" s="100">
        <f>+IF(W32&lt;&gt;0,(X32/W32)*100,0)</f>
        <v>-23.65151019792479</v>
      </c>
      <c r="Z32" s="101">
        <f t="shared" si="5"/>
        <v>79888998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90071457</v>
      </c>
      <c r="C35" s="18">
        <v>0</v>
      </c>
      <c r="D35" s="58">
        <v>96755474</v>
      </c>
      <c r="E35" s="59">
        <v>96755474</v>
      </c>
      <c r="F35" s="59">
        <v>19247676</v>
      </c>
      <c r="G35" s="59">
        <v>15861518</v>
      </c>
      <c r="H35" s="59">
        <v>9326267</v>
      </c>
      <c r="I35" s="59">
        <v>9326267</v>
      </c>
      <c r="J35" s="59">
        <v>8147659</v>
      </c>
      <c r="K35" s="59">
        <v>6118838</v>
      </c>
      <c r="L35" s="59">
        <v>17039778</v>
      </c>
      <c r="M35" s="59">
        <v>17039778</v>
      </c>
      <c r="N35" s="59">
        <v>9808865</v>
      </c>
      <c r="O35" s="59">
        <v>40539884</v>
      </c>
      <c r="P35" s="59">
        <v>20103571</v>
      </c>
      <c r="Q35" s="59">
        <v>20103571</v>
      </c>
      <c r="R35" s="59">
        <v>0</v>
      </c>
      <c r="S35" s="59">
        <v>0</v>
      </c>
      <c r="T35" s="59">
        <v>0</v>
      </c>
      <c r="U35" s="59">
        <v>0</v>
      </c>
      <c r="V35" s="59">
        <v>20103571</v>
      </c>
      <c r="W35" s="59">
        <v>72566606</v>
      </c>
      <c r="X35" s="59">
        <v>-52463035</v>
      </c>
      <c r="Y35" s="60">
        <v>-72.3</v>
      </c>
      <c r="Z35" s="61">
        <v>96755474</v>
      </c>
    </row>
    <row r="36" spans="1:26" ht="13.5">
      <c r="A36" s="57" t="s">
        <v>53</v>
      </c>
      <c r="B36" s="18">
        <v>1932775383</v>
      </c>
      <c r="C36" s="18">
        <v>0</v>
      </c>
      <c r="D36" s="58">
        <v>2041461943</v>
      </c>
      <c r="E36" s="59">
        <v>2041461943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1531096457</v>
      </c>
      <c r="X36" s="59">
        <v>-1531096457</v>
      </c>
      <c r="Y36" s="60">
        <v>-100</v>
      </c>
      <c r="Z36" s="61">
        <v>2041461943</v>
      </c>
    </row>
    <row r="37" spans="1:26" ht="13.5">
      <c r="A37" s="57" t="s">
        <v>54</v>
      </c>
      <c r="B37" s="18">
        <v>304826807</v>
      </c>
      <c r="C37" s="18">
        <v>0</v>
      </c>
      <c r="D37" s="58">
        <v>267252635</v>
      </c>
      <c r="E37" s="59">
        <v>267252635</v>
      </c>
      <c r="F37" s="59">
        <v>-17849487</v>
      </c>
      <c r="G37" s="59">
        <v>24670393</v>
      </c>
      <c r="H37" s="59">
        <v>-1560081</v>
      </c>
      <c r="I37" s="59">
        <v>-1560081</v>
      </c>
      <c r="J37" s="59">
        <v>8763862</v>
      </c>
      <c r="K37" s="59">
        <v>-1268362</v>
      </c>
      <c r="L37" s="59">
        <v>-16606175</v>
      </c>
      <c r="M37" s="59">
        <v>-16606175</v>
      </c>
      <c r="N37" s="59">
        <v>-2105907</v>
      </c>
      <c r="O37" s="59">
        <v>-1707728</v>
      </c>
      <c r="P37" s="59">
        <v>-7795700</v>
      </c>
      <c r="Q37" s="59">
        <v>-7795700</v>
      </c>
      <c r="R37" s="59">
        <v>0</v>
      </c>
      <c r="S37" s="59">
        <v>0</v>
      </c>
      <c r="T37" s="59">
        <v>0</v>
      </c>
      <c r="U37" s="59">
        <v>0</v>
      </c>
      <c r="V37" s="59">
        <v>-7795700</v>
      </c>
      <c r="W37" s="59">
        <v>200439476</v>
      </c>
      <c r="X37" s="59">
        <v>-208235176</v>
      </c>
      <c r="Y37" s="60">
        <v>-103.89</v>
      </c>
      <c r="Z37" s="61">
        <v>267252635</v>
      </c>
    </row>
    <row r="38" spans="1:26" ht="13.5">
      <c r="A38" s="57" t="s">
        <v>55</v>
      </c>
      <c r="B38" s="18">
        <v>79155657</v>
      </c>
      <c r="C38" s="18">
        <v>0</v>
      </c>
      <c r="D38" s="58">
        <v>87662880</v>
      </c>
      <c r="E38" s="59">
        <v>87662880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-2092036</v>
      </c>
      <c r="Q38" s="59">
        <v>-2092036</v>
      </c>
      <c r="R38" s="59">
        <v>0</v>
      </c>
      <c r="S38" s="59">
        <v>0</v>
      </c>
      <c r="T38" s="59">
        <v>0</v>
      </c>
      <c r="U38" s="59">
        <v>0</v>
      </c>
      <c r="V38" s="59">
        <v>-2092036</v>
      </c>
      <c r="W38" s="59">
        <v>65747160</v>
      </c>
      <c r="X38" s="59">
        <v>-67839196</v>
      </c>
      <c r="Y38" s="60">
        <v>-103.18</v>
      </c>
      <c r="Z38" s="61">
        <v>87662880</v>
      </c>
    </row>
    <row r="39" spans="1:26" ht="13.5">
      <c r="A39" s="57" t="s">
        <v>56</v>
      </c>
      <c r="B39" s="18">
        <v>1638864376</v>
      </c>
      <c r="C39" s="18">
        <v>0</v>
      </c>
      <c r="D39" s="58">
        <v>1783301902</v>
      </c>
      <c r="E39" s="59">
        <v>1783301902</v>
      </c>
      <c r="F39" s="59">
        <v>37097163</v>
      </c>
      <c r="G39" s="59">
        <v>-8808875</v>
      </c>
      <c r="H39" s="59">
        <v>10886348</v>
      </c>
      <c r="I39" s="59">
        <v>10886348</v>
      </c>
      <c r="J39" s="59">
        <v>-616203</v>
      </c>
      <c r="K39" s="59">
        <v>7387200</v>
      </c>
      <c r="L39" s="59">
        <v>33645953</v>
      </c>
      <c r="M39" s="59">
        <v>33645953</v>
      </c>
      <c r="N39" s="59">
        <v>11914772</v>
      </c>
      <c r="O39" s="59">
        <v>42247612</v>
      </c>
      <c r="P39" s="59">
        <v>29991307</v>
      </c>
      <c r="Q39" s="59">
        <v>29991307</v>
      </c>
      <c r="R39" s="59">
        <v>0</v>
      </c>
      <c r="S39" s="59">
        <v>0</v>
      </c>
      <c r="T39" s="59">
        <v>0</v>
      </c>
      <c r="U39" s="59">
        <v>0</v>
      </c>
      <c r="V39" s="59">
        <v>29991307</v>
      </c>
      <c r="W39" s="59">
        <v>1337476427</v>
      </c>
      <c r="X39" s="59">
        <v>-1307485120</v>
      </c>
      <c r="Y39" s="60">
        <v>-97.76</v>
      </c>
      <c r="Z39" s="61">
        <v>1783301902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63159533</v>
      </c>
      <c r="C42" s="18">
        <v>0</v>
      </c>
      <c r="D42" s="58">
        <v>254785640</v>
      </c>
      <c r="E42" s="59">
        <v>254785640</v>
      </c>
      <c r="F42" s="59">
        <v>26324065</v>
      </c>
      <c r="G42" s="59">
        <v>-5825671</v>
      </c>
      <c r="H42" s="59">
        <v>18795548</v>
      </c>
      <c r="I42" s="59">
        <v>39293942</v>
      </c>
      <c r="J42" s="59">
        <v>15923811</v>
      </c>
      <c r="K42" s="59">
        <v>10063510</v>
      </c>
      <c r="L42" s="59">
        <v>43003280</v>
      </c>
      <c r="M42" s="59">
        <v>68990601</v>
      </c>
      <c r="N42" s="59">
        <v>11676919</v>
      </c>
      <c r="O42" s="59">
        <v>4764438</v>
      </c>
      <c r="P42" s="59">
        <v>24762726</v>
      </c>
      <c r="Q42" s="59">
        <v>41204083</v>
      </c>
      <c r="R42" s="59">
        <v>0</v>
      </c>
      <c r="S42" s="59">
        <v>0</v>
      </c>
      <c r="T42" s="59">
        <v>0</v>
      </c>
      <c r="U42" s="59">
        <v>0</v>
      </c>
      <c r="V42" s="59">
        <v>149488626</v>
      </c>
      <c r="W42" s="59">
        <v>247964424</v>
      </c>
      <c r="X42" s="59">
        <v>-98475798</v>
      </c>
      <c r="Y42" s="60">
        <v>-39.71</v>
      </c>
      <c r="Z42" s="61">
        <v>254785640</v>
      </c>
    </row>
    <row r="43" spans="1:26" ht="13.5">
      <c r="A43" s="57" t="s">
        <v>59</v>
      </c>
      <c r="B43" s="18">
        <v>-71923727</v>
      </c>
      <c r="C43" s="18">
        <v>0</v>
      </c>
      <c r="D43" s="58">
        <v>-71888998</v>
      </c>
      <c r="E43" s="59">
        <v>-71888998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4000000</v>
      </c>
      <c r="X43" s="59">
        <v>-4000000</v>
      </c>
      <c r="Y43" s="60">
        <v>-100</v>
      </c>
      <c r="Z43" s="61">
        <v>-71888998</v>
      </c>
    </row>
    <row r="44" spans="1:26" ht="13.5">
      <c r="A44" s="57" t="s">
        <v>60</v>
      </c>
      <c r="B44" s="18">
        <v>-2860953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-7368335</v>
      </c>
      <c r="C45" s="21">
        <v>0</v>
      </c>
      <c r="D45" s="98">
        <v>182896642</v>
      </c>
      <c r="E45" s="99">
        <v>182896642</v>
      </c>
      <c r="F45" s="99">
        <v>46419060</v>
      </c>
      <c r="G45" s="99">
        <v>40593389</v>
      </c>
      <c r="H45" s="99">
        <v>59388937</v>
      </c>
      <c r="I45" s="99">
        <v>59388937</v>
      </c>
      <c r="J45" s="99">
        <v>75312748</v>
      </c>
      <c r="K45" s="99">
        <v>85376258</v>
      </c>
      <c r="L45" s="99">
        <v>128379538</v>
      </c>
      <c r="M45" s="99">
        <v>128379538</v>
      </c>
      <c r="N45" s="99">
        <v>140056457</v>
      </c>
      <c r="O45" s="99">
        <v>144820895</v>
      </c>
      <c r="P45" s="99">
        <v>169583621</v>
      </c>
      <c r="Q45" s="99">
        <v>169583621</v>
      </c>
      <c r="R45" s="99">
        <v>0</v>
      </c>
      <c r="S45" s="99">
        <v>0</v>
      </c>
      <c r="T45" s="99">
        <v>0</v>
      </c>
      <c r="U45" s="99">
        <v>0</v>
      </c>
      <c r="V45" s="99">
        <v>169583621</v>
      </c>
      <c r="W45" s="99">
        <v>251964424</v>
      </c>
      <c r="X45" s="99">
        <v>-82380803</v>
      </c>
      <c r="Y45" s="100">
        <v>-32.7</v>
      </c>
      <c r="Z45" s="101">
        <v>182896642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26232679</v>
      </c>
      <c r="C49" s="51">
        <v>0</v>
      </c>
      <c r="D49" s="128">
        <v>19003581</v>
      </c>
      <c r="E49" s="53">
        <v>16471143</v>
      </c>
      <c r="F49" s="53">
        <v>0</v>
      </c>
      <c r="G49" s="53">
        <v>0</v>
      </c>
      <c r="H49" s="53">
        <v>0</v>
      </c>
      <c r="I49" s="53">
        <v>599006977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660714380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11290500</v>
      </c>
      <c r="C51" s="51">
        <v>0</v>
      </c>
      <c r="D51" s="128">
        <v>1001295</v>
      </c>
      <c r="E51" s="53">
        <v>344022</v>
      </c>
      <c r="F51" s="53">
        <v>0</v>
      </c>
      <c r="G51" s="53">
        <v>0</v>
      </c>
      <c r="H51" s="53">
        <v>0</v>
      </c>
      <c r="I51" s="53">
        <v>124865589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137501406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73.93350397680561</v>
      </c>
      <c r="C58" s="5">
        <f>IF(C67=0,0,+(C76/C67)*100)</f>
        <v>0</v>
      </c>
      <c r="D58" s="6">
        <f aca="true" t="shared" si="6" ref="D58:Z58">IF(D67=0,0,+(D76/D67)*100)</f>
        <v>100.19337563271817</v>
      </c>
      <c r="E58" s="7">
        <f t="shared" si="6"/>
        <v>100.19337563271817</v>
      </c>
      <c r="F58" s="7">
        <f t="shared" si="6"/>
        <v>99.99999411862994</v>
      </c>
      <c r="G58" s="7">
        <f t="shared" si="6"/>
        <v>100.00000229933887</v>
      </c>
      <c r="H58" s="7">
        <f t="shared" si="6"/>
        <v>99.99999545926205</v>
      </c>
      <c r="I58" s="7">
        <f t="shared" si="6"/>
        <v>99.99999711285119</v>
      </c>
      <c r="J58" s="7">
        <f t="shared" si="6"/>
        <v>100</v>
      </c>
      <c r="K58" s="7">
        <f t="shared" si="6"/>
        <v>99.99999453901638</v>
      </c>
      <c r="L58" s="7">
        <f t="shared" si="6"/>
        <v>99.9999893414506</v>
      </c>
      <c r="M58" s="7">
        <f t="shared" si="6"/>
        <v>99.99999481718734</v>
      </c>
      <c r="N58" s="7">
        <f t="shared" si="6"/>
        <v>99.9988083310428</v>
      </c>
      <c r="O58" s="7">
        <f t="shared" si="6"/>
        <v>95.26634958025461</v>
      </c>
      <c r="P58" s="7">
        <f t="shared" si="6"/>
        <v>99.99999493724</v>
      </c>
      <c r="Q58" s="7">
        <f t="shared" si="6"/>
        <v>98.38731788957838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99.47126703394525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100.19337563271817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99.99998602884429</v>
      </c>
      <c r="M59" s="10">
        <f t="shared" si="7"/>
        <v>99.9999945426453</v>
      </c>
      <c r="N59" s="10">
        <f t="shared" si="7"/>
        <v>99.99305339824978</v>
      </c>
      <c r="O59" s="10">
        <f t="shared" si="7"/>
        <v>78.24896796790766</v>
      </c>
      <c r="P59" s="10">
        <f t="shared" si="7"/>
        <v>100</v>
      </c>
      <c r="Q59" s="10">
        <f t="shared" si="7"/>
        <v>91.51718235950473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97.25451766798999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91.17022401933978</v>
      </c>
      <c r="C60" s="12">
        <f t="shared" si="7"/>
        <v>0</v>
      </c>
      <c r="D60" s="3">
        <f t="shared" si="7"/>
        <v>100.2655012510645</v>
      </c>
      <c r="E60" s="13">
        <f t="shared" si="7"/>
        <v>100.2655012510645</v>
      </c>
      <c r="F60" s="13">
        <f t="shared" si="7"/>
        <v>99.99999043160021</v>
      </c>
      <c r="G60" s="13">
        <f t="shared" si="7"/>
        <v>100.00000307963515</v>
      </c>
      <c r="H60" s="13">
        <f t="shared" si="7"/>
        <v>99.99999388604692</v>
      </c>
      <c r="I60" s="13">
        <f t="shared" si="7"/>
        <v>99.99999585649569</v>
      </c>
      <c r="J60" s="13">
        <f t="shared" si="7"/>
        <v>100</v>
      </c>
      <c r="K60" s="13">
        <f t="shared" si="7"/>
        <v>99.99999655397214</v>
      </c>
      <c r="L60" s="13">
        <f t="shared" si="7"/>
        <v>99.99998862811557</v>
      </c>
      <c r="M60" s="13">
        <f t="shared" si="7"/>
        <v>99.99999533228817</v>
      </c>
      <c r="N60" s="13">
        <f t="shared" si="7"/>
        <v>99.99998710795118</v>
      </c>
      <c r="O60" s="13">
        <f t="shared" si="7"/>
        <v>99.99999654423203</v>
      </c>
      <c r="P60" s="13">
        <f t="shared" si="7"/>
        <v>99.99999296258495</v>
      </c>
      <c r="Q60" s="13">
        <f t="shared" si="7"/>
        <v>99.99999207997237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99.99999445707547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100.2655012510645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100.72568324035566</v>
      </c>
      <c r="G61" s="13">
        <f t="shared" si="7"/>
        <v>100.74216810683087</v>
      </c>
      <c r="H61" s="13">
        <f t="shared" si="7"/>
        <v>100.55336417953178</v>
      </c>
      <c r="I61" s="13">
        <f t="shared" si="7"/>
        <v>100.67290892544646</v>
      </c>
      <c r="J61" s="13">
        <f t="shared" si="7"/>
        <v>100.89837191643798</v>
      </c>
      <c r="K61" s="13">
        <f t="shared" si="7"/>
        <v>100.92969727897967</v>
      </c>
      <c r="L61" s="13">
        <f t="shared" si="7"/>
        <v>100.83291132119065</v>
      </c>
      <c r="M61" s="13">
        <f t="shared" si="7"/>
        <v>100.89018002787789</v>
      </c>
      <c r="N61" s="13">
        <f t="shared" si="7"/>
        <v>100.72329260812526</v>
      </c>
      <c r="O61" s="13">
        <f t="shared" si="7"/>
        <v>100.82681182556516</v>
      </c>
      <c r="P61" s="13">
        <f t="shared" si="7"/>
        <v>100.73103287201886</v>
      </c>
      <c r="Q61" s="13">
        <f t="shared" si="7"/>
        <v>100.75870038235308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100.76537867174665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99.99998321328313</v>
      </c>
      <c r="K62" s="13">
        <f t="shared" si="7"/>
        <v>100</v>
      </c>
      <c r="L62" s="13">
        <f t="shared" si="7"/>
        <v>100</v>
      </c>
      <c r="M62" s="13">
        <f t="shared" si="7"/>
        <v>99.9999942822307</v>
      </c>
      <c r="N62" s="13">
        <f t="shared" si="7"/>
        <v>99.99998220104384</v>
      </c>
      <c r="O62" s="13">
        <f t="shared" si="7"/>
        <v>100</v>
      </c>
      <c r="P62" s="13">
        <f t="shared" si="7"/>
        <v>100</v>
      </c>
      <c r="Q62" s="13">
        <f t="shared" si="7"/>
        <v>99.99999407319461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99.99999607004916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99.99997639092845</v>
      </c>
      <c r="G63" s="13">
        <f t="shared" si="7"/>
        <v>100</v>
      </c>
      <c r="H63" s="13">
        <f t="shared" si="7"/>
        <v>99.99997643556317</v>
      </c>
      <c r="I63" s="13">
        <f t="shared" si="7"/>
        <v>99.9999842715127</v>
      </c>
      <c r="J63" s="13">
        <f t="shared" si="7"/>
        <v>100</v>
      </c>
      <c r="K63" s="13">
        <f t="shared" si="7"/>
        <v>100</v>
      </c>
      <c r="L63" s="13">
        <f t="shared" si="7"/>
        <v>99.9999766433396</v>
      </c>
      <c r="M63" s="13">
        <f t="shared" si="7"/>
        <v>99.9999921980777</v>
      </c>
      <c r="N63" s="13">
        <f t="shared" si="7"/>
        <v>99.99997674087027</v>
      </c>
      <c r="O63" s="13">
        <f t="shared" si="7"/>
        <v>99.99997661922943</v>
      </c>
      <c r="P63" s="13">
        <f t="shared" si="7"/>
        <v>99.9999766835905</v>
      </c>
      <c r="Q63" s="13">
        <f t="shared" si="7"/>
        <v>99.99997668133592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99.9999843743351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102.13052844603926</v>
      </c>
      <c r="E64" s="13">
        <f t="shared" si="7"/>
        <v>102.13052844603926</v>
      </c>
      <c r="F64" s="13">
        <f t="shared" si="7"/>
        <v>99.99997498866361</v>
      </c>
      <c r="G64" s="13">
        <f t="shared" si="7"/>
        <v>96.6503386796825</v>
      </c>
      <c r="H64" s="13">
        <f t="shared" si="7"/>
        <v>100</v>
      </c>
      <c r="I64" s="13">
        <f t="shared" si="7"/>
        <v>98.86095065108611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99.61465174976951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102.13052844603926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99.99997418670704</v>
      </c>
      <c r="L66" s="16">
        <f t="shared" si="7"/>
        <v>100</v>
      </c>
      <c r="M66" s="16">
        <f t="shared" si="7"/>
        <v>99.99999148810629</v>
      </c>
      <c r="N66" s="16">
        <f t="shared" si="7"/>
        <v>100</v>
      </c>
      <c r="O66" s="16">
        <f t="shared" si="7"/>
        <v>99.99997572013474</v>
      </c>
      <c r="P66" s="16">
        <f t="shared" si="7"/>
        <v>100</v>
      </c>
      <c r="Q66" s="16">
        <f t="shared" si="7"/>
        <v>99.99999172322875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99.99999426610222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456281542</v>
      </c>
      <c r="C67" s="23"/>
      <c r="D67" s="24">
        <v>540235595</v>
      </c>
      <c r="E67" s="25">
        <v>540235595</v>
      </c>
      <c r="F67" s="25">
        <v>51008523</v>
      </c>
      <c r="G67" s="25">
        <v>43490762</v>
      </c>
      <c r="H67" s="25">
        <v>44045704</v>
      </c>
      <c r="I67" s="25">
        <v>138544989</v>
      </c>
      <c r="J67" s="25">
        <v>41615258</v>
      </c>
      <c r="K67" s="25">
        <v>36623439</v>
      </c>
      <c r="L67" s="25">
        <v>37528559</v>
      </c>
      <c r="M67" s="25">
        <v>115767256</v>
      </c>
      <c r="N67" s="25">
        <v>42293625</v>
      </c>
      <c r="O67" s="25">
        <v>42250733</v>
      </c>
      <c r="P67" s="25">
        <v>39504144</v>
      </c>
      <c r="Q67" s="25">
        <v>124048502</v>
      </c>
      <c r="R67" s="25"/>
      <c r="S67" s="25"/>
      <c r="T67" s="25"/>
      <c r="U67" s="25"/>
      <c r="V67" s="25">
        <v>378360747</v>
      </c>
      <c r="W67" s="25">
        <v>407272257</v>
      </c>
      <c r="X67" s="25"/>
      <c r="Y67" s="24"/>
      <c r="Z67" s="26">
        <v>540235595</v>
      </c>
    </row>
    <row r="68" spans="1:26" ht="13.5" hidden="1">
      <c r="A68" s="36" t="s">
        <v>31</v>
      </c>
      <c r="B68" s="18">
        <v>90188155</v>
      </c>
      <c r="C68" s="18"/>
      <c r="D68" s="19">
        <v>107626700</v>
      </c>
      <c r="E68" s="20">
        <v>107626700</v>
      </c>
      <c r="F68" s="20">
        <v>16058414</v>
      </c>
      <c r="G68" s="20">
        <v>7445494</v>
      </c>
      <c r="H68" s="20">
        <v>7454423</v>
      </c>
      <c r="I68" s="20">
        <v>30958331</v>
      </c>
      <c r="J68" s="20">
        <v>7435744</v>
      </c>
      <c r="K68" s="20">
        <v>3730548</v>
      </c>
      <c r="L68" s="20">
        <v>7157604</v>
      </c>
      <c r="M68" s="20">
        <v>18323896</v>
      </c>
      <c r="N68" s="20">
        <v>7197764</v>
      </c>
      <c r="O68" s="20">
        <v>9194966</v>
      </c>
      <c r="P68" s="20">
        <v>7190236</v>
      </c>
      <c r="Q68" s="20">
        <v>23582966</v>
      </c>
      <c r="R68" s="20"/>
      <c r="S68" s="20"/>
      <c r="T68" s="20"/>
      <c r="U68" s="20"/>
      <c r="V68" s="20">
        <v>72865193</v>
      </c>
      <c r="W68" s="20">
        <v>78147351</v>
      </c>
      <c r="X68" s="20"/>
      <c r="Y68" s="19"/>
      <c r="Z68" s="22">
        <v>107626700</v>
      </c>
    </row>
    <row r="69" spans="1:26" ht="13.5" hidden="1">
      <c r="A69" s="37" t="s">
        <v>32</v>
      </c>
      <c r="B69" s="18">
        <v>325585327</v>
      </c>
      <c r="C69" s="18"/>
      <c r="D69" s="19">
        <v>393476112</v>
      </c>
      <c r="E69" s="20">
        <v>393476112</v>
      </c>
      <c r="F69" s="20">
        <v>31353205</v>
      </c>
      <c r="G69" s="20">
        <v>32471379</v>
      </c>
      <c r="H69" s="20">
        <v>32712060</v>
      </c>
      <c r="I69" s="20">
        <v>96536644</v>
      </c>
      <c r="J69" s="20">
        <v>30295323</v>
      </c>
      <c r="K69" s="20">
        <v>29018918</v>
      </c>
      <c r="L69" s="20">
        <v>26380852</v>
      </c>
      <c r="M69" s="20">
        <v>85695093</v>
      </c>
      <c r="N69" s="20">
        <v>31026876</v>
      </c>
      <c r="O69" s="20">
        <v>28937128</v>
      </c>
      <c r="P69" s="20">
        <v>28419526</v>
      </c>
      <c r="Q69" s="20">
        <v>88383530</v>
      </c>
      <c r="R69" s="20"/>
      <c r="S69" s="20"/>
      <c r="T69" s="20"/>
      <c r="U69" s="20"/>
      <c r="V69" s="20">
        <v>270615267</v>
      </c>
      <c r="W69" s="20">
        <v>297209610</v>
      </c>
      <c r="X69" s="20"/>
      <c r="Y69" s="19"/>
      <c r="Z69" s="22">
        <v>393476112</v>
      </c>
    </row>
    <row r="70" spans="1:26" ht="13.5" hidden="1">
      <c r="A70" s="38" t="s">
        <v>106</v>
      </c>
      <c r="B70" s="18">
        <v>174080498</v>
      </c>
      <c r="C70" s="18"/>
      <c r="D70" s="19">
        <v>218805595</v>
      </c>
      <c r="E70" s="20">
        <v>218805595</v>
      </c>
      <c r="F70" s="20">
        <v>17704970</v>
      </c>
      <c r="G70" s="20">
        <v>18619636</v>
      </c>
      <c r="H70" s="20">
        <v>18603481</v>
      </c>
      <c r="I70" s="20">
        <v>54928087</v>
      </c>
      <c r="J70" s="20">
        <v>15919576</v>
      </c>
      <c r="K70" s="20">
        <v>14782984</v>
      </c>
      <c r="L70" s="20">
        <v>12477919</v>
      </c>
      <c r="M70" s="20">
        <v>43180479</v>
      </c>
      <c r="N70" s="20">
        <v>17036950</v>
      </c>
      <c r="O70" s="20">
        <v>14777002</v>
      </c>
      <c r="P70" s="20">
        <v>14574584</v>
      </c>
      <c r="Q70" s="20">
        <v>46388536</v>
      </c>
      <c r="R70" s="20"/>
      <c r="S70" s="20"/>
      <c r="T70" s="20"/>
      <c r="U70" s="20"/>
      <c r="V70" s="20">
        <v>144497102</v>
      </c>
      <c r="W70" s="20">
        <v>164698596</v>
      </c>
      <c r="X70" s="20"/>
      <c r="Y70" s="19"/>
      <c r="Z70" s="22">
        <v>218805595</v>
      </c>
    </row>
    <row r="71" spans="1:26" ht="13.5" hidden="1">
      <c r="A71" s="38" t="s">
        <v>107</v>
      </c>
      <c r="B71" s="18">
        <v>67843752</v>
      </c>
      <c r="C71" s="18"/>
      <c r="D71" s="19">
        <v>73782584</v>
      </c>
      <c r="E71" s="20">
        <v>73782584</v>
      </c>
      <c r="F71" s="20">
        <v>5285905</v>
      </c>
      <c r="G71" s="20">
        <v>5489873</v>
      </c>
      <c r="H71" s="20">
        <v>5753610</v>
      </c>
      <c r="I71" s="20">
        <v>16529388</v>
      </c>
      <c r="J71" s="20">
        <v>5957091</v>
      </c>
      <c r="K71" s="20">
        <v>5857825</v>
      </c>
      <c r="L71" s="20">
        <v>5674422</v>
      </c>
      <c r="M71" s="20">
        <v>17489338</v>
      </c>
      <c r="N71" s="20">
        <v>5618307</v>
      </c>
      <c r="O71" s="20">
        <v>5772278</v>
      </c>
      <c r="P71" s="20">
        <v>5481911</v>
      </c>
      <c r="Q71" s="20">
        <v>16872496</v>
      </c>
      <c r="R71" s="20"/>
      <c r="S71" s="20"/>
      <c r="T71" s="20"/>
      <c r="U71" s="20"/>
      <c r="V71" s="20">
        <v>50891222</v>
      </c>
      <c r="W71" s="20">
        <v>55504116</v>
      </c>
      <c r="X71" s="20"/>
      <c r="Y71" s="19"/>
      <c r="Z71" s="22">
        <v>73782584</v>
      </c>
    </row>
    <row r="72" spans="1:26" ht="13.5" hidden="1">
      <c r="A72" s="38" t="s">
        <v>108</v>
      </c>
      <c r="B72" s="18">
        <v>43694229</v>
      </c>
      <c r="C72" s="18"/>
      <c r="D72" s="19">
        <v>51853901</v>
      </c>
      <c r="E72" s="20">
        <v>51853901</v>
      </c>
      <c r="F72" s="20">
        <v>4235660</v>
      </c>
      <c r="G72" s="20">
        <v>4236438</v>
      </c>
      <c r="H72" s="20">
        <v>4243683</v>
      </c>
      <c r="I72" s="20">
        <v>12715781</v>
      </c>
      <c r="J72" s="20">
        <v>4275521</v>
      </c>
      <c r="K72" s="20">
        <v>4260399</v>
      </c>
      <c r="L72" s="20">
        <v>4281434</v>
      </c>
      <c r="M72" s="20">
        <v>12817354</v>
      </c>
      <c r="N72" s="20">
        <v>4299387</v>
      </c>
      <c r="O72" s="20">
        <v>4277019</v>
      </c>
      <c r="P72" s="20">
        <v>4288825</v>
      </c>
      <c r="Q72" s="20">
        <v>12865231</v>
      </c>
      <c r="R72" s="20"/>
      <c r="S72" s="20"/>
      <c r="T72" s="20"/>
      <c r="U72" s="20"/>
      <c r="V72" s="20">
        <v>38398366</v>
      </c>
      <c r="W72" s="20">
        <v>39447864</v>
      </c>
      <c r="X72" s="20"/>
      <c r="Y72" s="19"/>
      <c r="Z72" s="22">
        <v>51853901</v>
      </c>
    </row>
    <row r="73" spans="1:26" ht="13.5" hidden="1">
      <c r="A73" s="38" t="s">
        <v>109</v>
      </c>
      <c r="B73" s="18">
        <v>39966848</v>
      </c>
      <c r="C73" s="18"/>
      <c r="D73" s="19">
        <v>49034032</v>
      </c>
      <c r="E73" s="20">
        <v>49034032</v>
      </c>
      <c r="F73" s="20">
        <v>3998187</v>
      </c>
      <c r="G73" s="20">
        <v>4125432</v>
      </c>
      <c r="H73" s="20">
        <v>4008340</v>
      </c>
      <c r="I73" s="20">
        <v>12131959</v>
      </c>
      <c r="J73" s="20">
        <v>4000119</v>
      </c>
      <c r="K73" s="20">
        <v>3980272</v>
      </c>
      <c r="L73" s="20">
        <v>3843145</v>
      </c>
      <c r="M73" s="20">
        <v>11823536</v>
      </c>
      <c r="N73" s="20">
        <v>3949003</v>
      </c>
      <c r="O73" s="20">
        <v>3988651</v>
      </c>
      <c r="P73" s="20">
        <v>3967660</v>
      </c>
      <c r="Q73" s="20">
        <v>11905314</v>
      </c>
      <c r="R73" s="20"/>
      <c r="S73" s="20"/>
      <c r="T73" s="20"/>
      <c r="U73" s="20"/>
      <c r="V73" s="20">
        <v>35860809</v>
      </c>
      <c r="W73" s="20">
        <v>37559034</v>
      </c>
      <c r="X73" s="20"/>
      <c r="Y73" s="19"/>
      <c r="Z73" s="22">
        <v>49034032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128483</v>
      </c>
      <c r="G74" s="20"/>
      <c r="H74" s="20">
        <v>102946</v>
      </c>
      <c r="I74" s="20">
        <v>231429</v>
      </c>
      <c r="J74" s="20">
        <v>143016</v>
      </c>
      <c r="K74" s="20">
        <v>137438</v>
      </c>
      <c r="L74" s="20">
        <v>103932</v>
      </c>
      <c r="M74" s="20">
        <v>384386</v>
      </c>
      <c r="N74" s="20">
        <v>123229</v>
      </c>
      <c r="O74" s="20">
        <v>122178</v>
      </c>
      <c r="P74" s="20">
        <v>106546</v>
      </c>
      <c r="Q74" s="20">
        <v>351953</v>
      </c>
      <c r="R74" s="20"/>
      <c r="S74" s="20"/>
      <c r="T74" s="20"/>
      <c r="U74" s="20"/>
      <c r="V74" s="20">
        <v>967768</v>
      </c>
      <c r="W74" s="20"/>
      <c r="X74" s="20"/>
      <c r="Y74" s="19"/>
      <c r="Z74" s="22"/>
    </row>
    <row r="75" spans="1:26" ht="13.5" hidden="1">
      <c r="A75" s="39" t="s">
        <v>111</v>
      </c>
      <c r="B75" s="27">
        <v>40508060</v>
      </c>
      <c r="C75" s="27"/>
      <c r="D75" s="28">
        <v>39132783</v>
      </c>
      <c r="E75" s="29">
        <v>39132783</v>
      </c>
      <c r="F75" s="29">
        <v>3596904</v>
      </c>
      <c r="G75" s="29">
        <v>3573889</v>
      </c>
      <c r="H75" s="29">
        <v>3879221</v>
      </c>
      <c r="I75" s="29">
        <v>11050014</v>
      </c>
      <c r="J75" s="29">
        <v>3884191</v>
      </c>
      <c r="K75" s="29">
        <v>3873973</v>
      </c>
      <c r="L75" s="29">
        <v>3990103</v>
      </c>
      <c r="M75" s="29">
        <v>11748267</v>
      </c>
      <c r="N75" s="29">
        <v>4068985</v>
      </c>
      <c r="O75" s="29">
        <v>4118639</v>
      </c>
      <c r="P75" s="29">
        <v>3894382</v>
      </c>
      <c r="Q75" s="29">
        <v>12082006</v>
      </c>
      <c r="R75" s="29"/>
      <c r="S75" s="29"/>
      <c r="T75" s="29"/>
      <c r="U75" s="29"/>
      <c r="V75" s="29">
        <v>34880287</v>
      </c>
      <c r="W75" s="29">
        <v>31915296</v>
      </c>
      <c r="X75" s="29"/>
      <c r="Y75" s="28"/>
      <c r="Z75" s="30">
        <v>39132783</v>
      </c>
    </row>
    <row r="76" spans="1:26" ht="13.5" hidden="1">
      <c r="A76" s="41" t="s">
        <v>113</v>
      </c>
      <c r="B76" s="31">
        <v>337344932</v>
      </c>
      <c r="C76" s="31"/>
      <c r="D76" s="32">
        <v>541280279</v>
      </c>
      <c r="E76" s="33">
        <v>541280279</v>
      </c>
      <c r="F76" s="33">
        <v>51008520</v>
      </c>
      <c r="G76" s="33">
        <v>43490763</v>
      </c>
      <c r="H76" s="33">
        <v>44045702</v>
      </c>
      <c r="I76" s="33">
        <v>138544985</v>
      </c>
      <c r="J76" s="33">
        <v>41615258</v>
      </c>
      <c r="K76" s="33">
        <v>36623437</v>
      </c>
      <c r="L76" s="33">
        <v>37528555</v>
      </c>
      <c r="M76" s="33">
        <v>115767250</v>
      </c>
      <c r="N76" s="33">
        <v>42293121</v>
      </c>
      <c r="O76" s="33">
        <v>40250731</v>
      </c>
      <c r="P76" s="33">
        <v>39504142</v>
      </c>
      <c r="Q76" s="33">
        <v>122047994</v>
      </c>
      <c r="R76" s="33"/>
      <c r="S76" s="33"/>
      <c r="T76" s="33"/>
      <c r="U76" s="33"/>
      <c r="V76" s="33">
        <v>376360229</v>
      </c>
      <c r="W76" s="33">
        <v>407272257</v>
      </c>
      <c r="X76" s="33"/>
      <c r="Y76" s="32"/>
      <c r="Z76" s="34">
        <v>541280279</v>
      </c>
    </row>
    <row r="77" spans="1:26" ht="13.5" hidden="1">
      <c r="A77" s="36" t="s">
        <v>31</v>
      </c>
      <c r="B77" s="18"/>
      <c r="C77" s="18"/>
      <c r="D77" s="19">
        <v>107626700</v>
      </c>
      <c r="E77" s="20">
        <v>107626700</v>
      </c>
      <c r="F77" s="20">
        <v>16058414</v>
      </c>
      <c r="G77" s="20">
        <v>7445494</v>
      </c>
      <c r="H77" s="20">
        <v>7454423</v>
      </c>
      <c r="I77" s="20">
        <v>30958331</v>
      </c>
      <c r="J77" s="20">
        <v>7435744</v>
      </c>
      <c r="K77" s="20">
        <v>3730548</v>
      </c>
      <c r="L77" s="20">
        <v>7157603</v>
      </c>
      <c r="M77" s="20">
        <v>18323895</v>
      </c>
      <c r="N77" s="20">
        <v>7197264</v>
      </c>
      <c r="O77" s="20">
        <v>7194966</v>
      </c>
      <c r="P77" s="20">
        <v>7190236</v>
      </c>
      <c r="Q77" s="20">
        <v>21582466</v>
      </c>
      <c r="R77" s="20"/>
      <c r="S77" s="20"/>
      <c r="T77" s="20"/>
      <c r="U77" s="20"/>
      <c r="V77" s="20">
        <v>70864692</v>
      </c>
      <c r="W77" s="20">
        <v>78147351</v>
      </c>
      <c r="X77" s="20"/>
      <c r="Y77" s="19"/>
      <c r="Z77" s="22">
        <v>107626700</v>
      </c>
    </row>
    <row r="78" spans="1:26" ht="13.5" hidden="1">
      <c r="A78" s="37" t="s">
        <v>32</v>
      </c>
      <c r="B78" s="18">
        <v>296836872</v>
      </c>
      <c r="C78" s="18"/>
      <c r="D78" s="19">
        <v>394520796</v>
      </c>
      <c r="E78" s="20">
        <v>394520796</v>
      </c>
      <c r="F78" s="20">
        <v>31353202</v>
      </c>
      <c r="G78" s="20">
        <v>32471380</v>
      </c>
      <c r="H78" s="20">
        <v>32712058</v>
      </c>
      <c r="I78" s="20">
        <v>96536640</v>
      </c>
      <c r="J78" s="20">
        <v>30295323</v>
      </c>
      <c r="K78" s="20">
        <v>29018917</v>
      </c>
      <c r="L78" s="20">
        <v>26380849</v>
      </c>
      <c r="M78" s="20">
        <v>85695089</v>
      </c>
      <c r="N78" s="20">
        <v>31026872</v>
      </c>
      <c r="O78" s="20">
        <v>28937127</v>
      </c>
      <c r="P78" s="20">
        <v>28419524</v>
      </c>
      <c r="Q78" s="20">
        <v>88383523</v>
      </c>
      <c r="R78" s="20"/>
      <c r="S78" s="20"/>
      <c r="T78" s="20"/>
      <c r="U78" s="20"/>
      <c r="V78" s="20">
        <v>270615252</v>
      </c>
      <c r="W78" s="20">
        <v>297209610</v>
      </c>
      <c r="X78" s="20"/>
      <c r="Y78" s="19"/>
      <c r="Z78" s="22">
        <v>394520796</v>
      </c>
    </row>
    <row r="79" spans="1:26" ht="13.5" hidden="1">
      <c r="A79" s="38" t="s">
        <v>106</v>
      </c>
      <c r="B79" s="18"/>
      <c r="C79" s="18"/>
      <c r="D79" s="19">
        <v>218805595</v>
      </c>
      <c r="E79" s="20">
        <v>218805595</v>
      </c>
      <c r="F79" s="20">
        <v>17833452</v>
      </c>
      <c r="G79" s="20">
        <v>18757825</v>
      </c>
      <c r="H79" s="20">
        <v>18706426</v>
      </c>
      <c r="I79" s="20">
        <v>55297703</v>
      </c>
      <c r="J79" s="20">
        <v>16062593</v>
      </c>
      <c r="K79" s="20">
        <v>14920421</v>
      </c>
      <c r="L79" s="20">
        <v>12581849</v>
      </c>
      <c r="M79" s="20">
        <v>43564863</v>
      </c>
      <c r="N79" s="20">
        <v>17160177</v>
      </c>
      <c r="O79" s="20">
        <v>14899180</v>
      </c>
      <c r="P79" s="20">
        <v>14681129</v>
      </c>
      <c r="Q79" s="20">
        <v>46740486</v>
      </c>
      <c r="R79" s="20"/>
      <c r="S79" s="20"/>
      <c r="T79" s="20"/>
      <c r="U79" s="20"/>
      <c r="V79" s="20">
        <v>145603052</v>
      </c>
      <c r="W79" s="20">
        <v>164698596</v>
      </c>
      <c r="X79" s="20"/>
      <c r="Y79" s="19"/>
      <c r="Z79" s="22">
        <v>218805595</v>
      </c>
    </row>
    <row r="80" spans="1:26" ht="13.5" hidden="1">
      <c r="A80" s="38" t="s">
        <v>107</v>
      </c>
      <c r="B80" s="18"/>
      <c r="C80" s="18"/>
      <c r="D80" s="19">
        <v>73782584</v>
      </c>
      <c r="E80" s="20">
        <v>73782584</v>
      </c>
      <c r="F80" s="20">
        <v>5285905</v>
      </c>
      <c r="G80" s="20">
        <v>5489873</v>
      </c>
      <c r="H80" s="20">
        <v>5753610</v>
      </c>
      <c r="I80" s="20">
        <v>16529388</v>
      </c>
      <c r="J80" s="20">
        <v>5957090</v>
      </c>
      <c r="K80" s="20">
        <v>5857825</v>
      </c>
      <c r="L80" s="20">
        <v>5674422</v>
      </c>
      <c r="M80" s="20">
        <v>17489337</v>
      </c>
      <c r="N80" s="20">
        <v>5618306</v>
      </c>
      <c r="O80" s="20">
        <v>5772278</v>
      </c>
      <c r="P80" s="20">
        <v>5481911</v>
      </c>
      <c r="Q80" s="20">
        <v>16872495</v>
      </c>
      <c r="R80" s="20"/>
      <c r="S80" s="20"/>
      <c r="T80" s="20"/>
      <c r="U80" s="20"/>
      <c r="V80" s="20">
        <v>50891220</v>
      </c>
      <c r="W80" s="20">
        <v>55504116</v>
      </c>
      <c r="X80" s="20"/>
      <c r="Y80" s="19"/>
      <c r="Z80" s="22">
        <v>73782584</v>
      </c>
    </row>
    <row r="81" spans="1:26" ht="13.5" hidden="1">
      <c r="A81" s="38" t="s">
        <v>108</v>
      </c>
      <c r="B81" s="18"/>
      <c r="C81" s="18"/>
      <c r="D81" s="19">
        <v>51853901</v>
      </c>
      <c r="E81" s="20">
        <v>51853901</v>
      </c>
      <c r="F81" s="20">
        <v>4235659</v>
      </c>
      <c r="G81" s="20">
        <v>4236438</v>
      </c>
      <c r="H81" s="20">
        <v>4243682</v>
      </c>
      <c r="I81" s="20">
        <v>12715779</v>
      </c>
      <c r="J81" s="20">
        <v>4275521</v>
      </c>
      <c r="K81" s="20">
        <v>4260399</v>
      </c>
      <c r="L81" s="20">
        <v>4281433</v>
      </c>
      <c r="M81" s="20">
        <v>12817353</v>
      </c>
      <c r="N81" s="20">
        <v>4299386</v>
      </c>
      <c r="O81" s="20">
        <v>4277018</v>
      </c>
      <c r="P81" s="20">
        <v>4288824</v>
      </c>
      <c r="Q81" s="20">
        <v>12865228</v>
      </c>
      <c r="R81" s="20"/>
      <c r="S81" s="20"/>
      <c r="T81" s="20"/>
      <c r="U81" s="20"/>
      <c r="V81" s="20">
        <v>38398360</v>
      </c>
      <c r="W81" s="20">
        <v>39447864</v>
      </c>
      <c r="X81" s="20"/>
      <c r="Y81" s="19"/>
      <c r="Z81" s="22">
        <v>51853901</v>
      </c>
    </row>
    <row r="82" spans="1:26" ht="13.5" hidden="1">
      <c r="A82" s="38" t="s">
        <v>109</v>
      </c>
      <c r="B82" s="18"/>
      <c r="C82" s="18"/>
      <c r="D82" s="19">
        <v>50078716</v>
      </c>
      <c r="E82" s="20">
        <v>50078716</v>
      </c>
      <c r="F82" s="20">
        <v>3998186</v>
      </c>
      <c r="G82" s="20">
        <v>3987244</v>
      </c>
      <c r="H82" s="20">
        <v>4008340</v>
      </c>
      <c r="I82" s="20">
        <v>11993770</v>
      </c>
      <c r="J82" s="20">
        <v>4000119</v>
      </c>
      <c r="K82" s="20">
        <v>3980272</v>
      </c>
      <c r="L82" s="20">
        <v>3843145</v>
      </c>
      <c r="M82" s="20">
        <v>11823536</v>
      </c>
      <c r="N82" s="20">
        <v>3949003</v>
      </c>
      <c r="O82" s="20">
        <v>3988651</v>
      </c>
      <c r="P82" s="20">
        <v>3967660</v>
      </c>
      <c r="Q82" s="20">
        <v>11905314</v>
      </c>
      <c r="R82" s="20"/>
      <c r="S82" s="20"/>
      <c r="T82" s="20"/>
      <c r="U82" s="20"/>
      <c r="V82" s="20">
        <v>35722620</v>
      </c>
      <c r="W82" s="20">
        <v>37559034</v>
      </c>
      <c r="X82" s="20"/>
      <c r="Y82" s="19"/>
      <c r="Z82" s="22">
        <v>50078716</v>
      </c>
    </row>
    <row r="83" spans="1:26" ht="13.5" hidden="1">
      <c r="A83" s="38" t="s">
        <v>110</v>
      </c>
      <c r="B83" s="18">
        <v>296836872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40508060</v>
      </c>
      <c r="C84" s="27"/>
      <c r="D84" s="28">
        <v>39132783</v>
      </c>
      <c r="E84" s="29">
        <v>39132783</v>
      </c>
      <c r="F84" s="29">
        <v>3596904</v>
      </c>
      <c r="G84" s="29">
        <v>3573889</v>
      </c>
      <c r="H84" s="29">
        <v>3879221</v>
      </c>
      <c r="I84" s="29">
        <v>11050014</v>
      </c>
      <c r="J84" s="29">
        <v>3884191</v>
      </c>
      <c r="K84" s="29">
        <v>3873972</v>
      </c>
      <c r="L84" s="29">
        <v>3990103</v>
      </c>
      <c r="M84" s="29">
        <v>11748266</v>
      </c>
      <c r="N84" s="29">
        <v>4068985</v>
      </c>
      <c r="O84" s="29">
        <v>4118638</v>
      </c>
      <c r="P84" s="29">
        <v>3894382</v>
      </c>
      <c r="Q84" s="29">
        <v>12082005</v>
      </c>
      <c r="R84" s="29"/>
      <c r="S84" s="29"/>
      <c r="T84" s="29"/>
      <c r="U84" s="29"/>
      <c r="V84" s="29">
        <v>34880285</v>
      </c>
      <c r="W84" s="29">
        <v>31915296</v>
      </c>
      <c r="X84" s="29"/>
      <c r="Y84" s="28"/>
      <c r="Z84" s="30">
        <v>39132783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16613156</v>
      </c>
      <c r="C5" s="18">
        <v>0</v>
      </c>
      <c r="D5" s="58">
        <v>18428651</v>
      </c>
      <c r="E5" s="59">
        <v>18428651</v>
      </c>
      <c r="F5" s="59">
        <v>2341171</v>
      </c>
      <c r="G5" s="59">
        <v>1506007</v>
      </c>
      <c r="H5" s="59">
        <v>1460943</v>
      </c>
      <c r="I5" s="59">
        <v>5308121</v>
      </c>
      <c r="J5" s="59">
        <v>1468360</v>
      </c>
      <c r="K5" s="59">
        <v>1465567</v>
      </c>
      <c r="L5" s="59">
        <v>1470835</v>
      </c>
      <c r="M5" s="59">
        <v>4404762</v>
      </c>
      <c r="N5" s="59">
        <v>1493095</v>
      </c>
      <c r="O5" s="59">
        <v>1471732</v>
      </c>
      <c r="P5" s="59">
        <v>1472169</v>
      </c>
      <c r="Q5" s="59">
        <v>4436996</v>
      </c>
      <c r="R5" s="59">
        <v>0</v>
      </c>
      <c r="S5" s="59">
        <v>0</v>
      </c>
      <c r="T5" s="59">
        <v>0</v>
      </c>
      <c r="U5" s="59">
        <v>0</v>
      </c>
      <c r="V5" s="59">
        <v>14149879</v>
      </c>
      <c r="W5" s="59">
        <v>12078220</v>
      </c>
      <c r="X5" s="59">
        <v>2071659</v>
      </c>
      <c r="Y5" s="60">
        <v>17.15</v>
      </c>
      <c r="Z5" s="61">
        <v>18428651</v>
      </c>
    </row>
    <row r="6" spans="1:26" ht="13.5">
      <c r="A6" s="57" t="s">
        <v>32</v>
      </c>
      <c r="B6" s="18">
        <v>128350839</v>
      </c>
      <c r="C6" s="18">
        <v>0</v>
      </c>
      <c r="D6" s="58">
        <v>138498085</v>
      </c>
      <c r="E6" s="59">
        <v>138498085</v>
      </c>
      <c r="F6" s="59">
        <v>11130681</v>
      </c>
      <c r="G6" s="59">
        <v>11979110</v>
      </c>
      <c r="H6" s="59">
        <v>13933347</v>
      </c>
      <c r="I6" s="59">
        <v>37043138</v>
      </c>
      <c r="J6" s="59">
        <v>13227800</v>
      </c>
      <c r="K6" s="59">
        <v>13294849</v>
      </c>
      <c r="L6" s="59">
        <v>13310976</v>
      </c>
      <c r="M6" s="59">
        <v>39833625</v>
      </c>
      <c r="N6" s="59">
        <v>14320210</v>
      </c>
      <c r="O6" s="59">
        <v>13171259</v>
      </c>
      <c r="P6" s="59">
        <v>13357832</v>
      </c>
      <c r="Q6" s="59">
        <v>40849301</v>
      </c>
      <c r="R6" s="59">
        <v>0</v>
      </c>
      <c r="S6" s="59">
        <v>0</v>
      </c>
      <c r="T6" s="59">
        <v>0</v>
      </c>
      <c r="U6" s="59">
        <v>0</v>
      </c>
      <c r="V6" s="59">
        <v>117726064</v>
      </c>
      <c r="W6" s="59">
        <v>96319084</v>
      </c>
      <c r="X6" s="59">
        <v>21406980</v>
      </c>
      <c r="Y6" s="60">
        <v>22.23</v>
      </c>
      <c r="Z6" s="61">
        <v>138498085</v>
      </c>
    </row>
    <row r="7" spans="1:26" ht="13.5">
      <c r="A7" s="57" t="s">
        <v>33</v>
      </c>
      <c r="B7" s="18">
        <v>1101572</v>
      </c>
      <c r="C7" s="18">
        <v>0</v>
      </c>
      <c r="D7" s="58">
        <v>400000</v>
      </c>
      <c r="E7" s="59">
        <v>400000</v>
      </c>
      <c r="F7" s="59">
        <v>0</v>
      </c>
      <c r="G7" s="59">
        <v>103354</v>
      </c>
      <c r="H7" s="59">
        <v>0</v>
      </c>
      <c r="I7" s="59">
        <v>103354</v>
      </c>
      <c r="J7" s="59">
        <v>358429</v>
      </c>
      <c r="K7" s="59">
        <v>83047</v>
      </c>
      <c r="L7" s="59">
        <v>56439</v>
      </c>
      <c r="M7" s="59">
        <v>497915</v>
      </c>
      <c r="N7" s="59">
        <v>113821</v>
      </c>
      <c r="O7" s="59">
        <v>57840</v>
      </c>
      <c r="P7" s="59">
        <v>27254</v>
      </c>
      <c r="Q7" s="59">
        <v>198915</v>
      </c>
      <c r="R7" s="59">
        <v>0</v>
      </c>
      <c r="S7" s="59">
        <v>0</v>
      </c>
      <c r="T7" s="59">
        <v>0</v>
      </c>
      <c r="U7" s="59">
        <v>0</v>
      </c>
      <c r="V7" s="59">
        <v>800184</v>
      </c>
      <c r="W7" s="59">
        <v>328219</v>
      </c>
      <c r="X7" s="59">
        <v>471965</v>
      </c>
      <c r="Y7" s="60">
        <v>143.8</v>
      </c>
      <c r="Z7" s="61">
        <v>400000</v>
      </c>
    </row>
    <row r="8" spans="1:26" ht="13.5">
      <c r="A8" s="57" t="s">
        <v>34</v>
      </c>
      <c r="B8" s="18">
        <v>85568721</v>
      </c>
      <c r="C8" s="18">
        <v>0</v>
      </c>
      <c r="D8" s="58">
        <v>83002001</v>
      </c>
      <c r="E8" s="59">
        <v>83002001</v>
      </c>
      <c r="F8" s="59">
        <v>32939000</v>
      </c>
      <c r="G8" s="59">
        <v>1625000</v>
      </c>
      <c r="H8" s="59">
        <v>0</v>
      </c>
      <c r="I8" s="59">
        <v>34564000</v>
      </c>
      <c r="J8" s="59">
        <v>0</v>
      </c>
      <c r="K8" s="59">
        <v>26508000</v>
      </c>
      <c r="L8" s="59">
        <v>0</v>
      </c>
      <c r="M8" s="59">
        <v>26508000</v>
      </c>
      <c r="N8" s="59">
        <v>0</v>
      </c>
      <c r="O8" s="59">
        <v>0</v>
      </c>
      <c r="P8" s="59">
        <v>307000</v>
      </c>
      <c r="Q8" s="59">
        <v>307000</v>
      </c>
      <c r="R8" s="59">
        <v>0</v>
      </c>
      <c r="S8" s="59">
        <v>0</v>
      </c>
      <c r="T8" s="59">
        <v>0</v>
      </c>
      <c r="U8" s="59">
        <v>0</v>
      </c>
      <c r="V8" s="59">
        <v>61379000</v>
      </c>
      <c r="W8" s="59">
        <v>62251500</v>
      </c>
      <c r="X8" s="59">
        <v>-872500</v>
      </c>
      <c r="Y8" s="60">
        <v>-1.4</v>
      </c>
      <c r="Z8" s="61">
        <v>83002001</v>
      </c>
    </row>
    <row r="9" spans="1:26" ht="13.5">
      <c r="A9" s="57" t="s">
        <v>35</v>
      </c>
      <c r="B9" s="18">
        <v>35358561</v>
      </c>
      <c r="C9" s="18">
        <v>0</v>
      </c>
      <c r="D9" s="58">
        <v>67476531</v>
      </c>
      <c r="E9" s="59">
        <v>67476531</v>
      </c>
      <c r="F9" s="59">
        <v>6448978</v>
      </c>
      <c r="G9" s="59">
        <v>2798887</v>
      </c>
      <c r="H9" s="59">
        <v>3372206</v>
      </c>
      <c r="I9" s="59">
        <v>12620071</v>
      </c>
      <c r="J9" s="59">
        <v>4234453</v>
      </c>
      <c r="K9" s="59">
        <v>4796920</v>
      </c>
      <c r="L9" s="59">
        <v>3036492</v>
      </c>
      <c r="M9" s="59">
        <v>12067865</v>
      </c>
      <c r="N9" s="59">
        <v>3097848</v>
      </c>
      <c r="O9" s="59">
        <v>5849427</v>
      </c>
      <c r="P9" s="59">
        <v>6521175</v>
      </c>
      <c r="Q9" s="59">
        <v>15468450</v>
      </c>
      <c r="R9" s="59">
        <v>0</v>
      </c>
      <c r="S9" s="59">
        <v>0</v>
      </c>
      <c r="T9" s="59">
        <v>0</v>
      </c>
      <c r="U9" s="59">
        <v>0</v>
      </c>
      <c r="V9" s="59">
        <v>40156386</v>
      </c>
      <c r="W9" s="59">
        <v>36467265</v>
      </c>
      <c r="X9" s="59">
        <v>3689121</v>
      </c>
      <c r="Y9" s="60">
        <v>10.12</v>
      </c>
      <c r="Z9" s="61">
        <v>67476531</v>
      </c>
    </row>
    <row r="10" spans="1:26" ht="25.5">
      <c r="A10" s="62" t="s">
        <v>98</v>
      </c>
      <c r="B10" s="63">
        <f>SUM(B5:B9)</f>
        <v>266992849</v>
      </c>
      <c r="C10" s="63">
        <f>SUM(C5:C9)</f>
        <v>0</v>
      </c>
      <c r="D10" s="64">
        <f aca="true" t="shared" si="0" ref="D10:Z10">SUM(D5:D9)</f>
        <v>307805268</v>
      </c>
      <c r="E10" s="65">
        <f t="shared" si="0"/>
        <v>307805268</v>
      </c>
      <c r="F10" s="65">
        <f t="shared" si="0"/>
        <v>52859830</v>
      </c>
      <c r="G10" s="65">
        <f t="shared" si="0"/>
        <v>18012358</v>
      </c>
      <c r="H10" s="65">
        <f t="shared" si="0"/>
        <v>18766496</v>
      </c>
      <c r="I10" s="65">
        <f t="shared" si="0"/>
        <v>89638684</v>
      </c>
      <c r="J10" s="65">
        <f t="shared" si="0"/>
        <v>19289042</v>
      </c>
      <c r="K10" s="65">
        <f t="shared" si="0"/>
        <v>46148383</v>
      </c>
      <c r="L10" s="65">
        <f t="shared" si="0"/>
        <v>17874742</v>
      </c>
      <c r="M10" s="65">
        <f t="shared" si="0"/>
        <v>83312167</v>
      </c>
      <c r="N10" s="65">
        <f t="shared" si="0"/>
        <v>19024974</v>
      </c>
      <c r="O10" s="65">
        <f t="shared" si="0"/>
        <v>20550258</v>
      </c>
      <c r="P10" s="65">
        <f t="shared" si="0"/>
        <v>21685430</v>
      </c>
      <c r="Q10" s="65">
        <f t="shared" si="0"/>
        <v>61260662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234211513</v>
      </c>
      <c r="W10" s="65">
        <f t="shared" si="0"/>
        <v>207444288</v>
      </c>
      <c r="X10" s="65">
        <f t="shared" si="0"/>
        <v>26767225</v>
      </c>
      <c r="Y10" s="66">
        <f>+IF(W10&lt;&gt;0,(X10/W10)*100,0)</f>
        <v>12.90333190567291</v>
      </c>
      <c r="Z10" s="67">
        <f t="shared" si="0"/>
        <v>307805268</v>
      </c>
    </row>
    <row r="11" spans="1:26" ht="13.5">
      <c r="A11" s="57" t="s">
        <v>36</v>
      </c>
      <c r="B11" s="18">
        <v>80810390</v>
      </c>
      <c r="C11" s="18">
        <v>0</v>
      </c>
      <c r="D11" s="58">
        <v>75195700</v>
      </c>
      <c r="E11" s="59">
        <v>75195700</v>
      </c>
      <c r="F11" s="59">
        <v>7047531</v>
      </c>
      <c r="G11" s="59">
        <v>7143573</v>
      </c>
      <c r="H11" s="59">
        <v>7321134</v>
      </c>
      <c r="I11" s="59">
        <v>21512238</v>
      </c>
      <c r="J11" s="59">
        <v>7092640</v>
      </c>
      <c r="K11" s="59">
        <v>7624620</v>
      </c>
      <c r="L11" s="59">
        <v>7593628</v>
      </c>
      <c r="M11" s="59">
        <v>22310888</v>
      </c>
      <c r="N11" s="59">
        <v>7578289</v>
      </c>
      <c r="O11" s="59">
        <v>6933651</v>
      </c>
      <c r="P11" s="59">
        <v>7702549</v>
      </c>
      <c r="Q11" s="59">
        <v>22214489</v>
      </c>
      <c r="R11" s="59">
        <v>0</v>
      </c>
      <c r="S11" s="59">
        <v>0</v>
      </c>
      <c r="T11" s="59">
        <v>0</v>
      </c>
      <c r="U11" s="59">
        <v>0</v>
      </c>
      <c r="V11" s="59">
        <v>66037615</v>
      </c>
      <c r="W11" s="59">
        <v>50846664</v>
      </c>
      <c r="X11" s="59">
        <v>15190951</v>
      </c>
      <c r="Y11" s="60">
        <v>29.88</v>
      </c>
      <c r="Z11" s="61">
        <v>75195700</v>
      </c>
    </row>
    <row r="12" spans="1:26" ht="13.5">
      <c r="A12" s="57" t="s">
        <v>37</v>
      </c>
      <c r="B12" s="18">
        <v>6891541</v>
      </c>
      <c r="C12" s="18">
        <v>0</v>
      </c>
      <c r="D12" s="58">
        <v>7062712</v>
      </c>
      <c r="E12" s="59">
        <v>7062712</v>
      </c>
      <c r="F12" s="59">
        <v>869273</v>
      </c>
      <c r="G12" s="59">
        <v>1377570</v>
      </c>
      <c r="H12" s="59">
        <v>615090</v>
      </c>
      <c r="I12" s="59">
        <v>2861933</v>
      </c>
      <c r="J12" s="59">
        <v>559435</v>
      </c>
      <c r="K12" s="59">
        <v>556156</v>
      </c>
      <c r="L12" s="59">
        <v>432840</v>
      </c>
      <c r="M12" s="59">
        <v>1548431</v>
      </c>
      <c r="N12" s="59">
        <v>559463</v>
      </c>
      <c r="O12" s="59">
        <v>601310</v>
      </c>
      <c r="P12" s="59">
        <v>581115</v>
      </c>
      <c r="Q12" s="59">
        <v>1741888</v>
      </c>
      <c r="R12" s="59">
        <v>0</v>
      </c>
      <c r="S12" s="59">
        <v>0</v>
      </c>
      <c r="T12" s="59">
        <v>0</v>
      </c>
      <c r="U12" s="59">
        <v>0</v>
      </c>
      <c r="V12" s="59">
        <v>6152252</v>
      </c>
      <c r="W12" s="59">
        <v>4905996</v>
      </c>
      <c r="X12" s="59">
        <v>1246256</v>
      </c>
      <c r="Y12" s="60">
        <v>25.4</v>
      </c>
      <c r="Z12" s="61">
        <v>7062712</v>
      </c>
    </row>
    <row r="13" spans="1:26" ht="13.5">
      <c r="A13" s="57" t="s">
        <v>99</v>
      </c>
      <c r="B13" s="18">
        <v>58502538</v>
      </c>
      <c r="C13" s="18">
        <v>0</v>
      </c>
      <c r="D13" s="58">
        <v>68544000</v>
      </c>
      <c r="E13" s="59">
        <v>68544000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45475996</v>
      </c>
      <c r="X13" s="59">
        <v>-45475996</v>
      </c>
      <c r="Y13" s="60">
        <v>-100</v>
      </c>
      <c r="Z13" s="61">
        <v>68544000</v>
      </c>
    </row>
    <row r="14" spans="1:26" ht="13.5">
      <c r="A14" s="57" t="s">
        <v>38</v>
      </c>
      <c r="B14" s="18">
        <v>10202243</v>
      </c>
      <c r="C14" s="18">
        <v>0</v>
      </c>
      <c r="D14" s="58">
        <v>1200000</v>
      </c>
      <c r="E14" s="59">
        <v>1200000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85287</v>
      </c>
      <c r="O14" s="59">
        <v>2778143</v>
      </c>
      <c r="P14" s="59">
        <v>1440403</v>
      </c>
      <c r="Q14" s="59">
        <v>4303833</v>
      </c>
      <c r="R14" s="59">
        <v>0</v>
      </c>
      <c r="S14" s="59">
        <v>0</v>
      </c>
      <c r="T14" s="59">
        <v>0</v>
      </c>
      <c r="U14" s="59">
        <v>0</v>
      </c>
      <c r="V14" s="59">
        <v>4303833</v>
      </c>
      <c r="W14" s="59">
        <v>900000</v>
      </c>
      <c r="X14" s="59">
        <v>3403833</v>
      </c>
      <c r="Y14" s="60">
        <v>378.2</v>
      </c>
      <c r="Z14" s="61">
        <v>1200000</v>
      </c>
    </row>
    <row r="15" spans="1:26" ht="13.5">
      <c r="A15" s="57" t="s">
        <v>39</v>
      </c>
      <c r="B15" s="18">
        <v>62245242</v>
      </c>
      <c r="C15" s="18">
        <v>0</v>
      </c>
      <c r="D15" s="58">
        <v>57183938</v>
      </c>
      <c r="E15" s="59">
        <v>57183938</v>
      </c>
      <c r="F15" s="59">
        <v>531299</v>
      </c>
      <c r="G15" s="59">
        <v>7241708</v>
      </c>
      <c r="H15" s="59">
        <v>7036757</v>
      </c>
      <c r="I15" s="59">
        <v>14809764</v>
      </c>
      <c r="J15" s="59">
        <v>1388266</v>
      </c>
      <c r="K15" s="59">
        <v>714265</v>
      </c>
      <c r="L15" s="59">
        <v>119872436</v>
      </c>
      <c r="M15" s="59">
        <v>121974967</v>
      </c>
      <c r="N15" s="59">
        <v>3699877</v>
      </c>
      <c r="O15" s="59">
        <v>146802</v>
      </c>
      <c r="P15" s="59">
        <v>769822</v>
      </c>
      <c r="Q15" s="59">
        <v>4616501</v>
      </c>
      <c r="R15" s="59">
        <v>0</v>
      </c>
      <c r="S15" s="59">
        <v>0</v>
      </c>
      <c r="T15" s="59">
        <v>0</v>
      </c>
      <c r="U15" s="59">
        <v>0</v>
      </c>
      <c r="V15" s="59">
        <v>141401232</v>
      </c>
      <c r="W15" s="59">
        <v>38355103</v>
      </c>
      <c r="X15" s="59">
        <v>103046129</v>
      </c>
      <c r="Y15" s="60">
        <v>268.66</v>
      </c>
      <c r="Z15" s="61">
        <v>57183938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149505151</v>
      </c>
      <c r="C17" s="18">
        <v>0</v>
      </c>
      <c r="D17" s="58">
        <v>98238830</v>
      </c>
      <c r="E17" s="59">
        <v>98238830</v>
      </c>
      <c r="F17" s="59">
        <v>3315635</v>
      </c>
      <c r="G17" s="59">
        <v>35171512</v>
      </c>
      <c r="H17" s="59">
        <v>8995567</v>
      </c>
      <c r="I17" s="59">
        <v>47482714</v>
      </c>
      <c r="J17" s="59">
        <v>12514563</v>
      </c>
      <c r="K17" s="59">
        <v>18123142</v>
      </c>
      <c r="L17" s="59">
        <v>12777485</v>
      </c>
      <c r="M17" s="59">
        <v>43415190</v>
      </c>
      <c r="N17" s="59">
        <v>7275162</v>
      </c>
      <c r="O17" s="59">
        <v>15563735</v>
      </c>
      <c r="P17" s="59">
        <v>14996451</v>
      </c>
      <c r="Q17" s="59">
        <v>37835348</v>
      </c>
      <c r="R17" s="59">
        <v>0</v>
      </c>
      <c r="S17" s="59">
        <v>0</v>
      </c>
      <c r="T17" s="59">
        <v>0</v>
      </c>
      <c r="U17" s="59">
        <v>0</v>
      </c>
      <c r="V17" s="59">
        <v>128733252</v>
      </c>
      <c r="W17" s="59">
        <v>66248451</v>
      </c>
      <c r="X17" s="59">
        <v>62484801</v>
      </c>
      <c r="Y17" s="60">
        <v>94.32</v>
      </c>
      <c r="Z17" s="61">
        <v>98238830</v>
      </c>
    </row>
    <row r="18" spans="1:26" ht="13.5">
      <c r="A18" s="69" t="s">
        <v>42</v>
      </c>
      <c r="B18" s="70">
        <f>SUM(B11:B17)</f>
        <v>368157105</v>
      </c>
      <c r="C18" s="70">
        <f>SUM(C11:C17)</f>
        <v>0</v>
      </c>
      <c r="D18" s="71">
        <f aca="true" t="shared" si="1" ref="D18:Z18">SUM(D11:D17)</f>
        <v>307425180</v>
      </c>
      <c r="E18" s="72">
        <f t="shared" si="1"/>
        <v>307425180</v>
      </c>
      <c r="F18" s="72">
        <f t="shared" si="1"/>
        <v>11763738</v>
      </c>
      <c r="G18" s="72">
        <f t="shared" si="1"/>
        <v>50934363</v>
      </c>
      <c r="H18" s="72">
        <f t="shared" si="1"/>
        <v>23968548</v>
      </c>
      <c r="I18" s="72">
        <f t="shared" si="1"/>
        <v>86666649</v>
      </c>
      <c r="J18" s="72">
        <f t="shared" si="1"/>
        <v>21554904</v>
      </c>
      <c r="K18" s="72">
        <f t="shared" si="1"/>
        <v>27018183</v>
      </c>
      <c r="L18" s="72">
        <f t="shared" si="1"/>
        <v>140676389</v>
      </c>
      <c r="M18" s="72">
        <f t="shared" si="1"/>
        <v>189249476</v>
      </c>
      <c r="N18" s="72">
        <f t="shared" si="1"/>
        <v>19198078</v>
      </c>
      <c r="O18" s="72">
        <f t="shared" si="1"/>
        <v>26023641</v>
      </c>
      <c r="P18" s="72">
        <f t="shared" si="1"/>
        <v>25490340</v>
      </c>
      <c r="Q18" s="72">
        <f t="shared" si="1"/>
        <v>70712059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346628184</v>
      </c>
      <c r="W18" s="72">
        <f t="shared" si="1"/>
        <v>206732210</v>
      </c>
      <c r="X18" s="72">
        <f t="shared" si="1"/>
        <v>139895974</v>
      </c>
      <c r="Y18" s="66">
        <f>+IF(W18&lt;&gt;0,(X18/W18)*100,0)</f>
        <v>67.6701390654122</v>
      </c>
      <c r="Z18" s="73">
        <f t="shared" si="1"/>
        <v>307425180</v>
      </c>
    </row>
    <row r="19" spans="1:26" ht="13.5">
      <c r="A19" s="69" t="s">
        <v>43</v>
      </c>
      <c r="B19" s="74">
        <f>+B10-B18</f>
        <v>-101164256</v>
      </c>
      <c r="C19" s="74">
        <f>+C10-C18</f>
        <v>0</v>
      </c>
      <c r="D19" s="75">
        <f aca="true" t="shared" si="2" ref="D19:Z19">+D10-D18</f>
        <v>380088</v>
      </c>
      <c r="E19" s="76">
        <f t="shared" si="2"/>
        <v>380088</v>
      </c>
      <c r="F19" s="76">
        <f t="shared" si="2"/>
        <v>41096092</v>
      </c>
      <c r="G19" s="76">
        <f t="shared" si="2"/>
        <v>-32922005</v>
      </c>
      <c r="H19" s="76">
        <f t="shared" si="2"/>
        <v>-5202052</v>
      </c>
      <c r="I19" s="76">
        <f t="shared" si="2"/>
        <v>2972035</v>
      </c>
      <c r="J19" s="76">
        <f t="shared" si="2"/>
        <v>-2265862</v>
      </c>
      <c r="K19" s="76">
        <f t="shared" si="2"/>
        <v>19130200</v>
      </c>
      <c r="L19" s="76">
        <f t="shared" si="2"/>
        <v>-122801647</v>
      </c>
      <c r="M19" s="76">
        <f t="shared" si="2"/>
        <v>-105937309</v>
      </c>
      <c r="N19" s="76">
        <f t="shared" si="2"/>
        <v>-173104</v>
      </c>
      <c r="O19" s="76">
        <f t="shared" si="2"/>
        <v>-5473383</v>
      </c>
      <c r="P19" s="76">
        <f t="shared" si="2"/>
        <v>-3804910</v>
      </c>
      <c r="Q19" s="76">
        <f t="shared" si="2"/>
        <v>-9451397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-112416671</v>
      </c>
      <c r="W19" s="76">
        <f>IF(E10=E18,0,W10-W18)</f>
        <v>712078</v>
      </c>
      <c r="X19" s="76">
        <f t="shared" si="2"/>
        <v>-113128749</v>
      </c>
      <c r="Y19" s="77">
        <f>+IF(W19&lt;&gt;0,(X19/W19)*100,0)</f>
        <v>-15887.128797687894</v>
      </c>
      <c r="Z19" s="78">
        <f t="shared" si="2"/>
        <v>380088</v>
      </c>
    </row>
    <row r="20" spans="1:26" ht="13.5">
      <c r="A20" s="57" t="s">
        <v>44</v>
      </c>
      <c r="B20" s="18">
        <v>59864687</v>
      </c>
      <c r="C20" s="18">
        <v>0</v>
      </c>
      <c r="D20" s="58">
        <v>64218001</v>
      </c>
      <c r="E20" s="59">
        <v>64218001</v>
      </c>
      <c r="F20" s="59">
        <v>11391000</v>
      </c>
      <c r="G20" s="59">
        <v>0</v>
      </c>
      <c r="H20" s="59">
        <v>0</v>
      </c>
      <c r="I20" s="59">
        <v>11391000</v>
      </c>
      <c r="J20" s="59">
        <v>0</v>
      </c>
      <c r="K20" s="59">
        <v>0</v>
      </c>
      <c r="L20" s="59">
        <v>8402000</v>
      </c>
      <c r="M20" s="59">
        <v>8402000</v>
      </c>
      <c r="N20" s="59">
        <v>0</v>
      </c>
      <c r="O20" s="59">
        <v>0</v>
      </c>
      <c r="P20" s="59">
        <v>26689000</v>
      </c>
      <c r="Q20" s="59">
        <v>26689000</v>
      </c>
      <c r="R20" s="59">
        <v>0</v>
      </c>
      <c r="S20" s="59">
        <v>0</v>
      </c>
      <c r="T20" s="59">
        <v>0</v>
      </c>
      <c r="U20" s="59">
        <v>0</v>
      </c>
      <c r="V20" s="59">
        <v>46482000</v>
      </c>
      <c r="W20" s="59">
        <v>48163500</v>
      </c>
      <c r="X20" s="59">
        <v>-1681500</v>
      </c>
      <c r="Y20" s="60">
        <v>-3.49</v>
      </c>
      <c r="Z20" s="61">
        <v>64218001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-41299569</v>
      </c>
      <c r="C22" s="85">
        <f>SUM(C19:C21)</f>
        <v>0</v>
      </c>
      <c r="D22" s="86">
        <f aca="true" t="shared" si="3" ref="D22:Z22">SUM(D19:D21)</f>
        <v>64598089</v>
      </c>
      <c r="E22" s="87">
        <f t="shared" si="3"/>
        <v>64598089</v>
      </c>
      <c r="F22" s="87">
        <f t="shared" si="3"/>
        <v>52487092</v>
      </c>
      <c r="G22" s="87">
        <f t="shared" si="3"/>
        <v>-32922005</v>
      </c>
      <c r="H22" s="87">
        <f t="shared" si="3"/>
        <v>-5202052</v>
      </c>
      <c r="I22" s="87">
        <f t="shared" si="3"/>
        <v>14363035</v>
      </c>
      <c r="J22" s="87">
        <f t="shared" si="3"/>
        <v>-2265862</v>
      </c>
      <c r="K22" s="87">
        <f t="shared" si="3"/>
        <v>19130200</v>
      </c>
      <c r="L22" s="87">
        <f t="shared" si="3"/>
        <v>-114399647</v>
      </c>
      <c r="M22" s="87">
        <f t="shared" si="3"/>
        <v>-97535309</v>
      </c>
      <c r="N22" s="87">
        <f t="shared" si="3"/>
        <v>-173104</v>
      </c>
      <c r="O22" s="87">
        <f t="shared" si="3"/>
        <v>-5473383</v>
      </c>
      <c r="P22" s="87">
        <f t="shared" si="3"/>
        <v>22884090</v>
      </c>
      <c r="Q22" s="87">
        <f t="shared" si="3"/>
        <v>17237603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-65934671</v>
      </c>
      <c r="W22" s="87">
        <f t="shared" si="3"/>
        <v>48875578</v>
      </c>
      <c r="X22" s="87">
        <f t="shared" si="3"/>
        <v>-114810249</v>
      </c>
      <c r="Y22" s="88">
        <f>+IF(W22&lt;&gt;0,(X22/W22)*100,0)</f>
        <v>-234.90310232239096</v>
      </c>
      <c r="Z22" s="89">
        <f t="shared" si="3"/>
        <v>64598089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-41299569</v>
      </c>
      <c r="C24" s="74">
        <f>SUM(C22:C23)</f>
        <v>0</v>
      </c>
      <c r="D24" s="75">
        <f aca="true" t="shared" si="4" ref="D24:Z24">SUM(D22:D23)</f>
        <v>64598089</v>
      </c>
      <c r="E24" s="76">
        <f t="shared" si="4"/>
        <v>64598089</v>
      </c>
      <c r="F24" s="76">
        <f t="shared" si="4"/>
        <v>52487092</v>
      </c>
      <c r="G24" s="76">
        <f t="shared" si="4"/>
        <v>-32922005</v>
      </c>
      <c r="H24" s="76">
        <f t="shared" si="4"/>
        <v>-5202052</v>
      </c>
      <c r="I24" s="76">
        <f t="shared" si="4"/>
        <v>14363035</v>
      </c>
      <c r="J24" s="76">
        <f t="shared" si="4"/>
        <v>-2265862</v>
      </c>
      <c r="K24" s="76">
        <f t="shared" si="4"/>
        <v>19130200</v>
      </c>
      <c r="L24" s="76">
        <f t="shared" si="4"/>
        <v>-114399647</v>
      </c>
      <c r="M24" s="76">
        <f t="shared" si="4"/>
        <v>-97535309</v>
      </c>
      <c r="N24" s="76">
        <f t="shared" si="4"/>
        <v>-173104</v>
      </c>
      <c r="O24" s="76">
        <f t="shared" si="4"/>
        <v>-5473383</v>
      </c>
      <c r="P24" s="76">
        <f t="shared" si="4"/>
        <v>22884090</v>
      </c>
      <c r="Q24" s="76">
        <f t="shared" si="4"/>
        <v>17237603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-65934671</v>
      </c>
      <c r="W24" s="76">
        <f t="shared" si="4"/>
        <v>48875578</v>
      </c>
      <c r="X24" s="76">
        <f t="shared" si="4"/>
        <v>-114810249</v>
      </c>
      <c r="Y24" s="77">
        <f>+IF(W24&lt;&gt;0,(X24/W24)*100,0)</f>
        <v>-234.90310232239096</v>
      </c>
      <c r="Z24" s="78">
        <f t="shared" si="4"/>
        <v>64598089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59576592</v>
      </c>
      <c r="C27" s="21">
        <v>0</v>
      </c>
      <c r="D27" s="98">
        <v>64218001</v>
      </c>
      <c r="E27" s="99">
        <v>64218001</v>
      </c>
      <c r="F27" s="99">
        <v>4005896</v>
      </c>
      <c r="G27" s="99">
        <v>2265771</v>
      </c>
      <c r="H27" s="99">
        <v>1147002</v>
      </c>
      <c r="I27" s="99">
        <v>7418669</v>
      </c>
      <c r="J27" s="99">
        <v>1844227</v>
      </c>
      <c r="K27" s="99">
        <v>2135047</v>
      </c>
      <c r="L27" s="99">
        <v>3607840</v>
      </c>
      <c r="M27" s="99">
        <v>7587114</v>
      </c>
      <c r="N27" s="99">
        <v>923216</v>
      </c>
      <c r="O27" s="99">
        <v>420208</v>
      </c>
      <c r="P27" s="99">
        <v>3086638</v>
      </c>
      <c r="Q27" s="99">
        <v>4430062</v>
      </c>
      <c r="R27" s="99">
        <v>0</v>
      </c>
      <c r="S27" s="99">
        <v>0</v>
      </c>
      <c r="T27" s="99">
        <v>0</v>
      </c>
      <c r="U27" s="99">
        <v>0</v>
      </c>
      <c r="V27" s="99">
        <v>19435845</v>
      </c>
      <c r="W27" s="99">
        <v>48163501</v>
      </c>
      <c r="X27" s="99">
        <v>-28727656</v>
      </c>
      <c r="Y27" s="100">
        <v>-59.65</v>
      </c>
      <c r="Z27" s="101">
        <v>64218001</v>
      </c>
    </row>
    <row r="28" spans="1:26" ht="13.5">
      <c r="A28" s="102" t="s">
        <v>44</v>
      </c>
      <c r="B28" s="18">
        <v>58035212</v>
      </c>
      <c r="C28" s="18">
        <v>0</v>
      </c>
      <c r="D28" s="58">
        <v>64218001</v>
      </c>
      <c r="E28" s="59">
        <v>64218001</v>
      </c>
      <c r="F28" s="59">
        <v>3816068</v>
      </c>
      <c r="G28" s="59">
        <v>2044538</v>
      </c>
      <c r="H28" s="59">
        <v>1134210</v>
      </c>
      <c r="I28" s="59">
        <v>6994816</v>
      </c>
      <c r="J28" s="59">
        <v>1713429</v>
      </c>
      <c r="K28" s="59">
        <v>2132929</v>
      </c>
      <c r="L28" s="59">
        <v>2933549</v>
      </c>
      <c r="M28" s="59">
        <v>6779907</v>
      </c>
      <c r="N28" s="59">
        <v>837403</v>
      </c>
      <c r="O28" s="59">
        <v>420208</v>
      </c>
      <c r="P28" s="59">
        <v>2917147</v>
      </c>
      <c r="Q28" s="59">
        <v>4174758</v>
      </c>
      <c r="R28" s="59">
        <v>0</v>
      </c>
      <c r="S28" s="59">
        <v>0</v>
      </c>
      <c r="T28" s="59">
        <v>0</v>
      </c>
      <c r="U28" s="59">
        <v>0</v>
      </c>
      <c r="V28" s="59">
        <v>17949481</v>
      </c>
      <c r="W28" s="59">
        <v>48163501</v>
      </c>
      <c r="X28" s="59">
        <v>-30214020</v>
      </c>
      <c r="Y28" s="60">
        <v>-62.73</v>
      </c>
      <c r="Z28" s="61">
        <v>64218001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1541380</v>
      </c>
      <c r="C31" s="18">
        <v>0</v>
      </c>
      <c r="D31" s="58">
        <v>0</v>
      </c>
      <c r="E31" s="59">
        <v>0</v>
      </c>
      <c r="F31" s="59">
        <v>189828</v>
      </c>
      <c r="G31" s="59">
        <v>221233</v>
      </c>
      <c r="H31" s="59">
        <v>12792</v>
      </c>
      <c r="I31" s="59">
        <v>423853</v>
      </c>
      <c r="J31" s="59">
        <v>130798</v>
      </c>
      <c r="K31" s="59">
        <v>2118</v>
      </c>
      <c r="L31" s="59">
        <v>674291</v>
      </c>
      <c r="M31" s="59">
        <v>807207</v>
      </c>
      <c r="N31" s="59">
        <v>85813</v>
      </c>
      <c r="O31" s="59">
        <v>0</v>
      </c>
      <c r="P31" s="59">
        <v>169491</v>
      </c>
      <c r="Q31" s="59">
        <v>255304</v>
      </c>
      <c r="R31" s="59">
        <v>0</v>
      </c>
      <c r="S31" s="59">
        <v>0</v>
      </c>
      <c r="T31" s="59">
        <v>0</v>
      </c>
      <c r="U31" s="59">
        <v>0</v>
      </c>
      <c r="V31" s="59">
        <v>1486364</v>
      </c>
      <c r="W31" s="59"/>
      <c r="X31" s="59">
        <v>1486364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59576592</v>
      </c>
      <c r="C32" s="21">
        <f>SUM(C28:C31)</f>
        <v>0</v>
      </c>
      <c r="D32" s="98">
        <f aca="true" t="shared" si="5" ref="D32:Z32">SUM(D28:D31)</f>
        <v>64218001</v>
      </c>
      <c r="E32" s="99">
        <f t="shared" si="5"/>
        <v>64218001</v>
      </c>
      <c r="F32" s="99">
        <f t="shared" si="5"/>
        <v>4005896</v>
      </c>
      <c r="G32" s="99">
        <f t="shared" si="5"/>
        <v>2265771</v>
      </c>
      <c r="H32" s="99">
        <f t="shared" si="5"/>
        <v>1147002</v>
      </c>
      <c r="I32" s="99">
        <f t="shared" si="5"/>
        <v>7418669</v>
      </c>
      <c r="J32" s="99">
        <f t="shared" si="5"/>
        <v>1844227</v>
      </c>
      <c r="K32" s="99">
        <f t="shared" si="5"/>
        <v>2135047</v>
      </c>
      <c r="L32" s="99">
        <f t="shared" si="5"/>
        <v>3607840</v>
      </c>
      <c r="M32" s="99">
        <f t="shared" si="5"/>
        <v>7587114</v>
      </c>
      <c r="N32" s="99">
        <f t="shared" si="5"/>
        <v>923216</v>
      </c>
      <c r="O32" s="99">
        <f t="shared" si="5"/>
        <v>420208</v>
      </c>
      <c r="P32" s="99">
        <f t="shared" si="5"/>
        <v>3086638</v>
      </c>
      <c r="Q32" s="99">
        <f t="shared" si="5"/>
        <v>4430062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19435845</v>
      </c>
      <c r="W32" s="99">
        <f t="shared" si="5"/>
        <v>48163501</v>
      </c>
      <c r="X32" s="99">
        <f t="shared" si="5"/>
        <v>-28727656</v>
      </c>
      <c r="Y32" s="100">
        <f>+IF(W32&lt;&gt;0,(X32/W32)*100,0)</f>
        <v>-59.64611251993496</v>
      </c>
      <c r="Z32" s="101">
        <f t="shared" si="5"/>
        <v>64218001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25304023</v>
      </c>
      <c r="C35" s="18">
        <v>0</v>
      </c>
      <c r="D35" s="58">
        <v>80044152</v>
      </c>
      <c r="E35" s="59">
        <v>362149435</v>
      </c>
      <c r="F35" s="59">
        <v>482155994</v>
      </c>
      <c r="G35" s="59">
        <v>88700892</v>
      </c>
      <c r="H35" s="59">
        <v>94675349</v>
      </c>
      <c r="I35" s="59">
        <v>94675349</v>
      </c>
      <c r="J35" s="59">
        <v>384419495</v>
      </c>
      <c r="K35" s="59">
        <v>406871194</v>
      </c>
      <c r="L35" s="59">
        <v>402489793</v>
      </c>
      <c r="M35" s="59">
        <v>402489793</v>
      </c>
      <c r="N35" s="59">
        <v>369201944</v>
      </c>
      <c r="O35" s="59">
        <v>361703313</v>
      </c>
      <c r="P35" s="59">
        <v>394214966</v>
      </c>
      <c r="Q35" s="59">
        <v>394214966</v>
      </c>
      <c r="R35" s="59">
        <v>0</v>
      </c>
      <c r="S35" s="59">
        <v>0</v>
      </c>
      <c r="T35" s="59">
        <v>0</v>
      </c>
      <c r="U35" s="59">
        <v>0</v>
      </c>
      <c r="V35" s="59">
        <v>394214966</v>
      </c>
      <c r="W35" s="59">
        <v>271612076</v>
      </c>
      <c r="X35" s="59">
        <v>122602890</v>
      </c>
      <c r="Y35" s="60">
        <v>45.14</v>
      </c>
      <c r="Z35" s="61">
        <v>362149435</v>
      </c>
    </row>
    <row r="36" spans="1:26" ht="13.5">
      <c r="A36" s="57" t="s">
        <v>53</v>
      </c>
      <c r="B36" s="18">
        <v>1026074097</v>
      </c>
      <c r="C36" s="18">
        <v>0</v>
      </c>
      <c r="D36" s="58">
        <v>611762920</v>
      </c>
      <c r="E36" s="59">
        <v>1026809022</v>
      </c>
      <c r="F36" s="59">
        <v>553271777</v>
      </c>
      <c r="G36" s="59">
        <v>453401938</v>
      </c>
      <c r="H36" s="59">
        <v>453401938</v>
      </c>
      <c r="I36" s="59">
        <v>453401938</v>
      </c>
      <c r="J36" s="59">
        <v>1015893250</v>
      </c>
      <c r="K36" s="59">
        <v>1015893250</v>
      </c>
      <c r="L36" s="59">
        <v>1015893250</v>
      </c>
      <c r="M36" s="59">
        <v>1015893250</v>
      </c>
      <c r="N36" s="59">
        <v>1021231745</v>
      </c>
      <c r="O36" s="59">
        <v>1027941638</v>
      </c>
      <c r="P36" s="59">
        <v>1021231745</v>
      </c>
      <c r="Q36" s="59">
        <v>1021231745</v>
      </c>
      <c r="R36" s="59">
        <v>0</v>
      </c>
      <c r="S36" s="59">
        <v>0</v>
      </c>
      <c r="T36" s="59">
        <v>0</v>
      </c>
      <c r="U36" s="59">
        <v>0</v>
      </c>
      <c r="V36" s="59">
        <v>1021231745</v>
      </c>
      <c r="W36" s="59">
        <v>770106767</v>
      </c>
      <c r="X36" s="59">
        <v>251124978</v>
      </c>
      <c r="Y36" s="60">
        <v>32.61</v>
      </c>
      <c r="Z36" s="61">
        <v>1026809022</v>
      </c>
    </row>
    <row r="37" spans="1:26" ht="13.5">
      <c r="A37" s="57" t="s">
        <v>54</v>
      </c>
      <c r="B37" s="18">
        <v>181295443</v>
      </c>
      <c r="C37" s="18">
        <v>0</v>
      </c>
      <c r="D37" s="58">
        <v>140468404</v>
      </c>
      <c r="E37" s="59">
        <v>166484173</v>
      </c>
      <c r="F37" s="59">
        <v>157811896</v>
      </c>
      <c r="G37" s="59">
        <v>29910173</v>
      </c>
      <c r="H37" s="59">
        <v>27741777</v>
      </c>
      <c r="I37" s="59">
        <v>27741777</v>
      </c>
      <c r="J37" s="59">
        <v>164863906</v>
      </c>
      <c r="K37" s="59">
        <v>175282202</v>
      </c>
      <c r="L37" s="59">
        <v>163642101</v>
      </c>
      <c r="M37" s="59">
        <v>163642101</v>
      </c>
      <c r="N37" s="59">
        <v>160839000</v>
      </c>
      <c r="O37" s="59">
        <v>179479624</v>
      </c>
      <c r="P37" s="59">
        <v>170668833</v>
      </c>
      <c r="Q37" s="59">
        <v>170668833</v>
      </c>
      <c r="R37" s="59">
        <v>0</v>
      </c>
      <c r="S37" s="59">
        <v>0</v>
      </c>
      <c r="T37" s="59">
        <v>0</v>
      </c>
      <c r="U37" s="59">
        <v>0</v>
      </c>
      <c r="V37" s="59">
        <v>170668833</v>
      </c>
      <c r="W37" s="59">
        <v>124863130</v>
      </c>
      <c r="X37" s="59">
        <v>45805703</v>
      </c>
      <c r="Y37" s="60">
        <v>36.68</v>
      </c>
      <c r="Z37" s="61">
        <v>166484173</v>
      </c>
    </row>
    <row r="38" spans="1:26" ht="13.5">
      <c r="A38" s="57" t="s">
        <v>55</v>
      </c>
      <c r="B38" s="18">
        <v>27415767</v>
      </c>
      <c r="C38" s="18">
        <v>0</v>
      </c>
      <c r="D38" s="58">
        <v>23574036</v>
      </c>
      <c r="E38" s="59">
        <v>309250281</v>
      </c>
      <c r="F38" s="59">
        <v>253301389</v>
      </c>
      <c r="G38" s="59">
        <v>57319567</v>
      </c>
      <c r="H38" s="59">
        <v>57095608</v>
      </c>
      <c r="I38" s="59">
        <v>57095608</v>
      </c>
      <c r="J38" s="59">
        <v>309356625</v>
      </c>
      <c r="K38" s="59">
        <v>309356625</v>
      </c>
      <c r="L38" s="59">
        <v>309250281</v>
      </c>
      <c r="M38" s="59">
        <v>309250281</v>
      </c>
      <c r="N38" s="59">
        <v>308913178</v>
      </c>
      <c r="O38" s="59">
        <v>308913178</v>
      </c>
      <c r="P38" s="59">
        <v>308913178</v>
      </c>
      <c r="Q38" s="59">
        <v>308913178</v>
      </c>
      <c r="R38" s="59">
        <v>0</v>
      </c>
      <c r="S38" s="59">
        <v>0</v>
      </c>
      <c r="T38" s="59">
        <v>0</v>
      </c>
      <c r="U38" s="59">
        <v>0</v>
      </c>
      <c r="V38" s="59">
        <v>308913178</v>
      </c>
      <c r="W38" s="59">
        <v>231937711</v>
      </c>
      <c r="X38" s="59">
        <v>76975467</v>
      </c>
      <c r="Y38" s="60">
        <v>33.19</v>
      </c>
      <c r="Z38" s="61">
        <v>309250281</v>
      </c>
    </row>
    <row r="39" spans="1:26" ht="13.5">
      <c r="A39" s="57" t="s">
        <v>56</v>
      </c>
      <c r="B39" s="18">
        <v>842666910</v>
      </c>
      <c r="C39" s="18">
        <v>0</v>
      </c>
      <c r="D39" s="58">
        <v>527764633</v>
      </c>
      <c r="E39" s="59">
        <v>913224002</v>
      </c>
      <c r="F39" s="59">
        <v>624314486</v>
      </c>
      <c r="G39" s="59">
        <v>454873090</v>
      </c>
      <c r="H39" s="59">
        <v>463239902</v>
      </c>
      <c r="I39" s="59">
        <v>463239902</v>
      </c>
      <c r="J39" s="59">
        <v>926092214</v>
      </c>
      <c r="K39" s="59">
        <v>938125617</v>
      </c>
      <c r="L39" s="59">
        <v>945490661</v>
      </c>
      <c r="M39" s="59">
        <v>945490661</v>
      </c>
      <c r="N39" s="59">
        <v>920681511</v>
      </c>
      <c r="O39" s="59">
        <v>901252149</v>
      </c>
      <c r="P39" s="59">
        <v>935864700</v>
      </c>
      <c r="Q39" s="59">
        <v>935864700</v>
      </c>
      <c r="R39" s="59">
        <v>0</v>
      </c>
      <c r="S39" s="59">
        <v>0</v>
      </c>
      <c r="T39" s="59">
        <v>0</v>
      </c>
      <c r="U39" s="59">
        <v>0</v>
      </c>
      <c r="V39" s="59">
        <v>935864700</v>
      </c>
      <c r="W39" s="59">
        <v>684918002</v>
      </c>
      <c r="X39" s="59">
        <v>250946698</v>
      </c>
      <c r="Y39" s="60">
        <v>36.64</v>
      </c>
      <c r="Z39" s="61">
        <v>913224002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60900965</v>
      </c>
      <c r="C42" s="18">
        <v>0</v>
      </c>
      <c r="D42" s="58">
        <v>35224481</v>
      </c>
      <c r="E42" s="59">
        <v>35224481</v>
      </c>
      <c r="F42" s="59">
        <v>39282403</v>
      </c>
      <c r="G42" s="59">
        <v>-7257701</v>
      </c>
      <c r="H42" s="59">
        <v>-24378091</v>
      </c>
      <c r="I42" s="59">
        <v>7646611</v>
      </c>
      <c r="J42" s="59">
        <v>-5328497</v>
      </c>
      <c r="K42" s="59">
        <v>-3201271</v>
      </c>
      <c r="L42" s="59">
        <v>16120702</v>
      </c>
      <c r="M42" s="59">
        <v>7590934</v>
      </c>
      <c r="N42" s="59">
        <v>-8683095</v>
      </c>
      <c r="O42" s="59">
        <v>-3964537</v>
      </c>
      <c r="P42" s="59">
        <v>16519152</v>
      </c>
      <c r="Q42" s="59">
        <v>3871520</v>
      </c>
      <c r="R42" s="59">
        <v>0</v>
      </c>
      <c r="S42" s="59">
        <v>0</v>
      </c>
      <c r="T42" s="59">
        <v>0</v>
      </c>
      <c r="U42" s="59">
        <v>0</v>
      </c>
      <c r="V42" s="59">
        <v>19109065</v>
      </c>
      <c r="W42" s="59">
        <v>53836932</v>
      </c>
      <c r="X42" s="59">
        <v>-34727867</v>
      </c>
      <c r="Y42" s="60">
        <v>-64.51</v>
      </c>
      <c r="Z42" s="61">
        <v>35224481</v>
      </c>
    </row>
    <row r="43" spans="1:26" ht="13.5">
      <c r="A43" s="57" t="s">
        <v>59</v>
      </c>
      <c r="B43" s="18">
        <v>-59271489</v>
      </c>
      <c r="C43" s="18">
        <v>0</v>
      </c>
      <c r="D43" s="58">
        <v>-64218000</v>
      </c>
      <c r="E43" s="59">
        <v>-64218000</v>
      </c>
      <c r="F43" s="59">
        <v>-29983176</v>
      </c>
      <c r="G43" s="59">
        <v>22086566</v>
      </c>
      <c r="H43" s="59">
        <v>-3034396</v>
      </c>
      <c r="I43" s="59">
        <v>-10931006</v>
      </c>
      <c r="J43" s="59">
        <v>-2405834</v>
      </c>
      <c r="K43" s="59">
        <v>-5191158</v>
      </c>
      <c r="L43" s="59">
        <v>-10398237</v>
      </c>
      <c r="M43" s="59">
        <v>-17995229</v>
      </c>
      <c r="N43" s="59">
        <v>-2670306</v>
      </c>
      <c r="O43" s="59">
        <v>-736495</v>
      </c>
      <c r="P43" s="59">
        <v>-8763393</v>
      </c>
      <c r="Q43" s="59">
        <v>-12170194</v>
      </c>
      <c r="R43" s="59">
        <v>0</v>
      </c>
      <c r="S43" s="59">
        <v>0</v>
      </c>
      <c r="T43" s="59">
        <v>0</v>
      </c>
      <c r="U43" s="59">
        <v>0</v>
      </c>
      <c r="V43" s="59">
        <v>-41096429</v>
      </c>
      <c r="W43" s="59">
        <v>-47058269</v>
      </c>
      <c r="X43" s="59">
        <v>5961840</v>
      </c>
      <c r="Y43" s="60">
        <v>-12.67</v>
      </c>
      <c r="Z43" s="61">
        <v>-64218000</v>
      </c>
    </row>
    <row r="44" spans="1:26" ht="13.5">
      <c r="A44" s="57" t="s">
        <v>60</v>
      </c>
      <c r="B44" s="18">
        <v>-812885</v>
      </c>
      <c r="C44" s="18">
        <v>0</v>
      </c>
      <c r="D44" s="58">
        <v>-8489508</v>
      </c>
      <c r="E44" s="59">
        <v>-8489508</v>
      </c>
      <c r="F44" s="59">
        <v>8472</v>
      </c>
      <c r="G44" s="59">
        <v>16098</v>
      </c>
      <c r="H44" s="59">
        <v>14398</v>
      </c>
      <c r="I44" s="59">
        <v>38968</v>
      </c>
      <c r="J44" s="59">
        <v>10168</v>
      </c>
      <c r="K44" s="59">
        <v>8894</v>
      </c>
      <c r="L44" s="59">
        <v>8101</v>
      </c>
      <c r="M44" s="59">
        <v>27163</v>
      </c>
      <c r="N44" s="59">
        <v>13981</v>
      </c>
      <c r="O44" s="59">
        <v>11014</v>
      </c>
      <c r="P44" s="59">
        <v>5929</v>
      </c>
      <c r="Q44" s="59">
        <v>30924</v>
      </c>
      <c r="R44" s="59">
        <v>0</v>
      </c>
      <c r="S44" s="59">
        <v>0</v>
      </c>
      <c r="T44" s="59">
        <v>0</v>
      </c>
      <c r="U44" s="59">
        <v>0</v>
      </c>
      <c r="V44" s="59">
        <v>97055</v>
      </c>
      <c r="W44" s="59">
        <v>-6349060</v>
      </c>
      <c r="X44" s="59">
        <v>6446115</v>
      </c>
      <c r="Y44" s="60">
        <v>-101.53</v>
      </c>
      <c r="Z44" s="61">
        <v>-8489508</v>
      </c>
    </row>
    <row r="45" spans="1:26" ht="13.5">
      <c r="A45" s="69" t="s">
        <v>61</v>
      </c>
      <c r="B45" s="21">
        <v>2527021</v>
      </c>
      <c r="C45" s="21">
        <v>0</v>
      </c>
      <c r="D45" s="98">
        <v>-30213742</v>
      </c>
      <c r="E45" s="99">
        <v>-30213742</v>
      </c>
      <c r="F45" s="99">
        <v>16576984</v>
      </c>
      <c r="G45" s="99">
        <v>31421947</v>
      </c>
      <c r="H45" s="99">
        <v>4023858</v>
      </c>
      <c r="I45" s="99">
        <v>4023858</v>
      </c>
      <c r="J45" s="99">
        <v>-3700305</v>
      </c>
      <c r="K45" s="99">
        <v>-12083840</v>
      </c>
      <c r="L45" s="99">
        <v>-6353274</v>
      </c>
      <c r="M45" s="99">
        <v>-6353274</v>
      </c>
      <c r="N45" s="99">
        <v>-17692694</v>
      </c>
      <c r="O45" s="99">
        <v>-22382712</v>
      </c>
      <c r="P45" s="99">
        <v>-14621024</v>
      </c>
      <c r="Q45" s="99">
        <v>-14621024</v>
      </c>
      <c r="R45" s="99">
        <v>0</v>
      </c>
      <c r="S45" s="99">
        <v>0</v>
      </c>
      <c r="T45" s="99">
        <v>0</v>
      </c>
      <c r="U45" s="99">
        <v>0</v>
      </c>
      <c r="V45" s="99">
        <v>-14621024</v>
      </c>
      <c r="W45" s="99">
        <v>7698888</v>
      </c>
      <c r="X45" s="99">
        <v>-22319912</v>
      </c>
      <c r="Y45" s="100">
        <v>-289.91</v>
      </c>
      <c r="Z45" s="101">
        <v>-30213742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14099337</v>
      </c>
      <c r="C49" s="51">
        <v>0</v>
      </c>
      <c r="D49" s="128">
        <v>9548254</v>
      </c>
      <c r="E49" s="53">
        <v>10193985</v>
      </c>
      <c r="F49" s="53">
        <v>0</v>
      </c>
      <c r="G49" s="53">
        <v>0</v>
      </c>
      <c r="H49" s="53">
        <v>0</v>
      </c>
      <c r="I49" s="53">
        <v>9401196</v>
      </c>
      <c r="J49" s="53">
        <v>0</v>
      </c>
      <c r="K49" s="53">
        <v>0</v>
      </c>
      <c r="L49" s="53">
        <v>0</v>
      </c>
      <c r="M49" s="53">
        <v>8801417</v>
      </c>
      <c r="N49" s="53">
        <v>0</v>
      </c>
      <c r="O49" s="53">
        <v>0</v>
      </c>
      <c r="P49" s="53">
        <v>0</v>
      </c>
      <c r="Q49" s="53">
        <v>316122244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368166433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4483659</v>
      </c>
      <c r="C51" s="51">
        <v>0</v>
      </c>
      <c r="D51" s="128">
        <v>446053</v>
      </c>
      <c r="E51" s="53">
        <v>5450775</v>
      </c>
      <c r="F51" s="53">
        <v>0</v>
      </c>
      <c r="G51" s="53">
        <v>0</v>
      </c>
      <c r="H51" s="53">
        <v>0</v>
      </c>
      <c r="I51" s="53">
        <v>5997526</v>
      </c>
      <c r="J51" s="53">
        <v>0</v>
      </c>
      <c r="K51" s="53">
        <v>0</v>
      </c>
      <c r="L51" s="53">
        <v>0</v>
      </c>
      <c r="M51" s="53">
        <v>123863326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140241339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50.6967253206382</v>
      </c>
      <c r="C58" s="5">
        <f>IF(C67=0,0,+(C76/C67)*100)</f>
        <v>0</v>
      </c>
      <c r="D58" s="6">
        <f aca="true" t="shared" si="6" ref="D58:Z58">IF(D67=0,0,+(D76/D67)*100)</f>
        <v>37.61619819734048</v>
      </c>
      <c r="E58" s="7">
        <f t="shared" si="6"/>
        <v>37.61619819734048</v>
      </c>
      <c r="F58" s="7">
        <f t="shared" si="6"/>
        <v>30.037019059898412</v>
      </c>
      <c r="G58" s="7">
        <f t="shared" si="6"/>
        <v>16.633616830515983</v>
      </c>
      <c r="H58" s="7">
        <f t="shared" si="6"/>
        <v>39.873229976478356</v>
      </c>
      <c r="I58" s="7">
        <f t="shared" si="6"/>
        <v>29.31596785814016</v>
      </c>
      <c r="J58" s="7">
        <f t="shared" si="6"/>
        <v>37.97053853023384</v>
      </c>
      <c r="K58" s="7">
        <f t="shared" si="6"/>
        <v>26.37776520259198</v>
      </c>
      <c r="L58" s="7">
        <f t="shared" si="6"/>
        <v>24.390239119654932</v>
      </c>
      <c r="M58" s="7">
        <f t="shared" si="6"/>
        <v>29.497832988461848</v>
      </c>
      <c r="N58" s="7">
        <f t="shared" si="6"/>
        <v>24.000452827790077</v>
      </c>
      <c r="O58" s="7">
        <f t="shared" si="6"/>
        <v>26.058622828679795</v>
      </c>
      <c r="P58" s="7">
        <f t="shared" si="6"/>
        <v>24.346105432890905</v>
      </c>
      <c r="Q58" s="7">
        <f t="shared" si="6"/>
        <v>24.80814428604917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27.803794908491703</v>
      </c>
      <c r="W58" s="7">
        <f t="shared" si="6"/>
        <v>40.62474775002203</v>
      </c>
      <c r="X58" s="7">
        <f t="shared" si="6"/>
        <v>0</v>
      </c>
      <c r="Y58" s="7">
        <f t="shared" si="6"/>
        <v>0</v>
      </c>
      <c r="Z58" s="8">
        <f t="shared" si="6"/>
        <v>37.61619819734048</v>
      </c>
    </row>
    <row r="59" spans="1:26" ht="13.5">
      <c r="A59" s="36" t="s">
        <v>31</v>
      </c>
      <c r="B59" s="9">
        <f aca="true" t="shared" si="7" ref="B59:Z66">IF(B68=0,0,+(B77/B68)*100)</f>
        <v>100.36614355514388</v>
      </c>
      <c r="C59" s="9">
        <f t="shared" si="7"/>
        <v>0</v>
      </c>
      <c r="D59" s="2">
        <f t="shared" si="7"/>
        <v>47.6446268367663</v>
      </c>
      <c r="E59" s="10">
        <f t="shared" si="7"/>
        <v>47.6446268367663</v>
      </c>
      <c r="F59" s="10">
        <f t="shared" si="7"/>
        <v>17.06346952016747</v>
      </c>
      <c r="G59" s="10">
        <f t="shared" si="7"/>
        <v>37.941921916697595</v>
      </c>
      <c r="H59" s="10">
        <f t="shared" si="7"/>
        <v>67.56896059599862</v>
      </c>
      <c r="I59" s="10">
        <f t="shared" si="7"/>
        <v>36.88757283415355</v>
      </c>
      <c r="J59" s="10">
        <f t="shared" si="7"/>
        <v>97.13374104443052</v>
      </c>
      <c r="K59" s="10">
        <f t="shared" si="7"/>
        <v>47.27876651152762</v>
      </c>
      <c r="L59" s="10">
        <f t="shared" si="7"/>
        <v>21.816043267939637</v>
      </c>
      <c r="M59" s="10">
        <f t="shared" si="7"/>
        <v>55.395796640090886</v>
      </c>
      <c r="N59" s="10">
        <f t="shared" si="7"/>
        <v>26.333756391924158</v>
      </c>
      <c r="O59" s="10">
        <f t="shared" si="7"/>
        <v>55.2446369311804</v>
      </c>
      <c r="P59" s="10">
        <f t="shared" si="7"/>
        <v>50.527758701616456</v>
      </c>
      <c r="Q59" s="10">
        <f t="shared" si="7"/>
        <v>43.9507946367317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44.86388187489094</v>
      </c>
      <c r="W59" s="10">
        <f t="shared" si="7"/>
        <v>53.70679620010234</v>
      </c>
      <c r="X59" s="10">
        <f t="shared" si="7"/>
        <v>0</v>
      </c>
      <c r="Y59" s="10">
        <f t="shared" si="7"/>
        <v>0</v>
      </c>
      <c r="Z59" s="11">
        <f t="shared" si="7"/>
        <v>47.6446268367663</v>
      </c>
    </row>
    <row r="60" spans="1:26" ht="13.5">
      <c r="A60" s="37" t="s">
        <v>32</v>
      </c>
      <c r="B60" s="12">
        <f t="shared" si="7"/>
        <v>53.90219225602413</v>
      </c>
      <c r="C60" s="12">
        <f t="shared" si="7"/>
        <v>0</v>
      </c>
      <c r="D60" s="3">
        <f t="shared" si="7"/>
        <v>45.61674841930125</v>
      </c>
      <c r="E60" s="13">
        <f t="shared" si="7"/>
        <v>45.61674841930125</v>
      </c>
      <c r="F60" s="13">
        <f t="shared" si="7"/>
        <v>41.006206179118784</v>
      </c>
      <c r="G60" s="13">
        <f t="shared" si="7"/>
        <v>15.75930098312813</v>
      </c>
      <c r="H60" s="13">
        <f t="shared" si="7"/>
        <v>41.21794282450584</v>
      </c>
      <c r="I60" s="13">
        <f t="shared" si="7"/>
        <v>32.92143608351971</v>
      </c>
      <c r="J60" s="13">
        <f t="shared" si="7"/>
        <v>35.4851751614025</v>
      </c>
      <c r="K60" s="13">
        <f t="shared" si="7"/>
        <v>29.42739703173763</v>
      </c>
      <c r="L60" s="13">
        <f t="shared" si="7"/>
        <v>27.150706304331102</v>
      </c>
      <c r="M60" s="13">
        <f t="shared" si="7"/>
        <v>30.678252355892795</v>
      </c>
      <c r="N60" s="13">
        <f t="shared" si="7"/>
        <v>25.822309868360872</v>
      </c>
      <c r="O60" s="13">
        <f t="shared" si="7"/>
        <v>28.629108272793058</v>
      </c>
      <c r="P60" s="13">
        <f t="shared" si="7"/>
        <v>27.008724170209657</v>
      </c>
      <c r="Q60" s="13">
        <f t="shared" si="7"/>
        <v>27.115281605430653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30.147781038530262</v>
      </c>
      <c r="W60" s="13">
        <f t="shared" si="7"/>
        <v>48.57132258442159</v>
      </c>
      <c r="X60" s="13">
        <f t="shared" si="7"/>
        <v>0</v>
      </c>
      <c r="Y60" s="13">
        <f t="shared" si="7"/>
        <v>0</v>
      </c>
      <c r="Z60" s="14">
        <f t="shared" si="7"/>
        <v>45.61674841930125</v>
      </c>
    </row>
    <row r="61" spans="1:26" ht="13.5">
      <c r="A61" s="38" t="s">
        <v>106</v>
      </c>
      <c r="B61" s="12">
        <f t="shared" si="7"/>
        <v>53.90221290013398</v>
      </c>
      <c r="C61" s="12">
        <f t="shared" si="7"/>
        <v>0</v>
      </c>
      <c r="D61" s="3">
        <f t="shared" si="7"/>
        <v>78.83823674867799</v>
      </c>
      <c r="E61" s="13">
        <f t="shared" si="7"/>
        <v>78.83823674867799</v>
      </c>
      <c r="F61" s="13">
        <f t="shared" si="7"/>
        <v>163.0490393620909</v>
      </c>
      <c r="G61" s="13">
        <f t="shared" si="7"/>
        <v>67.2474229242157</v>
      </c>
      <c r="H61" s="13">
        <f t="shared" si="7"/>
        <v>111.05851822885602</v>
      </c>
      <c r="I61" s="13">
        <f t="shared" si="7"/>
        <v>116.68077470390388</v>
      </c>
      <c r="J61" s="13">
        <f t="shared" si="7"/>
        <v>170.37834861006408</v>
      </c>
      <c r="K61" s="13">
        <f t="shared" si="7"/>
        <v>86.75446213371558</v>
      </c>
      <c r="L61" s="13">
        <f t="shared" si="7"/>
        <v>86.4935640576613</v>
      </c>
      <c r="M61" s="13">
        <f t="shared" si="7"/>
        <v>107.80132852437892</v>
      </c>
      <c r="N61" s="13">
        <f t="shared" si="7"/>
        <v>82.15734860256973</v>
      </c>
      <c r="O61" s="13">
        <f t="shared" si="7"/>
        <v>98.23998777793821</v>
      </c>
      <c r="P61" s="13">
        <f t="shared" si="7"/>
        <v>86.90958526420027</v>
      </c>
      <c r="Q61" s="13">
        <f t="shared" si="7"/>
        <v>88.72966175710401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103.91578971145618</v>
      </c>
      <c r="W61" s="13">
        <f t="shared" si="7"/>
        <v>90.45127308318813</v>
      </c>
      <c r="X61" s="13">
        <f t="shared" si="7"/>
        <v>0</v>
      </c>
      <c r="Y61" s="13">
        <f t="shared" si="7"/>
        <v>0</v>
      </c>
      <c r="Z61" s="14">
        <f t="shared" si="7"/>
        <v>78.83823674867799</v>
      </c>
    </row>
    <row r="62" spans="1:26" ht="13.5">
      <c r="A62" s="38" t="s">
        <v>107</v>
      </c>
      <c r="B62" s="12">
        <f t="shared" si="7"/>
        <v>53.902211045178575</v>
      </c>
      <c r="C62" s="12">
        <f t="shared" si="7"/>
        <v>0</v>
      </c>
      <c r="D62" s="3">
        <f t="shared" si="7"/>
        <v>26.601963140371808</v>
      </c>
      <c r="E62" s="13">
        <f t="shared" si="7"/>
        <v>26.601963140371808</v>
      </c>
      <c r="F62" s="13">
        <f t="shared" si="7"/>
        <v>13.250106014081076</v>
      </c>
      <c r="G62" s="13">
        <f t="shared" si="7"/>
        <v>8.23966824601715</v>
      </c>
      <c r="H62" s="13">
        <f t="shared" si="7"/>
        <v>19.55122936603226</v>
      </c>
      <c r="I62" s="13">
        <f t="shared" si="7"/>
        <v>13.752805268799225</v>
      </c>
      <c r="J62" s="13">
        <f t="shared" si="7"/>
        <v>13.228184130515306</v>
      </c>
      <c r="K62" s="13">
        <f t="shared" si="7"/>
        <v>14.329813568728266</v>
      </c>
      <c r="L62" s="13">
        <f t="shared" si="7"/>
        <v>11.759590934493012</v>
      </c>
      <c r="M62" s="13">
        <f t="shared" si="7"/>
        <v>13.11103537381402</v>
      </c>
      <c r="N62" s="13">
        <f t="shared" si="7"/>
        <v>10.708210604627757</v>
      </c>
      <c r="O62" s="13">
        <f t="shared" si="7"/>
        <v>12.34639674728174</v>
      </c>
      <c r="P62" s="13">
        <f t="shared" si="7"/>
        <v>11.605100969338784</v>
      </c>
      <c r="Q62" s="13">
        <f t="shared" si="7"/>
        <v>11.519344437488833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12.740727253675615</v>
      </c>
      <c r="W62" s="13">
        <f t="shared" si="7"/>
        <v>26.496212032811023</v>
      </c>
      <c r="X62" s="13">
        <f t="shared" si="7"/>
        <v>0</v>
      </c>
      <c r="Y62" s="13">
        <f t="shared" si="7"/>
        <v>0</v>
      </c>
      <c r="Z62" s="14">
        <f t="shared" si="7"/>
        <v>26.601963140371808</v>
      </c>
    </row>
    <row r="63" spans="1:26" ht="13.5">
      <c r="A63" s="38" t="s">
        <v>108</v>
      </c>
      <c r="B63" s="12">
        <f t="shared" si="7"/>
        <v>53.90208467379309</v>
      </c>
      <c r="C63" s="12">
        <f t="shared" si="7"/>
        <v>0</v>
      </c>
      <c r="D63" s="3">
        <f t="shared" si="7"/>
        <v>34.15039231652712</v>
      </c>
      <c r="E63" s="13">
        <f t="shared" si="7"/>
        <v>34.15039231652712</v>
      </c>
      <c r="F63" s="13">
        <f t="shared" si="7"/>
        <v>19.911946245904335</v>
      </c>
      <c r="G63" s="13">
        <f t="shared" si="7"/>
        <v>9.013874386130423</v>
      </c>
      <c r="H63" s="13">
        <f t="shared" si="7"/>
        <v>34.27607175129678</v>
      </c>
      <c r="I63" s="13">
        <f t="shared" si="7"/>
        <v>21.525138164140042</v>
      </c>
      <c r="J63" s="13">
        <f t="shared" si="7"/>
        <v>24.490520498754588</v>
      </c>
      <c r="K63" s="13">
        <f t="shared" si="7"/>
        <v>22.99886427770152</v>
      </c>
      <c r="L63" s="13">
        <f t="shared" si="7"/>
        <v>19.58790665674645</v>
      </c>
      <c r="M63" s="13">
        <f t="shared" si="7"/>
        <v>22.36315512810829</v>
      </c>
      <c r="N63" s="13">
        <f t="shared" si="7"/>
        <v>22.21549032116279</v>
      </c>
      <c r="O63" s="13">
        <f t="shared" si="7"/>
        <v>21.284420631521446</v>
      </c>
      <c r="P63" s="13">
        <f t="shared" si="7"/>
        <v>20.194515205477384</v>
      </c>
      <c r="Q63" s="13">
        <f t="shared" si="7"/>
        <v>21.22606657821779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21.705361239154513</v>
      </c>
      <c r="W63" s="13">
        <f t="shared" si="7"/>
        <v>33.482099690829884</v>
      </c>
      <c r="X63" s="13">
        <f t="shared" si="7"/>
        <v>0</v>
      </c>
      <c r="Y63" s="13">
        <f t="shared" si="7"/>
        <v>0</v>
      </c>
      <c r="Z63" s="14">
        <f t="shared" si="7"/>
        <v>34.15039231652712</v>
      </c>
    </row>
    <row r="64" spans="1:26" ht="13.5">
      <c r="A64" s="38" t="s">
        <v>109</v>
      </c>
      <c r="B64" s="12">
        <f t="shared" si="7"/>
        <v>53.90220927343445</v>
      </c>
      <c r="C64" s="12">
        <f t="shared" si="7"/>
        <v>0</v>
      </c>
      <c r="D64" s="3">
        <f t="shared" si="7"/>
        <v>25.244520543850594</v>
      </c>
      <c r="E64" s="13">
        <f t="shared" si="7"/>
        <v>25.244520543850594</v>
      </c>
      <c r="F64" s="13">
        <f t="shared" si="7"/>
        <v>10.479206730660765</v>
      </c>
      <c r="G64" s="13">
        <f t="shared" si="7"/>
        <v>7.665628848550213</v>
      </c>
      <c r="H64" s="13">
        <f t="shared" si="7"/>
        <v>11.602479525598925</v>
      </c>
      <c r="I64" s="13">
        <f t="shared" si="7"/>
        <v>9.917351994471163</v>
      </c>
      <c r="J64" s="13">
        <f t="shared" si="7"/>
        <v>14.253731207670123</v>
      </c>
      <c r="K64" s="13">
        <f t="shared" si="7"/>
        <v>14.586092081943713</v>
      </c>
      <c r="L64" s="13">
        <f t="shared" si="7"/>
        <v>11.360234603891978</v>
      </c>
      <c r="M64" s="13">
        <f t="shared" si="7"/>
        <v>13.400471827734952</v>
      </c>
      <c r="N64" s="13">
        <f t="shared" si="7"/>
        <v>13.546844018431031</v>
      </c>
      <c r="O64" s="13">
        <f t="shared" si="7"/>
        <v>12.66290282388432</v>
      </c>
      <c r="P64" s="13">
        <f t="shared" si="7"/>
        <v>12.328082191780823</v>
      </c>
      <c r="Q64" s="13">
        <f t="shared" si="7"/>
        <v>12.846425574145046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12.05283872143478</v>
      </c>
      <c r="W64" s="13">
        <f t="shared" si="7"/>
        <v>22.73177219286674</v>
      </c>
      <c r="X64" s="13">
        <f t="shared" si="7"/>
        <v>0</v>
      </c>
      <c r="Y64" s="13">
        <f t="shared" si="7"/>
        <v>0</v>
      </c>
      <c r="Z64" s="14">
        <f t="shared" si="7"/>
        <v>25.244520543850594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1.4290827209250896</v>
      </c>
      <c r="E66" s="16">
        <f t="shared" si="7"/>
        <v>1.4290827209250896</v>
      </c>
      <c r="F66" s="16">
        <f t="shared" si="7"/>
        <v>1.314420261875706</v>
      </c>
      <c r="G66" s="16">
        <f t="shared" si="7"/>
        <v>3.6049648501914193</v>
      </c>
      <c r="H66" s="16">
        <f t="shared" si="7"/>
        <v>4.216261146899648</v>
      </c>
      <c r="I66" s="16">
        <f t="shared" si="7"/>
        <v>2.637689232775238</v>
      </c>
      <c r="J66" s="16">
        <f t="shared" si="7"/>
        <v>6.051481215474512</v>
      </c>
      <c r="K66" s="16">
        <f t="shared" si="7"/>
        <v>2.869436952513821</v>
      </c>
      <c r="L66" s="16">
        <f t="shared" si="7"/>
        <v>2.9453158702593107</v>
      </c>
      <c r="M66" s="16">
        <f t="shared" si="7"/>
        <v>3.74849670762186</v>
      </c>
      <c r="N66" s="16">
        <f t="shared" si="7"/>
        <v>3.311966185666825</v>
      </c>
      <c r="O66" s="16">
        <f t="shared" si="7"/>
        <v>2.027331224417454</v>
      </c>
      <c r="P66" s="16">
        <f t="shared" si="7"/>
        <v>1.9474096043071862</v>
      </c>
      <c r="Q66" s="16">
        <f t="shared" si="7"/>
        <v>2.2254411062071653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2.8153677449077184</v>
      </c>
      <c r="W66" s="16">
        <f t="shared" si="7"/>
        <v>1.5417030075224567</v>
      </c>
      <c r="X66" s="16">
        <f t="shared" si="7"/>
        <v>0</v>
      </c>
      <c r="Y66" s="16">
        <f t="shared" si="7"/>
        <v>0</v>
      </c>
      <c r="Z66" s="17">
        <f t="shared" si="7"/>
        <v>1.4290827209250896</v>
      </c>
    </row>
    <row r="67" spans="1:26" ht="13.5" hidden="1">
      <c r="A67" s="40" t="s">
        <v>112</v>
      </c>
      <c r="B67" s="23">
        <v>169355909</v>
      </c>
      <c r="C67" s="23"/>
      <c r="D67" s="24">
        <v>192654129</v>
      </c>
      <c r="E67" s="25">
        <v>192654129</v>
      </c>
      <c r="F67" s="25">
        <v>16665199</v>
      </c>
      <c r="G67" s="25">
        <v>15144301</v>
      </c>
      <c r="H67" s="25">
        <v>17054505</v>
      </c>
      <c r="I67" s="25">
        <v>48864005</v>
      </c>
      <c r="J67" s="25">
        <v>16387845</v>
      </c>
      <c r="K67" s="25">
        <v>17788118</v>
      </c>
      <c r="L67" s="25">
        <v>16318692</v>
      </c>
      <c r="M67" s="25">
        <v>50494655</v>
      </c>
      <c r="N67" s="25">
        <v>17242758</v>
      </c>
      <c r="O67" s="25">
        <v>17839262</v>
      </c>
      <c r="P67" s="25">
        <v>18138704</v>
      </c>
      <c r="Q67" s="25">
        <v>53220724</v>
      </c>
      <c r="R67" s="25"/>
      <c r="S67" s="25"/>
      <c r="T67" s="25"/>
      <c r="U67" s="25"/>
      <c r="V67" s="25">
        <v>152579384</v>
      </c>
      <c r="W67" s="25">
        <v>132024293</v>
      </c>
      <c r="X67" s="25"/>
      <c r="Y67" s="24"/>
      <c r="Z67" s="26">
        <v>192654129</v>
      </c>
    </row>
    <row r="68" spans="1:26" ht="13.5" hidden="1">
      <c r="A68" s="36" t="s">
        <v>31</v>
      </c>
      <c r="B68" s="18">
        <v>16613156</v>
      </c>
      <c r="C68" s="18"/>
      <c r="D68" s="19">
        <v>18428651</v>
      </c>
      <c r="E68" s="20">
        <v>18428651</v>
      </c>
      <c r="F68" s="20">
        <v>2341171</v>
      </c>
      <c r="G68" s="20">
        <v>1506007</v>
      </c>
      <c r="H68" s="20">
        <v>1460943</v>
      </c>
      <c r="I68" s="20">
        <v>5308121</v>
      </c>
      <c r="J68" s="20">
        <v>1468360</v>
      </c>
      <c r="K68" s="20">
        <v>1465567</v>
      </c>
      <c r="L68" s="20">
        <v>1470835</v>
      </c>
      <c r="M68" s="20">
        <v>4404762</v>
      </c>
      <c r="N68" s="20">
        <v>1493095</v>
      </c>
      <c r="O68" s="20">
        <v>1471732</v>
      </c>
      <c r="P68" s="20">
        <v>1472169</v>
      </c>
      <c r="Q68" s="20">
        <v>4436996</v>
      </c>
      <c r="R68" s="20"/>
      <c r="S68" s="20"/>
      <c r="T68" s="20"/>
      <c r="U68" s="20"/>
      <c r="V68" s="20">
        <v>14149879</v>
      </c>
      <c r="W68" s="20">
        <v>12078220</v>
      </c>
      <c r="X68" s="20"/>
      <c r="Y68" s="19"/>
      <c r="Z68" s="22">
        <v>18428651</v>
      </c>
    </row>
    <row r="69" spans="1:26" ht="13.5" hidden="1">
      <c r="A69" s="37" t="s">
        <v>32</v>
      </c>
      <c r="B69" s="18">
        <v>128350839</v>
      </c>
      <c r="C69" s="18"/>
      <c r="D69" s="19">
        <v>138498085</v>
      </c>
      <c r="E69" s="20">
        <v>138498085</v>
      </c>
      <c r="F69" s="20">
        <v>11130681</v>
      </c>
      <c r="G69" s="20">
        <v>11979110</v>
      </c>
      <c r="H69" s="20">
        <v>13933347</v>
      </c>
      <c r="I69" s="20">
        <v>37043138</v>
      </c>
      <c r="J69" s="20">
        <v>13227800</v>
      </c>
      <c r="K69" s="20">
        <v>13294849</v>
      </c>
      <c r="L69" s="20">
        <v>13310976</v>
      </c>
      <c r="M69" s="20">
        <v>39833625</v>
      </c>
      <c r="N69" s="20">
        <v>14320210</v>
      </c>
      <c r="O69" s="20">
        <v>13171259</v>
      </c>
      <c r="P69" s="20">
        <v>13357832</v>
      </c>
      <c r="Q69" s="20">
        <v>40849301</v>
      </c>
      <c r="R69" s="20"/>
      <c r="S69" s="20"/>
      <c r="T69" s="20"/>
      <c r="U69" s="20"/>
      <c r="V69" s="20">
        <v>117726064</v>
      </c>
      <c r="W69" s="20">
        <v>96319084</v>
      </c>
      <c r="X69" s="20"/>
      <c r="Y69" s="19"/>
      <c r="Z69" s="22">
        <v>138498085</v>
      </c>
    </row>
    <row r="70" spans="1:26" ht="13.5" hidden="1">
      <c r="A70" s="38" t="s">
        <v>106</v>
      </c>
      <c r="B70" s="18">
        <v>46084095</v>
      </c>
      <c r="C70" s="18"/>
      <c r="D70" s="19">
        <v>47972855</v>
      </c>
      <c r="E70" s="20">
        <v>47972855</v>
      </c>
      <c r="F70" s="20">
        <v>2003044</v>
      </c>
      <c r="G70" s="20">
        <v>1522268</v>
      </c>
      <c r="H70" s="20">
        <v>3135194</v>
      </c>
      <c r="I70" s="20">
        <v>6660506</v>
      </c>
      <c r="J70" s="20">
        <v>1703244</v>
      </c>
      <c r="K70" s="20">
        <v>2505976</v>
      </c>
      <c r="L70" s="20">
        <v>2526825</v>
      </c>
      <c r="M70" s="20">
        <v>6736045</v>
      </c>
      <c r="N70" s="20">
        <v>2595371</v>
      </c>
      <c r="O70" s="20">
        <v>2264757</v>
      </c>
      <c r="P70" s="20">
        <v>2461977</v>
      </c>
      <c r="Q70" s="20">
        <v>7322105</v>
      </c>
      <c r="R70" s="20"/>
      <c r="S70" s="20"/>
      <c r="T70" s="20"/>
      <c r="U70" s="20"/>
      <c r="V70" s="20">
        <v>20718656</v>
      </c>
      <c r="W70" s="20">
        <v>32669664</v>
      </c>
      <c r="X70" s="20"/>
      <c r="Y70" s="19"/>
      <c r="Z70" s="22">
        <v>47972855</v>
      </c>
    </row>
    <row r="71" spans="1:26" ht="13.5" hidden="1">
      <c r="A71" s="38" t="s">
        <v>107</v>
      </c>
      <c r="B71" s="18">
        <v>44260561</v>
      </c>
      <c r="C71" s="18"/>
      <c r="D71" s="19">
        <v>49939679</v>
      </c>
      <c r="E71" s="20">
        <v>49939679</v>
      </c>
      <c r="F71" s="20">
        <v>4655042</v>
      </c>
      <c r="G71" s="20">
        <v>6306601</v>
      </c>
      <c r="H71" s="20">
        <v>6399884</v>
      </c>
      <c r="I71" s="20">
        <v>17361527</v>
      </c>
      <c r="J71" s="20">
        <v>7149016</v>
      </c>
      <c r="K71" s="20">
        <v>6440014</v>
      </c>
      <c r="L71" s="20">
        <v>6427528</v>
      </c>
      <c r="M71" s="20">
        <v>20016558</v>
      </c>
      <c r="N71" s="20">
        <v>7376704</v>
      </c>
      <c r="O71" s="20">
        <v>6558699</v>
      </c>
      <c r="P71" s="20">
        <v>6519702</v>
      </c>
      <c r="Q71" s="20">
        <v>20455105</v>
      </c>
      <c r="R71" s="20"/>
      <c r="S71" s="20"/>
      <c r="T71" s="20"/>
      <c r="U71" s="20"/>
      <c r="V71" s="20">
        <v>57833190</v>
      </c>
      <c r="W71" s="20">
        <v>35135996</v>
      </c>
      <c r="X71" s="20"/>
      <c r="Y71" s="19"/>
      <c r="Z71" s="22">
        <v>49939679</v>
      </c>
    </row>
    <row r="72" spans="1:26" ht="13.5" hidden="1">
      <c r="A72" s="38" t="s">
        <v>108</v>
      </c>
      <c r="B72" s="18">
        <v>19500461</v>
      </c>
      <c r="C72" s="18"/>
      <c r="D72" s="19">
        <v>20512391</v>
      </c>
      <c r="E72" s="20">
        <v>20512391</v>
      </c>
      <c r="F72" s="20">
        <v>2256349</v>
      </c>
      <c r="G72" s="20">
        <v>1954609</v>
      </c>
      <c r="H72" s="20">
        <v>2203333</v>
      </c>
      <c r="I72" s="20">
        <v>6414291</v>
      </c>
      <c r="J72" s="20">
        <v>2174376</v>
      </c>
      <c r="K72" s="20">
        <v>2152815</v>
      </c>
      <c r="L72" s="20">
        <v>2159899</v>
      </c>
      <c r="M72" s="20">
        <v>6487090</v>
      </c>
      <c r="N72" s="20">
        <v>2152273</v>
      </c>
      <c r="O72" s="20">
        <v>2152706</v>
      </c>
      <c r="P72" s="20">
        <v>2186153</v>
      </c>
      <c r="Q72" s="20">
        <v>6491132</v>
      </c>
      <c r="R72" s="20"/>
      <c r="S72" s="20"/>
      <c r="T72" s="20"/>
      <c r="U72" s="20"/>
      <c r="V72" s="20">
        <v>19392513</v>
      </c>
      <c r="W72" s="20">
        <v>13413651</v>
      </c>
      <c r="X72" s="20"/>
      <c r="Y72" s="19"/>
      <c r="Z72" s="22">
        <v>20512391</v>
      </c>
    </row>
    <row r="73" spans="1:26" ht="13.5" hidden="1">
      <c r="A73" s="38" t="s">
        <v>109</v>
      </c>
      <c r="B73" s="18">
        <v>18505722</v>
      </c>
      <c r="C73" s="18"/>
      <c r="D73" s="19">
        <v>20073160</v>
      </c>
      <c r="E73" s="20">
        <v>20073160</v>
      </c>
      <c r="F73" s="20">
        <v>2216246</v>
      </c>
      <c r="G73" s="20">
        <v>2195632</v>
      </c>
      <c r="H73" s="20">
        <v>2194936</v>
      </c>
      <c r="I73" s="20">
        <v>6606814</v>
      </c>
      <c r="J73" s="20">
        <v>2201164</v>
      </c>
      <c r="K73" s="20">
        <v>2196044</v>
      </c>
      <c r="L73" s="20">
        <v>2196724</v>
      </c>
      <c r="M73" s="20">
        <v>6593932</v>
      </c>
      <c r="N73" s="20">
        <v>2195862</v>
      </c>
      <c r="O73" s="20">
        <v>2195097</v>
      </c>
      <c r="P73" s="20">
        <v>2190000</v>
      </c>
      <c r="Q73" s="20">
        <v>6580959</v>
      </c>
      <c r="R73" s="20"/>
      <c r="S73" s="20"/>
      <c r="T73" s="20"/>
      <c r="U73" s="20"/>
      <c r="V73" s="20">
        <v>19781705</v>
      </c>
      <c r="W73" s="20">
        <v>15099773</v>
      </c>
      <c r="X73" s="20"/>
      <c r="Y73" s="19"/>
      <c r="Z73" s="22">
        <v>20073160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24391914</v>
      </c>
      <c r="C75" s="27"/>
      <c r="D75" s="28">
        <v>35727393</v>
      </c>
      <c r="E75" s="29">
        <v>35727393</v>
      </c>
      <c r="F75" s="29">
        <v>3193347</v>
      </c>
      <c r="G75" s="29">
        <v>1659184</v>
      </c>
      <c r="H75" s="29">
        <v>1660215</v>
      </c>
      <c r="I75" s="29">
        <v>6512746</v>
      </c>
      <c r="J75" s="29">
        <v>1691685</v>
      </c>
      <c r="K75" s="29">
        <v>3027702</v>
      </c>
      <c r="L75" s="29">
        <v>1536881</v>
      </c>
      <c r="M75" s="29">
        <v>6256268</v>
      </c>
      <c r="N75" s="29">
        <v>1429453</v>
      </c>
      <c r="O75" s="29">
        <v>3196271</v>
      </c>
      <c r="P75" s="29">
        <v>3308703</v>
      </c>
      <c r="Q75" s="29">
        <v>7934427</v>
      </c>
      <c r="R75" s="29"/>
      <c r="S75" s="29"/>
      <c r="T75" s="29"/>
      <c r="U75" s="29"/>
      <c r="V75" s="29">
        <v>20703441</v>
      </c>
      <c r="W75" s="29">
        <v>23626989</v>
      </c>
      <c r="X75" s="29"/>
      <c r="Y75" s="28"/>
      <c r="Z75" s="30">
        <v>35727393</v>
      </c>
    </row>
    <row r="76" spans="1:26" ht="13.5" hidden="1">
      <c r="A76" s="41" t="s">
        <v>113</v>
      </c>
      <c r="B76" s="31">
        <v>85857900</v>
      </c>
      <c r="C76" s="31"/>
      <c r="D76" s="32">
        <v>72469159</v>
      </c>
      <c r="E76" s="33">
        <v>72469159</v>
      </c>
      <c r="F76" s="33">
        <v>5005729</v>
      </c>
      <c r="G76" s="33">
        <v>2519045</v>
      </c>
      <c r="H76" s="33">
        <v>6800182</v>
      </c>
      <c r="I76" s="33">
        <v>14324956</v>
      </c>
      <c r="J76" s="33">
        <v>6222553</v>
      </c>
      <c r="K76" s="33">
        <v>4692108</v>
      </c>
      <c r="L76" s="33">
        <v>3980168</v>
      </c>
      <c r="M76" s="33">
        <v>14894829</v>
      </c>
      <c r="N76" s="33">
        <v>4138340</v>
      </c>
      <c r="O76" s="33">
        <v>4648666</v>
      </c>
      <c r="P76" s="33">
        <v>4416068</v>
      </c>
      <c r="Q76" s="33">
        <v>13203074</v>
      </c>
      <c r="R76" s="33"/>
      <c r="S76" s="33"/>
      <c r="T76" s="33"/>
      <c r="U76" s="33"/>
      <c r="V76" s="33">
        <v>42422859</v>
      </c>
      <c r="W76" s="33">
        <v>53634536</v>
      </c>
      <c r="X76" s="33"/>
      <c r="Y76" s="32"/>
      <c r="Z76" s="34">
        <v>72469159</v>
      </c>
    </row>
    <row r="77" spans="1:26" ht="13.5" hidden="1">
      <c r="A77" s="36" t="s">
        <v>31</v>
      </c>
      <c r="B77" s="18">
        <v>16673984</v>
      </c>
      <c r="C77" s="18"/>
      <c r="D77" s="19">
        <v>8780262</v>
      </c>
      <c r="E77" s="20">
        <v>8780262</v>
      </c>
      <c r="F77" s="20">
        <v>399485</v>
      </c>
      <c r="G77" s="20">
        <v>571408</v>
      </c>
      <c r="H77" s="20">
        <v>987144</v>
      </c>
      <c r="I77" s="20">
        <v>1958037</v>
      </c>
      <c r="J77" s="20">
        <v>1426273</v>
      </c>
      <c r="K77" s="20">
        <v>692902</v>
      </c>
      <c r="L77" s="20">
        <v>320878</v>
      </c>
      <c r="M77" s="20">
        <v>2440053</v>
      </c>
      <c r="N77" s="20">
        <v>393188</v>
      </c>
      <c r="O77" s="20">
        <v>813053</v>
      </c>
      <c r="P77" s="20">
        <v>743854</v>
      </c>
      <c r="Q77" s="20">
        <v>1950095</v>
      </c>
      <c r="R77" s="20"/>
      <c r="S77" s="20"/>
      <c r="T77" s="20"/>
      <c r="U77" s="20"/>
      <c r="V77" s="20">
        <v>6348185</v>
      </c>
      <c r="W77" s="20">
        <v>6486825</v>
      </c>
      <c r="X77" s="20"/>
      <c r="Y77" s="19"/>
      <c r="Z77" s="22">
        <v>8780262</v>
      </c>
    </row>
    <row r="78" spans="1:26" ht="13.5" hidden="1">
      <c r="A78" s="37" t="s">
        <v>32</v>
      </c>
      <c r="B78" s="18">
        <v>69183916</v>
      </c>
      <c r="C78" s="18"/>
      <c r="D78" s="19">
        <v>63178323</v>
      </c>
      <c r="E78" s="20">
        <v>63178323</v>
      </c>
      <c r="F78" s="20">
        <v>4564270</v>
      </c>
      <c r="G78" s="20">
        <v>1887824</v>
      </c>
      <c r="H78" s="20">
        <v>5743039</v>
      </c>
      <c r="I78" s="20">
        <v>12195133</v>
      </c>
      <c r="J78" s="20">
        <v>4693908</v>
      </c>
      <c r="K78" s="20">
        <v>3912328</v>
      </c>
      <c r="L78" s="20">
        <v>3614024</v>
      </c>
      <c r="M78" s="20">
        <v>12220260</v>
      </c>
      <c r="N78" s="20">
        <v>3697809</v>
      </c>
      <c r="O78" s="20">
        <v>3770814</v>
      </c>
      <c r="P78" s="20">
        <v>3607780</v>
      </c>
      <c r="Q78" s="20">
        <v>11076403</v>
      </c>
      <c r="R78" s="20"/>
      <c r="S78" s="20"/>
      <c r="T78" s="20"/>
      <c r="U78" s="20"/>
      <c r="V78" s="20">
        <v>35491796</v>
      </c>
      <c r="W78" s="20">
        <v>46783453</v>
      </c>
      <c r="X78" s="20"/>
      <c r="Y78" s="19"/>
      <c r="Z78" s="22">
        <v>63178323</v>
      </c>
    </row>
    <row r="79" spans="1:26" ht="13.5" hidden="1">
      <c r="A79" s="38" t="s">
        <v>106</v>
      </c>
      <c r="B79" s="18">
        <v>24840347</v>
      </c>
      <c r="C79" s="18"/>
      <c r="D79" s="19">
        <v>37820953</v>
      </c>
      <c r="E79" s="20">
        <v>37820953</v>
      </c>
      <c r="F79" s="20">
        <v>3265944</v>
      </c>
      <c r="G79" s="20">
        <v>1023686</v>
      </c>
      <c r="H79" s="20">
        <v>3481900</v>
      </c>
      <c r="I79" s="20">
        <v>7771530</v>
      </c>
      <c r="J79" s="20">
        <v>2901959</v>
      </c>
      <c r="K79" s="20">
        <v>2174046</v>
      </c>
      <c r="L79" s="20">
        <v>2185541</v>
      </c>
      <c r="M79" s="20">
        <v>7261546</v>
      </c>
      <c r="N79" s="20">
        <v>2132288</v>
      </c>
      <c r="O79" s="20">
        <v>2224897</v>
      </c>
      <c r="P79" s="20">
        <v>2139694</v>
      </c>
      <c r="Q79" s="20">
        <v>6496879</v>
      </c>
      <c r="R79" s="20"/>
      <c r="S79" s="20"/>
      <c r="T79" s="20"/>
      <c r="U79" s="20"/>
      <c r="V79" s="20">
        <v>21529955</v>
      </c>
      <c r="W79" s="20">
        <v>29550127</v>
      </c>
      <c r="X79" s="20"/>
      <c r="Y79" s="19"/>
      <c r="Z79" s="22">
        <v>37820953</v>
      </c>
    </row>
    <row r="80" spans="1:26" ht="13.5" hidden="1">
      <c r="A80" s="38" t="s">
        <v>107</v>
      </c>
      <c r="B80" s="18">
        <v>23857421</v>
      </c>
      <c r="C80" s="18"/>
      <c r="D80" s="19">
        <v>13284935</v>
      </c>
      <c r="E80" s="20">
        <v>13284935</v>
      </c>
      <c r="F80" s="20">
        <v>616798</v>
      </c>
      <c r="G80" s="20">
        <v>519643</v>
      </c>
      <c r="H80" s="20">
        <v>1251256</v>
      </c>
      <c r="I80" s="20">
        <v>2387697</v>
      </c>
      <c r="J80" s="20">
        <v>945685</v>
      </c>
      <c r="K80" s="20">
        <v>922842</v>
      </c>
      <c r="L80" s="20">
        <v>755851</v>
      </c>
      <c r="M80" s="20">
        <v>2624378</v>
      </c>
      <c r="N80" s="20">
        <v>789913</v>
      </c>
      <c r="O80" s="20">
        <v>809763</v>
      </c>
      <c r="P80" s="20">
        <v>756618</v>
      </c>
      <c r="Q80" s="20">
        <v>2356294</v>
      </c>
      <c r="R80" s="20"/>
      <c r="S80" s="20"/>
      <c r="T80" s="20"/>
      <c r="U80" s="20"/>
      <c r="V80" s="20">
        <v>7368369</v>
      </c>
      <c r="W80" s="20">
        <v>9309708</v>
      </c>
      <c r="X80" s="20"/>
      <c r="Y80" s="19"/>
      <c r="Z80" s="22">
        <v>13284935</v>
      </c>
    </row>
    <row r="81" spans="1:26" ht="13.5" hidden="1">
      <c r="A81" s="38" t="s">
        <v>108</v>
      </c>
      <c r="B81" s="18">
        <v>10511155</v>
      </c>
      <c r="C81" s="18"/>
      <c r="D81" s="19">
        <v>7005062</v>
      </c>
      <c r="E81" s="20">
        <v>7005062</v>
      </c>
      <c r="F81" s="20">
        <v>449283</v>
      </c>
      <c r="G81" s="20">
        <v>176186</v>
      </c>
      <c r="H81" s="20">
        <v>755216</v>
      </c>
      <c r="I81" s="20">
        <v>1380685</v>
      </c>
      <c r="J81" s="20">
        <v>532516</v>
      </c>
      <c r="K81" s="20">
        <v>495123</v>
      </c>
      <c r="L81" s="20">
        <v>423079</v>
      </c>
      <c r="M81" s="20">
        <v>1450718</v>
      </c>
      <c r="N81" s="20">
        <v>478138</v>
      </c>
      <c r="O81" s="20">
        <v>458191</v>
      </c>
      <c r="P81" s="20">
        <v>441483</v>
      </c>
      <c r="Q81" s="20">
        <v>1377812</v>
      </c>
      <c r="R81" s="20"/>
      <c r="S81" s="20"/>
      <c r="T81" s="20"/>
      <c r="U81" s="20"/>
      <c r="V81" s="20">
        <v>4209215</v>
      </c>
      <c r="W81" s="20">
        <v>4491172</v>
      </c>
      <c r="X81" s="20"/>
      <c r="Y81" s="19"/>
      <c r="Z81" s="22">
        <v>7005062</v>
      </c>
    </row>
    <row r="82" spans="1:26" ht="13.5" hidden="1">
      <c r="A82" s="38" t="s">
        <v>109</v>
      </c>
      <c r="B82" s="18">
        <v>9974993</v>
      </c>
      <c r="C82" s="18"/>
      <c r="D82" s="19">
        <v>5067373</v>
      </c>
      <c r="E82" s="20">
        <v>5067373</v>
      </c>
      <c r="F82" s="20">
        <v>232245</v>
      </c>
      <c r="G82" s="20">
        <v>168309</v>
      </c>
      <c r="H82" s="20">
        <v>254667</v>
      </c>
      <c r="I82" s="20">
        <v>655221</v>
      </c>
      <c r="J82" s="20">
        <v>313748</v>
      </c>
      <c r="K82" s="20">
        <v>320317</v>
      </c>
      <c r="L82" s="20">
        <v>249553</v>
      </c>
      <c r="M82" s="20">
        <v>883618</v>
      </c>
      <c r="N82" s="20">
        <v>297470</v>
      </c>
      <c r="O82" s="20">
        <v>277963</v>
      </c>
      <c r="P82" s="20">
        <v>269985</v>
      </c>
      <c r="Q82" s="20">
        <v>845418</v>
      </c>
      <c r="R82" s="20"/>
      <c r="S82" s="20"/>
      <c r="T82" s="20"/>
      <c r="U82" s="20"/>
      <c r="V82" s="20">
        <v>2384257</v>
      </c>
      <c r="W82" s="20">
        <v>3432446</v>
      </c>
      <c r="X82" s="20"/>
      <c r="Y82" s="19"/>
      <c r="Z82" s="22">
        <v>5067373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510574</v>
      </c>
      <c r="E84" s="29">
        <v>510574</v>
      </c>
      <c r="F84" s="29">
        <v>41974</v>
      </c>
      <c r="G84" s="29">
        <v>59813</v>
      </c>
      <c r="H84" s="29">
        <v>69999</v>
      </c>
      <c r="I84" s="29">
        <v>171786</v>
      </c>
      <c r="J84" s="29">
        <v>102372</v>
      </c>
      <c r="K84" s="29">
        <v>86878</v>
      </c>
      <c r="L84" s="29">
        <v>45266</v>
      </c>
      <c r="M84" s="29">
        <v>234516</v>
      </c>
      <c r="N84" s="29">
        <v>47343</v>
      </c>
      <c r="O84" s="29">
        <v>64799</v>
      </c>
      <c r="P84" s="29">
        <v>64434</v>
      </c>
      <c r="Q84" s="29">
        <v>176576</v>
      </c>
      <c r="R84" s="29"/>
      <c r="S84" s="29"/>
      <c r="T84" s="29"/>
      <c r="U84" s="29"/>
      <c r="V84" s="29">
        <v>582878</v>
      </c>
      <c r="W84" s="29">
        <v>364258</v>
      </c>
      <c r="X84" s="29"/>
      <c r="Y84" s="28"/>
      <c r="Z84" s="30">
        <v>510574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208269730</v>
      </c>
      <c r="C5" s="18">
        <v>0</v>
      </c>
      <c r="D5" s="58">
        <v>207596000</v>
      </c>
      <c r="E5" s="59">
        <v>207596000</v>
      </c>
      <c r="F5" s="59">
        <v>51810065</v>
      </c>
      <c r="G5" s="59">
        <v>12669886</v>
      </c>
      <c r="H5" s="59">
        <v>563673</v>
      </c>
      <c r="I5" s="59">
        <v>65043624</v>
      </c>
      <c r="J5" s="59">
        <v>6768433</v>
      </c>
      <c r="K5" s="59">
        <v>12442907</v>
      </c>
      <c r="L5" s="59">
        <v>-4085477</v>
      </c>
      <c r="M5" s="59">
        <v>15125863</v>
      </c>
      <c r="N5" s="59">
        <v>12718062</v>
      </c>
      <c r="O5" s="59">
        <v>8196836</v>
      </c>
      <c r="P5" s="59">
        <v>12463710</v>
      </c>
      <c r="Q5" s="59">
        <v>33378608</v>
      </c>
      <c r="R5" s="59">
        <v>0</v>
      </c>
      <c r="S5" s="59">
        <v>0</v>
      </c>
      <c r="T5" s="59">
        <v>0</v>
      </c>
      <c r="U5" s="59">
        <v>0</v>
      </c>
      <c r="V5" s="59">
        <v>113548095</v>
      </c>
      <c r="W5" s="59">
        <v>153621040</v>
      </c>
      <c r="X5" s="59">
        <v>-40072945</v>
      </c>
      <c r="Y5" s="60">
        <v>-26.09</v>
      </c>
      <c r="Z5" s="61">
        <v>207596000</v>
      </c>
    </row>
    <row r="6" spans="1:26" ht="13.5">
      <c r="A6" s="57" t="s">
        <v>32</v>
      </c>
      <c r="B6" s="18">
        <v>403379790</v>
      </c>
      <c r="C6" s="18">
        <v>0</v>
      </c>
      <c r="D6" s="58">
        <v>714783525</v>
      </c>
      <c r="E6" s="59">
        <v>708018273</v>
      </c>
      <c r="F6" s="59">
        <v>37131008</v>
      </c>
      <c r="G6" s="59">
        <v>36788766</v>
      </c>
      <c r="H6" s="59">
        <v>36040479</v>
      </c>
      <c r="I6" s="59">
        <v>109960253</v>
      </c>
      <c r="J6" s="59">
        <v>30556912</v>
      </c>
      <c r="K6" s="59">
        <v>33604260</v>
      </c>
      <c r="L6" s="59">
        <v>28825184</v>
      </c>
      <c r="M6" s="59">
        <v>92986356</v>
      </c>
      <c r="N6" s="59">
        <v>20982393</v>
      </c>
      <c r="O6" s="59">
        <v>27268852</v>
      </c>
      <c r="P6" s="59">
        <v>56016655</v>
      </c>
      <c r="Q6" s="59">
        <v>104267900</v>
      </c>
      <c r="R6" s="59">
        <v>0</v>
      </c>
      <c r="S6" s="59">
        <v>0</v>
      </c>
      <c r="T6" s="59">
        <v>0</v>
      </c>
      <c r="U6" s="59">
        <v>0</v>
      </c>
      <c r="V6" s="59">
        <v>307214509</v>
      </c>
      <c r="W6" s="59">
        <v>528939809</v>
      </c>
      <c r="X6" s="59">
        <v>-221725300</v>
      </c>
      <c r="Y6" s="60">
        <v>-41.92</v>
      </c>
      <c r="Z6" s="61">
        <v>708018273</v>
      </c>
    </row>
    <row r="7" spans="1:26" ht="13.5">
      <c r="A7" s="57" t="s">
        <v>33</v>
      </c>
      <c r="B7" s="18">
        <v>2035720</v>
      </c>
      <c r="C7" s="18">
        <v>0</v>
      </c>
      <c r="D7" s="58">
        <v>2400000</v>
      </c>
      <c r="E7" s="59">
        <v>2900000</v>
      </c>
      <c r="F7" s="59">
        <v>78797</v>
      </c>
      <c r="G7" s="59">
        <v>337278</v>
      </c>
      <c r="H7" s="59">
        <v>402104</v>
      </c>
      <c r="I7" s="59">
        <v>818179</v>
      </c>
      <c r="J7" s="59">
        <v>323818</v>
      </c>
      <c r="K7" s="59">
        <v>72764</v>
      </c>
      <c r="L7" s="59">
        <v>178636</v>
      </c>
      <c r="M7" s="59">
        <v>575218</v>
      </c>
      <c r="N7" s="59">
        <v>58212</v>
      </c>
      <c r="O7" s="59">
        <v>65837</v>
      </c>
      <c r="P7" s="59">
        <v>190982</v>
      </c>
      <c r="Q7" s="59">
        <v>315031</v>
      </c>
      <c r="R7" s="59">
        <v>0</v>
      </c>
      <c r="S7" s="59">
        <v>0</v>
      </c>
      <c r="T7" s="59">
        <v>0</v>
      </c>
      <c r="U7" s="59">
        <v>0</v>
      </c>
      <c r="V7" s="59">
        <v>1708428</v>
      </c>
      <c r="W7" s="59">
        <v>1776000</v>
      </c>
      <c r="X7" s="59">
        <v>-67572</v>
      </c>
      <c r="Y7" s="60">
        <v>-3.8</v>
      </c>
      <c r="Z7" s="61">
        <v>2900000</v>
      </c>
    </row>
    <row r="8" spans="1:26" ht="13.5">
      <c r="A8" s="57" t="s">
        <v>34</v>
      </c>
      <c r="B8" s="18">
        <v>454043000</v>
      </c>
      <c r="C8" s="18">
        <v>0</v>
      </c>
      <c r="D8" s="58">
        <v>564907000</v>
      </c>
      <c r="E8" s="59">
        <v>564266000</v>
      </c>
      <c r="F8" s="59">
        <v>196039667</v>
      </c>
      <c r="G8" s="59">
        <v>5746285</v>
      </c>
      <c r="H8" s="59">
        <v>13650772</v>
      </c>
      <c r="I8" s="59">
        <v>215436724</v>
      </c>
      <c r="J8" s="59">
        <v>1600000</v>
      </c>
      <c r="K8" s="59">
        <v>8632943</v>
      </c>
      <c r="L8" s="59">
        <v>159966333</v>
      </c>
      <c r="M8" s="59">
        <v>170199276</v>
      </c>
      <c r="N8" s="59">
        <v>9000000</v>
      </c>
      <c r="O8" s="59">
        <v>8750000</v>
      </c>
      <c r="P8" s="59">
        <v>136700125</v>
      </c>
      <c r="Q8" s="59">
        <v>154450125</v>
      </c>
      <c r="R8" s="59">
        <v>0</v>
      </c>
      <c r="S8" s="59">
        <v>0</v>
      </c>
      <c r="T8" s="59">
        <v>0</v>
      </c>
      <c r="U8" s="59">
        <v>0</v>
      </c>
      <c r="V8" s="59">
        <v>540086125</v>
      </c>
      <c r="W8" s="59">
        <v>538657000</v>
      </c>
      <c r="X8" s="59">
        <v>1429125</v>
      </c>
      <c r="Y8" s="60">
        <v>0.27</v>
      </c>
      <c r="Z8" s="61">
        <v>564266000</v>
      </c>
    </row>
    <row r="9" spans="1:26" ht="13.5">
      <c r="A9" s="57" t="s">
        <v>35</v>
      </c>
      <c r="B9" s="18">
        <v>82884247</v>
      </c>
      <c r="C9" s="18">
        <v>0</v>
      </c>
      <c r="D9" s="58">
        <v>138178253</v>
      </c>
      <c r="E9" s="59">
        <v>136725505</v>
      </c>
      <c r="F9" s="59">
        <v>10146993</v>
      </c>
      <c r="G9" s="59">
        <v>6169691</v>
      </c>
      <c r="H9" s="59">
        <v>19968875</v>
      </c>
      <c r="I9" s="59">
        <v>36285559</v>
      </c>
      <c r="J9" s="59">
        <v>7935267</v>
      </c>
      <c r="K9" s="59">
        <v>4064366</v>
      </c>
      <c r="L9" s="59">
        <v>8871670</v>
      </c>
      <c r="M9" s="59">
        <v>20871303</v>
      </c>
      <c r="N9" s="59">
        <v>5663714</v>
      </c>
      <c r="O9" s="59">
        <v>10235903</v>
      </c>
      <c r="P9" s="59">
        <v>6905034</v>
      </c>
      <c r="Q9" s="59">
        <v>22804651</v>
      </c>
      <c r="R9" s="59">
        <v>0</v>
      </c>
      <c r="S9" s="59">
        <v>0</v>
      </c>
      <c r="T9" s="59">
        <v>0</v>
      </c>
      <c r="U9" s="59">
        <v>0</v>
      </c>
      <c r="V9" s="59">
        <v>79961513</v>
      </c>
      <c r="W9" s="59">
        <v>102251908</v>
      </c>
      <c r="X9" s="59">
        <v>-22290395</v>
      </c>
      <c r="Y9" s="60">
        <v>-21.8</v>
      </c>
      <c r="Z9" s="61">
        <v>136725505</v>
      </c>
    </row>
    <row r="10" spans="1:26" ht="25.5">
      <c r="A10" s="62" t="s">
        <v>98</v>
      </c>
      <c r="B10" s="63">
        <f>SUM(B5:B9)</f>
        <v>1150612487</v>
      </c>
      <c r="C10" s="63">
        <f>SUM(C5:C9)</f>
        <v>0</v>
      </c>
      <c r="D10" s="64">
        <f aca="true" t="shared" si="0" ref="D10:Z10">SUM(D5:D9)</f>
        <v>1627864778</v>
      </c>
      <c r="E10" s="65">
        <f t="shared" si="0"/>
        <v>1619505778</v>
      </c>
      <c r="F10" s="65">
        <f t="shared" si="0"/>
        <v>295206530</v>
      </c>
      <c r="G10" s="65">
        <f t="shared" si="0"/>
        <v>61711906</v>
      </c>
      <c r="H10" s="65">
        <f t="shared" si="0"/>
        <v>70625903</v>
      </c>
      <c r="I10" s="65">
        <f t="shared" si="0"/>
        <v>427544339</v>
      </c>
      <c r="J10" s="65">
        <f t="shared" si="0"/>
        <v>47184430</v>
      </c>
      <c r="K10" s="65">
        <f t="shared" si="0"/>
        <v>58817240</v>
      </c>
      <c r="L10" s="65">
        <f t="shared" si="0"/>
        <v>193756346</v>
      </c>
      <c r="M10" s="65">
        <f t="shared" si="0"/>
        <v>299758016</v>
      </c>
      <c r="N10" s="65">
        <f t="shared" si="0"/>
        <v>48422381</v>
      </c>
      <c r="O10" s="65">
        <f t="shared" si="0"/>
        <v>54517428</v>
      </c>
      <c r="P10" s="65">
        <f t="shared" si="0"/>
        <v>212276506</v>
      </c>
      <c r="Q10" s="65">
        <f t="shared" si="0"/>
        <v>315216315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1042518670</v>
      </c>
      <c r="W10" s="65">
        <f t="shared" si="0"/>
        <v>1325245757</v>
      </c>
      <c r="X10" s="65">
        <f t="shared" si="0"/>
        <v>-282727087</v>
      </c>
      <c r="Y10" s="66">
        <f>+IF(W10&lt;&gt;0,(X10/W10)*100,0)</f>
        <v>-21.333936404370622</v>
      </c>
      <c r="Z10" s="67">
        <f t="shared" si="0"/>
        <v>1619505778</v>
      </c>
    </row>
    <row r="11" spans="1:26" ht="13.5">
      <c r="A11" s="57" t="s">
        <v>36</v>
      </c>
      <c r="B11" s="18">
        <v>415082929</v>
      </c>
      <c r="C11" s="18">
        <v>0</v>
      </c>
      <c r="D11" s="58">
        <v>447899233</v>
      </c>
      <c r="E11" s="59">
        <v>435380420</v>
      </c>
      <c r="F11" s="59">
        <v>35707919</v>
      </c>
      <c r="G11" s="59">
        <v>36485695</v>
      </c>
      <c r="H11" s="59">
        <v>36461984</v>
      </c>
      <c r="I11" s="59">
        <v>108655598</v>
      </c>
      <c r="J11" s="59">
        <v>35851052</v>
      </c>
      <c r="K11" s="59">
        <v>33462742</v>
      </c>
      <c r="L11" s="59">
        <v>39803876</v>
      </c>
      <c r="M11" s="59">
        <v>109117670</v>
      </c>
      <c r="N11" s="59">
        <v>37762598</v>
      </c>
      <c r="O11" s="59">
        <v>36724295</v>
      </c>
      <c r="P11" s="59">
        <v>36273322</v>
      </c>
      <c r="Q11" s="59">
        <v>110760215</v>
      </c>
      <c r="R11" s="59">
        <v>0</v>
      </c>
      <c r="S11" s="59">
        <v>0</v>
      </c>
      <c r="T11" s="59">
        <v>0</v>
      </c>
      <c r="U11" s="59">
        <v>0</v>
      </c>
      <c r="V11" s="59">
        <v>328533483</v>
      </c>
      <c r="W11" s="59">
        <v>331445431</v>
      </c>
      <c r="X11" s="59">
        <v>-2911948</v>
      </c>
      <c r="Y11" s="60">
        <v>-0.88</v>
      </c>
      <c r="Z11" s="61">
        <v>435380420</v>
      </c>
    </row>
    <row r="12" spans="1:26" ht="13.5">
      <c r="A12" s="57" t="s">
        <v>37</v>
      </c>
      <c r="B12" s="18">
        <v>23134449</v>
      </c>
      <c r="C12" s="18">
        <v>0</v>
      </c>
      <c r="D12" s="58">
        <v>24097817</v>
      </c>
      <c r="E12" s="59">
        <v>21828955</v>
      </c>
      <c r="F12" s="59">
        <v>1819721</v>
      </c>
      <c r="G12" s="59">
        <v>1621262</v>
      </c>
      <c r="H12" s="59">
        <v>1641569</v>
      </c>
      <c r="I12" s="59">
        <v>5082552</v>
      </c>
      <c r="J12" s="59">
        <v>1943399</v>
      </c>
      <c r="K12" s="59">
        <v>1936378</v>
      </c>
      <c r="L12" s="59">
        <v>1886588</v>
      </c>
      <c r="M12" s="59">
        <v>5766365</v>
      </c>
      <c r="N12" s="59">
        <v>1885241</v>
      </c>
      <c r="O12" s="59">
        <v>1891027</v>
      </c>
      <c r="P12" s="59">
        <v>1863996</v>
      </c>
      <c r="Q12" s="59">
        <v>5640264</v>
      </c>
      <c r="R12" s="59">
        <v>0</v>
      </c>
      <c r="S12" s="59">
        <v>0</v>
      </c>
      <c r="T12" s="59">
        <v>0</v>
      </c>
      <c r="U12" s="59">
        <v>0</v>
      </c>
      <c r="V12" s="59">
        <v>16489181</v>
      </c>
      <c r="W12" s="59">
        <v>17832383</v>
      </c>
      <c r="X12" s="59">
        <v>-1343202</v>
      </c>
      <c r="Y12" s="60">
        <v>-7.53</v>
      </c>
      <c r="Z12" s="61">
        <v>21828955</v>
      </c>
    </row>
    <row r="13" spans="1:26" ht="13.5">
      <c r="A13" s="57" t="s">
        <v>99</v>
      </c>
      <c r="B13" s="18">
        <v>279488973</v>
      </c>
      <c r="C13" s="18">
        <v>0</v>
      </c>
      <c r="D13" s="58">
        <v>50000000</v>
      </c>
      <c r="E13" s="59">
        <v>52866000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37000000</v>
      </c>
      <c r="X13" s="59">
        <v>-37000000</v>
      </c>
      <c r="Y13" s="60">
        <v>-100</v>
      </c>
      <c r="Z13" s="61">
        <v>52866000</v>
      </c>
    </row>
    <row r="14" spans="1:26" ht="13.5">
      <c r="A14" s="57" t="s">
        <v>38</v>
      </c>
      <c r="B14" s="18">
        <v>20685301</v>
      </c>
      <c r="C14" s="18">
        <v>0</v>
      </c>
      <c r="D14" s="58">
        <v>6000000</v>
      </c>
      <c r="E14" s="59">
        <v>4500000</v>
      </c>
      <c r="F14" s="59">
        <v>1999026</v>
      </c>
      <c r="G14" s="59">
        <v>91862</v>
      </c>
      <c r="H14" s="59">
        <v>166822</v>
      </c>
      <c r="I14" s="59">
        <v>2257710</v>
      </c>
      <c r="J14" s="59">
        <v>0</v>
      </c>
      <c r="K14" s="59">
        <v>-1914443</v>
      </c>
      <c r="L14" s="59">
        <v>82013</v>
      </c>
      <c r="M14" s="59">
        <v>-1832430</v>
      </c>
      <c r="N14" s="59">
        <v>2058457</v>
      </c>
      <c r="O14" s="59">
        <v>71829</v>
      </c>
      <c r="P14" s="59">
        <v>-513560</v>
      </c>
      <c r="Q14" s="59">
        <v>1616726</v>
      </c>
      <c r="R14" s="59">
        <v>0</v>
      </c>
      <c r="S14" s="59">
        <v>0</v>
      </c>
      <c r="T14" s="59">
        <v>0</v>
      </c>
      <c r="U14" s="59">
        <v>0</v>
      </c>
      <c r="V14" s="59">
        <v>2042006</v>
      </c>
      <c r="W14" s="59">
        <v>4440000</v>
      </c>
      <c r="X14" s="59">
        <v>-2397994</v>
      </c>
      <c r="Y14" s="60">
        <v>-54.01</v>
      </c>
      <c r="Z14" s="61">
        <v>4500000</v>
      </c>
    </row>
    <row r="15" spans="1:26" ht="13.5">
      <c r="A15" s="57" t="s">
        <v>39</v>
      </c>
      <c r="B15" s="18">
        <v>675051204</v>
      </c>
      <c r="C15" s="18">
        <v>0</v>
      </c>
      <c r="D15" s="58">
        <v>400838300</v>
      </c>
      <c r="E15" s="59">
        <v>244981698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26315789</v>
      </c>
      <c r="M15" s="59">
        <v>26315789</v>
      </c>
      <c r="N15" s="59">
        <v>0</v>
      </c>
      <c r="O15" s="59">
        <v>13157895</v>
      </c>
      <c r="P15" s="59">
        <v>19298246</v>
      </c>
      <c r="Q15" s="59">
        <v>32456141</v>
      </c>
      <c r="R15" s="59">
        <v>0</v>
      </c>
      <c r="S15" s="59">
        <v>0</v>
      </c>
      <c r="T15" s="59">
        <v>0</v>
      </c>
      <c r="U15" s="59">
        <v>0</v>
      </c>
      <c r="V15" s="59">
        <v>58771930</v>
      </c>
      <c r="W15" s="59">
        <v>296620343</v>
      </c>
      <c r="X15" s="59">
        <v>-237848413</v>
      </c>
      <c r="Y15" s="60">
        <v>-80.19</v>
      </c>
      <c r="Z15" s="61">
        <v>244981698</v>
      </c>
    </row>
    <row r="16" spans="1:26" ht="13.5">
      <c r="A16" s="68" t="s">
        <v>40</v>
      </c>
      <c r="B16" s="18">
        <v>0</v>
      </c>
      <c r="C16" s="18">
        <v>0</v>
      </c>
      <c r="D16" s="58">
        <v>105000000</v>
      </c>
      <c r="E16" s="59">
        <v>109000000</v>
      </c>
      <c r="F16" s="59">
        <v>1509134</v>
      </c>
      <c r="G16" s="59">
        <v>19404094</v>
      </c>
      <c r="H16" s="59">
        <v>-12158473</v>
      </c>
      <c r="I16" s="59">
        <v>8754755</v>
      </c>
      <c r="J16" s="59">
        <v>152437</v>
      </c>
      <c r="K16" s="59">
        <v>-1773859</v>
      </c>
      <c r="L16" s="59">
        <v>10366667</v>
      </c>
      <c r="M16" s="59">
        <v>8745245</v>
      </c>
      <c r="N16" s="59">
        <v>8692970</v>
      </c>
      <c r="O16" s="59">
        <v>5298968</v>
      </c>
      <c r="P16" s="59">
        <v>-17743</v>
      </c>
      <c r="Q16" s="59">
        <v>13974195</v>
      </c>
      <c r="R16" s="59">
        <v>0</v>
      </c>
      <c r="S16" s="59">
        <v>0</v>
      </c>
      <c r="T16" s="59">
        <v>0</v>
      </c>
      <c r="U16" s="59">
        <v>0</v>
      </c>
      <c r="V16" s="59">
        <v>31474195</v>
      </c>
      <c r="W16" s="59">
        <v>77700000</v>
      </c>
      <c r="X16" s="59">
        <v>-46225805</v>
      </c>
      <c r="Y16" s="60">
        <v>-59.49</v>
      </c>
      <c r="Z16" s="61">
        <v>109000000</v>
      </c>
    </row>
    <row r="17" spans="1:26" ht="13.5">
      <c r="A17" s="57" t="s">
        <v>41</v>
      </c>
      <c r="B17" s="18">
        <v>774027536</v>
      </c>
      <c r="C17" s="18">
        <v>0</v>
      </c>
      <c r="D17" s="58">
        <v>521629430</v>
      </c>
      <c r="E17" s="59">
        <v>666948706</v>
      </c>
      <c r="F17" s="59">
        <v>52397379</v>
      </c>
      <c r="G17" s="59">
        <v>28563525</v>
      </c>
      <c r="H17" s="59">
        <v>41979617</v>
      </c>
      <c r="I17" s="59">
        <v>122940521</v>
      </c>
      <c r="J17" s="59">
        <v>14253907</v>
      </c>
      <c r="K17" s="59">
        <v>16160881</v>
      </c>
      <c r="L17" s="59">
        <v>35125978</v>
      </c>
      <c r="M17" s="59">
        <v>65540766</v>
      </c>
      <c r="N17" s="59">
        <v>25814408</v>
      </c>
      <c r="O17" s="59">
        <v>15611153</v>
      </c>
      <c r="P17" s="59">
        <v>42353269</v>
      </c>
      <c r="Q17" s="59">
        <v>83778830</v>
      </c>
      <c r="R17" s="59">
        <v>0</v>
      </c>
      <c r="S17" s="59">
        <v>0</v>
      </c>
      <c r="T17" s="59">
        <v>0</v>
      </c>
      <c r="U17" s="59">
        <v>0</v>
      </c>
      <c r="V17" s="59">
        <v>272260117</v>
      </c>
      <c r="W17" s="59">
        <v>386005777</v>
      </c>
      <c r="X17" s="59">
        <v>-113745660</v>
      </c>
      <c r="Y17" s="60">
        <v>-29.47</v>
      </c>
      <c r="Z17" s="61">
        <v>666948706</v>
      </c>
    </row>
    <row r="18" spans="1:26" ht="13.5">
      <c r="A18" s="69" t="s">
        <v>42</v>
      </c>
      <c r="B18" s="70">
        <f>SUM(B11:B17)</f>
        <v>2187470392</v>
      </c>
      <c r="C18" s="70">
        <f>SUM(C11:C17)</f>
        <v>0</v>
      </c>
      <c r="D18" s="71">
        <f aca="true" t="shared" si="1" ref="D18:Z18">SUM(D11:D17)</f>
        <v>1555464780</v>
      </c>
      <c r="E18" s="72">
        <f t="shared" si="1"/>
        <v>1535505779</v>
      </c>
      <c r="F18" s="72">
        <f t="shared" si="1"/>
        <v>93433179</v>
      </c>
      <c r="G18" s="72">
        <f t="shared" si="1"/>
        <v>86166438</v>
      </c>
      <c r="H18" s="72">
        <f t="shared" si="1"/>
        <v>68091519</v>
      </c>
      <c r="I18" s="72">
        <f t="shared" si="1"/>
        <v>247691136</v>
      </c>
      <c r="J18" s="72">
        <f t="shared" si="1"/>
        <v>52200795</v>
      </c>
      <c r="K18" s="72">
        <f t="shared" si="1"/>
        <v>47871699</v>
      </c>
      <c r="L18" s="72">
        <f t="shared" si="1"/>
        <v>113580911</v>
      </c>
      <c r="M18" s="72">
        <f t="shared" si="1"/>
        <v>213653405</v>
      </c>
      <c r="N18" s="72">
        <f t="shared" si="1"/>
        <v>76213674</v>
      </c>
      <c r="O18" s="72">
        <f t="shared" si="1"/>
        <v>72755167</v>
      </c>
      <c r="P18" s="72">
        <f t="shared" si="1"/>
        <v>99257530</v>
      </c>
      <c r="Q18" s="72">
        <f t="shared" si="1"/>
        <v>248226371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709570912</v>
      </c>
      <c r="W18" s="72">
        <f t="shared" si="1"/>
        <v>1151043934</v>
      </c>
      <c r="X18" s="72">
        <f t="shared" si="1"/>
        <v>-441473022</v>
      </c>
      <c r="Y18" s="66">
        <f>+IF(W18&lt;&gt;0,(X18/W18)*100,0)</f>
        <v>-38.354141745557385</v>
      </c>
      <c r="Z18" s="73">
        <f t="shared" si="1"/>
        <v>1535505779</v>
      </c>
    </row>
    <row r="19" spans="1:26" ht="13.5">
      <c r="A19" s="69" t="s">
        <v>43</v>
      </c>
      <c r="B19" s="74">
        <f>+B10-B18</f>
        <v>-1036857905</v>
      </c>
      <c r="C19" s="74">
        <f>+C10-C18</f>
        <v>0</v>
      </c>
      <c r="D19" s="75">
        <f aca="true" t="shared" si="2" ref="D19:Z19">+D10-D18</f>
        <v>72399998</v>
      </c>
      <c r="E19" s="76">
        <f t="shared" si="2"/>
        <v>83999999</v>
      </c>
      <c r="F19" s="76">
        <f t="shared" si="2"/>
        <v>201773351</v>
      </c>
      <c r="G19" s="76">
        <f t="shared" si="2"/>
        <v>-24454532</v>
      </c>
      <c r="H19" s="76">
        <f t="shared" si="2"/>
        <v>2534384</v>
      </c>
      <c r="I19" s="76">
        <f t="shared" si="2"/>
        <v>179853203</v>
      </c>
      <c r="J19" s="76">
        <f t="shared" si="2"/>
        <v>-5016365</v>
      </c>
      <c r="K19" s="76">
        <f t="shared" si="2"/>
        <v>10945541</v>
      </c>
      <c r="L19" s="76">
        <f t="shared" si="2"/>
        <v>80175435</v>
      </c>
      <c r="M19" s="76">
        <f t="shared" si="2"/>
        <v>86104611</v>
      </c>
      <c r="N19" s="76">
        <f t="shared" si="2"/>
        <v>-27791293</v>
      </c>
      <c r="O19" s="76">
        <f t="shared" si="2"/>
        <v>-18237739</v>
      </c>
      <c r="P19" s="76">
        <f t="shared" si="2"/>
        <v>113018976</v>
      </c>
      <c r="Q19" s="76">
        <f t="shared" si="2"/>
        <v>66989944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332947758</v>
      </c>
      <c r="W19" s="76">
        <f>IF(E10=E18,0,W10-W18)</f>
        <v>174201823</v>
      </c>
      <c r="X19" s="76">
        <f t="shared" si="2"/>
        <v>158745935</v>
      </c>
      <c r="Y19" s="77">
        <f>+IF(W19&lt;&gt;0,(X19/W19)*100,0)</f>
        <v>91.12759686791567</v>
      </c>
      <c r="Z19" s="78">
        <f t="shared" si="2"/>
        <v>83999999</v>
      </c>
    </row>
    <row r="20" spans="1:26" ht="13.5">
      <c r="A20" s="57" t="s">
        <v>44</v>
      </c>
      <c r="B20" s="18">
        <v>186197274</v>
      </c>
      <c r="C20" s="18">
        <v>0</v>
      </c>
      <c r="D20" s="58">
        <v>185520000</v>
      </c>
      <c r="E20" s="59">
        <v>182520000</v>
      </c>
      <c r="F20" s="59">
        <v>72775000</v>
      </c>
      <c r="G20" s="59">
        <v>21913000</v>
      </c>
      <c r="H20" s="59">
        <v>0</v>
      </c>
      <c r="I20" s="59">
        <v>94688000</v>
      </c>
      <c r="J20" s="59">
        <v>0</v>
      </c>
      <c r="K20" s="59">
        <v>0</v>
      </c>
      <c r="L20" s="59">
        <v>42200000</v>
      </c>
      <c r="M20" s="59">
        <v>42200000</v>
      </c>
      <c r="N20" s="59">
        <v>0</v>
      </c>
      <c r="O20" s="59">
        <v>2295000</v>
      </c>
      <c r="P20" s="59">
        <v>43337000</v>
      </c>
      <c r="Q20" s="59">
        <v>45632000</v>
      </c>
      <c r="R20" s="59">
        <v>0</v>
      </c>
      <c r="S20" s="59">
        <v>0</v>
      </c>
      <c r="T20" s="59">
        <v>0</v>
      </c>
      <c r="U20" s="59">
        <v>0</v>
      </c>
      <c r="V20" s="59">
        <v>182520000</v>
      </c>
      <c r="W20" s="59">
        <v>185520000</v>
      </c>
      <c r="X20" s="59">
        <v>-3000000</v>
      </c>
      <c r="Y20" s="60">
        <v>-1.62</v>
      </c>
      <c r="Z20" s="61">
        <v>182520000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-850660631</v>
      </c>
      <c r="C22" s="85">
        <f>SUM(C19:C21)</f>
        <v>0</v>
      </c>
      <c r="D22" s="86">
        <f aca="true" t="shared" si="3" ref="D22:Z22">SUM(D19:D21)</f>
        <v>257919998</v>
      </c>
      <c r="E22" s="87">
        <f t="shared" si="3"/>
        <v>266519999</v>
      </c>
      <c r="F22" s="87">
        <f t="shared" si="3"/>
        <v>274548351</v>
      </c>
      <c r="G22" s="87">
        <f t="shared" si="3"/>
        <v>-2541532</v>
      </c>
      <c r="H22" s="87">
        <f t="shared" si="3"/>
        <v>2534384</v>
      </c>
      <c r="I22" s="87">
        <f t="shared" si="3"/>
        <v>274541203</v>
      </c>
      <c r="J22" s="87">
        <f t="shared" si="3"/>
        <v>-5016365</v>
      </c>
      <c r="K22" s="87">
        <f t="shared" si="3"/>
        <v>10945541</v>
      </c>
      <c r="L22" s="87">
        <f t="shared" si="3"/>
        <v>122375435</v>
      </c>
      <c r="M22" s="87">
        <f t="shared" si="3"/>
        <v>128304611</v>
      </c>
      <c r="N22" s="87">
        <f t="shared" si="3"/>
        <v>-27791293</v>
      </c>
      <c r="O22" s="87">
        <f t="shared" si="3"/>
        <v>-15942739</v>
      </c>
      <c r="P22" s="87">
        <f t="shared" si="3"/>
        <v>156355976</v>
      </c>
      <c r="Q22" s="87">
        <f t="shared" si="3"/>
        <v>112621944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515467758</v>
      </c>
      <c r="W22" s="87">
        <f t="shared" si="3"/>
        <v>359721823</v>
      </c>
      <c r="X22" s="87">
        <f t="shared" si="3"/>
        <v>155745935</v>
      </c>
      <c r="Y22" s="88">
        <f>+IF(W22&lt;&gt;0,(X22/W22)*100,0)</f>
        <v>43.29621530912791</v>
      </c>
      <c r="Z22" s="89">
        <f t="shared" si="3"/>
        <v>266519999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-850660631</v>
      </c>
      <c r="C24" s="74">
        <f>SUM(C22:C23)</f>
        <v>0</v>
      </c>
      <c r="D24" s="75">
        <f aca="true" t="shared" si="4" ref="D24:Z24">SUM(D22:D23)</f>
        <v>257919998</v>
      </c>
      <c r="E24" s="76">
        <f t="shared" si="4"/>
        <v>266519999</v>
      </c>
      <c r="F24" s="76">
        <f t="shared" si="4"/>
        <v>274548351</v>
      </c>
      <c r="G24" s="76">
        <f t="shared" si="4"/>
        <v>-2541532</v>
      </c>
      <c r="H24" s="76">
        <f t="shared" si="4"/>
        <v>2534384</v>
      </c>
      <c r="I24" s="76">
        <f t="shared" si="4"/>
        <v>274541203</v>
      </c>
      <c r="J24" s="76">
        <f t="shared" si="4"/>
        <v>-5016365</v>
      </c>
      <c r="K24" s="76">
        <f t="shared" si="4"/>
        <v>10945541</v>
      </c>
      <c r="L24" s="76">
        <f t="shared" si="4"/>
        <v>122375435</v>
      </c>
      <c r="M24" s="76">
        <f t="shared" si="4"/>
        <v>128304611</v>
      </c>
      <c r="N24" s="76">
        <f t="shared" si="4"/>
        <v>-27791293</v>
      </c>
      <c r="O24" s="76">
        <f t="shared" si="4"/>
        <v>-15942739</v>
      </c>
      <c r="P24" s="76">
        <f t="shared" si="4"/>
        <v>156355976</v>
      </c>
      <c r="Q24" s="76">
        <f t="shared" si="4"/>
        <v>112621944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515467758</v>
      </c>
      <c r="W24" s="76">
        <f t="shared" si="4"/>
        <v>359721823</v>
      </c>
      <c r="X24" s="76">
        <f t="shared" si="4"/>
        <v>155745935</v>
      </c>
      <c r="Y24" s="77">
        <f>+IF(W24&lt;&gt;0,(X24/W24)*100,0)</f>
        <v>43.29621530912791</v>
      </c>
      <c r="Z24" s="78">
        <f t="shared" si="4"/>
        <v>266519999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204879128</v>
      </c>
      <c r="C27" s="21">
        <v>0</v>
      </c>
      <c r="D27" s="98">
        <v>257920000</v>
      </c>
      <c r="E27" s="99">
        <v>266520000</v>
      </c>
      <c r="F27" s="99">
        <v>6564748</v>
      </c>
      <c r="G27" s="99">
        <v>16322898</v>
      </c>
      <c r="H27" s="99">
        <v>15773454</v>
      </c>
      <c r="I27" s="99">
        <v>38661100</v>
      </c>
      <c r="J27" s="99">
        <v>1762980</v>
      </c>
      <c r="K27" s="99">
        <v>22179794</v>
      </c>
      <c r="L27" s="99">
        <v>34509352</v>
      </c>
      <c r="M27" s="99">
        <v>58452126</v>
      </c>
      <c r="N27" s="99">
        <v>5378708</v>
      </c>
      <c r="O27" s="99">
        <v>10021077</v>
      </c>
      <c r="P27" s="99">
        <v>11802276</v>
      </c>
      <c r="Q27" s="99">
        <v>27202061</v>
      </c>
      <c r="R27" s="99">
        <v>0</v>
      </c>
      <c r="S27" s="99">
        <v>0</v>
      </c>
      <c r="T27" s="99">
        <v>0</v>
      </c>
      <c r="U27" s="99">
        <v>0</v>
      </c>
      <c r="V27" s="99">
        <v>124315287</v>
      </c>
      <c r="W27" s="99">
        <v>199890000</v>
      </c>
      <c r="X27" s="99">
        <v>-75574713</v>
      </c>
      <c r="Y27" s="100">
        <v>-37.81</v>
      </c>
      <c r="Z27" s="101">
        <v>266520000</v>
      </c>
    </row>
    <row r="28" spans="1:26" ht="13.5">
      <c r="A28" s="102" t="s">
        <v>44</v>
      </c>
      <c r="B28" s="18">
        <v>186197273</v>
      </c>
      <c r="C28" s="18">
        <v>0</v>
      </c>
      <c r="D28" s="58">
        <v>185520000</v>
      </c>
      <c r="E28" s="59">
        <v>182520000</v>
      </c>
      <c r="F28" s="59">
        <v>2264181</v>
      </c>
      <c r="G28" s="59">
        <v>15709815</v>
      </c>
      <c r="H28" s="59">
        <v>11227969</v>
      </c>
      <c r="I28" s="59">
        <v>29201965</v>
      </c>
      <c r="J28" s="59">
        <v>1589508</v>
      </c>
      <c r="K28" s="59">
        <v>17415376</v>
      </c>
      <c r="L28" s="59">
        <v>23422464</v>
      </c>
      <c r="M28" s="59">
        <v>42427348</v>
      </c>
      <c r="N28" s="59">
        <v>1664499</v>
      </c>
      <c r="O28" s="59">
        <v>3423159</v>
      </c>
      <c r="P28" s="59">
        <v>12820781</v>
      </c>
      <c r="Q28" s="59">
        <v>17908439</v>
      </c>
      <c r="R28" s="59">
        <v>0</v>
      </c>
      <c r="S28" s="59">
        <v>0</v>
      </c>
      <c r="T28" s="59">
        <v>0</v>
      </c>
      <c r="U28" s="59">
        <v>0</v>
      </c>
      <c r="V28" s="59">
        <v>89537752</v>
      </c>
      <c r="W28" s="59">
        <v>136890000</v>
      </c>
      <c r="X28" s="59">
        <v>-47352248</v>
      </c>
      <c r="Y28" s="60">
        <v>-34.59</v>
      </c>
      <c r="Z28" s="61">
        <v>182520000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18681855</v>
      </c>
      <c r="C31" s="18">
        <v>0</v>
      </c>
      <c r="D31" s="58">
        <v>72400000</v>
      </c>
      <c r="E31" s="59">
        <v>84000000</v>
      </c>
      <c r="F31" s="59">
        <v>4300567</v>
      </c>
      <c r="G31" s="59">
        <v>613083</v>
      </c>
      <c r="H31" s="59">
        <v>4545485</v>
      </c>
      <c r="I31" s="59">
        <v>9459135</v>
      </c>
      <c r="J31" s="59">
        <v>173472</v>
      </c>
      <c r="K31" s="59">
        <v>4764418</v>
      </c>
      <c r="L31" s="59">
        <v>11086888</v>
      </c>
      <c r="M31" s="59">
        <v>16024778</v>
      </c>
      <c r="N31" s="59">
        <v>3714208</v>
      </c>
      <c r="O31" s="59">
        <v>6597918</v>
      </c>
      <c r="P31" s="59">
        <v>-1018505</v>
      </c>
      <c r="Q31" s="59">
        <v>9293621</v>
      </c>
      <c r="R31" s="59">
        <v>0</v>
      </c>
      <c r="S31" s="59">
        <v>0</v>
      </c>
      <c r="T31" s="59">
        <v>0</v>
      </c>
      <c r="U31" s="59">
        <v>0</v>
      </c>
      <c r="V31" s="59">
        <v>34777534</v>
      </c>
      <c r="W31" s="59">
        <v>63000000</v>
      </c>
      <c r="X31" s="59">
        <v>-28222466</v>
      </c>
      <c r="Y31" s="60">
        <v>-44.8</v>
      </c>
      <c r="Z31" s="61">
        <v>84000000</v>
      </c>
    </row>
    <row r="32" spans="1:26" ht="13.5">
      <c r="A32" s="69" t="s">
        <v>50</v>
      </c>
      <c r="B32" s="21">
        <f>SUM(B28:B31)</f>
        <v>204879128</v>
      </c>
      <c r="C32" s="21">
        <f>SUM(C28:C31)</f>
        <v>0</v>
      </c>
      <c r="D32" s="98">
        <f aca="true" t="shared" si="5" ref="D32:Z32">SUM(D28:D31)</f>
        <v>257920000</v>
      </c>
      <c r="E32" s="99">
        <f t="shared" si="5"/>
        <v>266520000</v>
      </c>
      <c r="F32" s="99">
        <f t="shared" si="5"/>
        <v>6564748</v>
      </c>
      <c r="G32" s="99">
        <f t="shared" si="5"/>
        <v>16322898</v>
      </c>
      <c r="H32" s="99">
        <f t="shared" si="5"/>
        <v>15773454</v>
      </c>
      <c r="I32" s="99">
        <f t="shared" si="5"/>
        <v>38661100</v>
      </c>
      <c r="J32" s="99">
        <f t="shared" si="5"/>
        <v>1762980</v>
      </c>
      <c r="K32" s="99">
        <f t="shared" si="5"/>
        <v>22179794</v>
      </c>
      <c r="L32" s="99">
        <f t="shared" si="5"/>
        <v>34509352</v>
      </c>
      <c r="M32" s="99">
        <f t="shared" si="5"/>
        <v>58452126</v>
      </c>
      <c r="N32" s="99">
        <f t="shared" si="5"/>
        <v>5378707</v>
      </c>
      <c r="O32" s="99">
        <f t="shared" si="5"/>
        <v>10021077</v>
      </c>
      <c r="P32" s="99">
        <f t="shared" si="5"/>
        <v>11802276</v>
      </c>
      <c r="Q32" s="99">
        <f t="shared" si="5"/>
        <v>27202060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124315286</v>
      </c>
      <c r="W32" s="99">
        <f t="shared" si="5"/>
        <v>199890000</v>
      </c>
      <c r="X32" s="99">
        <f t="shared" si="5"/>
        <v>-75574714</v>
      </c>
      <c r="Y32" s="100">
        <f>+IF(W32&lt;&gt;0,(X32/W32)*100,0)</f>
        <v>-37.808151483315825</v>
      </c>
      <c r="Z32" s="101">
        <f t="shared" si="5"/>
        <v>266520000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529045366</v>
      </c>
      <c r="C35" s="18">
        <v>0</v>
      </c>
      <c r="D35" s="58">
        <v>946929257</v>
      </c>
      <c r="E35" s="59">
        <v>946929257</v>
      </c>
      <c r="F35" s="59">
        <v>-7263226</v>
      </c>
      <c r="G35" s="59">
        <v>-57856678</v>
      </c>
      <c r="H35" s="59">
        <v>83338092</v>
      </c>
      <c r="I35" s="59">
        <v>83338092</v>
      </c>
      <c r="J35" s="59">
        <v>16565681</v>
      </c>
      <c r="K35" s="59">
        <v>110206037</v>
      </c>
      <c r="L35" s="59">
        <v>-72709924</v>
      </c>
      <c r="M35" s="59">
        <v>-72709924</v>
      </c>
      <c r="N35" s="59">
        <v>-1339587</v>
      </c>
      <c r="O35" s="59">
        <v>-9066584</v>
      </c>
      <c r="P35" s="59">
        <v>100701921</v>
      </c>
      <c r="Q35" s="59">
        <v>100701921</v>
      </c>
      <c r="R35" s="59">
        <v>0</v>
      </c>
      <c r="S35" s="59">
        <v>0</v>
      </c>
      <c r="T35" s="59">
        <v>0</v>
      </c>
      <c r="U35" s="59">
        <v>0</v>
      </c>
      <c r="V35" s="59">
        <v>100701921</v>
      </c>
      <c r="W35" s="59">
        <v>710196943</v>
      </c>
      <c r="X35" s="59">
        <v>-609495022</v>
      </c>
      <c r="Y35" s="60">
        <v>-85.82</v>
      </c>
      <c r="Z35" s="61">
        <v>946929257</v>
      </c>
    </row>
    <row r="36" spans="1:26" ht="13.5">
      <c r="A36" s="57" t="s">
        <v>53</v>
      </c>
      <c r="B36" s="18">
        <v>2996517283</v>
      </c>
      <c r="C36" s="18">
        <v>0</v>
      </c>
      <c r="D36" s="58">
        <v>3193665621</v>
      </c>
      <c r="E36" s="59">
        <v>3193665621</v>
      </c>
      <c r="F36" s="59">
        <v>70321239</v>
      </c>
      <c r="G36" s="59">
        <v>1864306</v>
      </c>
      <c r="H36" s="59">
        <v>-62587503</v>
      </c>
      <c r="I36" s="59">
        <v>-62587503</v>
      </c>
      <c r="J36" s="59">
        <v>-7242082</v>
      </c>
      <c r="K36" s="59">
        <v>580845</v>
      </c>
      <c r="L36" s="59">
        <v>420377</v>
      </c>
      <c r="M36" s="59">
        <v>420377</v>
      </c>
      <c r="N36" s="59">
        <v>520732</v>
      </c>
      <c r="O36" s="59">
        <v>-627277</v>
      </c>
      <c r="P36" s="59">
        <v>434065</v>
      </c>
      <c r="Q36" s="59">
        <v>434065</v>
      </c>
      <c r="R36" s="59">
        <v>0</v>
      </c>
      <c r="S36" s="59">
        <v>0</v>
      </c>
      <c r="T36" s="59">
        <v>0</v>
      </c>
      <c r="U36" s="59">
        <v>0</v>
      </c>
      <c r="V36" s="59">
        <v>434065</v>
      </c>
      <c r="W36" s="59">
        <v>2395249216</v>
      </c>
      <c r="X36" s="59">
        <v>-2394815151</v>
      </c>
      <c r="Y36" s="60">
        <v>-99.98</v>
      </c>
      <c r="Z36" s="61">
        <v>3193665621</v>
      </c>
    </row>
    <row r="37" spans="1:26" ht="13.5">
      <c r="A37" s="57" t="s">
        <v>54</v>
      </c>
      <c r="B37" s="18">
        <v>1786390122</v>
      </c>
      <c r="C37" s="18">
        <v>0</v>
      </c>
      <c r="D37" s="58">
        <v>892307083</v>
      </c>
      <c r="E37" s="59">
        <v>912407083</v>
      </c>
      <c r="F37" s="59">
        <v>111624549</v>
      </c>
      <c r="G37" s="59">
        <v>29869886</v>
      </c>
      <c r="H37" s="59">
        <v>5439650</v>
      </c>
      <c r="I37" s="59">
        <v>5439650</v>
      </c>
      <c r="J37" s="59">
        <v>-9177582</v>
      </c>
      <c r="K37" s="59">
        <v>38954780</v>
      </c>
      <c r="L37" s="59">
        <v>-51047080</v>
      </c>
      <c r="M37" s="59">
        <v>-51047080</v>
      </c>
      <c r="N37" s="59">
        <v>-14568457</v>
      </c>
      <c r="O37" s="59">
        <v>-12230808</v>
      </c>
      <c r="P37" s="59">
        <v>5959181</v>
      </c>
      <c r="Q37" s="59">
        <v>5959181</v>
      </c>
      <c r="R37" s="59">
        <v>0</v>
      </c>
      <c r="S37" s="59">
        <v>0</v>
      </c>
      <c r="T37" s="59">
        <v>0</v>
      </c>
      <c r="U37" s="59">
        <v>0</v>
      </c>
      <c r="V37" s="59">
        <v>5959181</v>
      </c>
      <c r="W37" s="59">
        <v>684305312</v>
      </c>
      <c r="X37" s="59">
        <v>-678346131</v>
      </c>
      <c r="Y37" s="60">
        <v>-99.13</v>
      </c>
      <c r="Z37" s="61">
        <v>912407083</v>
      </c>
    </row>
    <row r="38" spans="1:26" ht="13.5">
      <c r="A38" s="57" t="s">
        <v>55</v>
      </c>
      <c r="B38" s="18">
        <v>78199190</v>
      </c>
      <c r="C38" s="18">
        <v>0</v>
      </c>
      <c r="D38" s="58">
        <v>54315868</v>
      </c>
      <c r="E38" s="59">
        <v>50815868</v>
      </c>
      <c r="F38" s="59">
        <v>0</v>
      </c>
      <c r="G38" s="59">
        <v>1310456</v>
      </c>
      <c r="H38" s="59">
        <v>-166822</v>
      </c>
      <c r="I38" s="59">
        <v>-166822</v>
      </c>
      <c r="J38" s="59">
        <v>0</v>
      </c>
      <c r="K38" s="59">
        <v>-84747</v>
      </c>
      <c r="L38" s="59">
        <v>-82013</v>
      </c>
      <c r="M38" s="59">
        <v>-82013</v>
      </c>
      <c r="N38" s="59">
        <v>-84747</v>
      </c>
      <c r="O38" s="59">
        <v>-71829</v>
      </c>
      <c r="P38" s="59">
        <v>574915</v>
      </c>
      <c r="Q38" s="59">
        <v>574915</v>
      </c>
      <c r="R38" s="59">
        <v>0</v>
      </c>
      <c r="S38" s="59">
        <v>0</v>
      </c>
      <c r="T38" s="59">
        <v>0</v>
      </c>
      <c r="U38" s="59">
        <v>0</v>
      </c>
      <c r="V38" s="59">
        <v>574915</v>
      </c>
      <c r="W38" s="59">
        <v>38111901</v>
      </c>
      <c r="X38" s="59">
        <v>-37536986</v>
      </c>
      <c r="Y38" s="60">
        <v>-98.49</v>
      </c>
      <c r="Z38" s="61">
        <v>50815868</v>
      </c>
    </row>
    <row r="39" spans="1:26" ht="13.5">
      <c r="A39" s="57" t="s">
        <v>56</v>
      </c>
      <c r="B39" s="18">
        <v>1660973337</v>
      </c>
      <c r="C39" s="18">
        <v>0</v>
      </c>
      <c r="D39" s="58">
        <v>3193971927</v>
      </c>
      <c r="E39" s="59">
        <v>3177371927</v>
      </c>
      <c r="F39" s="59">
        <v>-48566537</v>
      </c>
      <c r="G39" s="59">
        <v>-87172714</v>
      </c>
      <c r="H39" s="59">
        <v>15477761</v>
      </c>
      <c r="I39" s="59">
        <v>15477761</v>
      </c>
      <c r="J39" s="59">
        <v>18501181</v>
      </c>
      <c r="K39" s="59">
        <v>71916849</v>
      </c>
      <c r="L39" s="59">
        <v>-21160454</v>
      </c>
      <c r="M39" s="59">
        <v>-21160454</v>
      </c>
      <c r="N39" s="59">
        <v>13834349</v>
      </c>
      <c r="O39" s="59">
        <v>2608776</v>
      </c>
      <c r="P39" s="59">
        <v>94601890</v>
      </c>
      <c r="Q39" s="59">
        <v>94601890</v>
      </c>
      <c r="R39" s="59">
        <v>0</v>
      </c>
      <c r="S39" s="59">
        <v>0</v>
      </c>
      <c r="T39" s="59">
        <v>0</v>
      </c>
      <c r="U39" s="59">
        <v>0</v>
      </c>
      <c r="V39" s="59">
        <v>94601890</v>
      </c>
      <c r="W39" s="59">
        <v>2383028945</v>
      </c>
      <c r="X39" s="59">
        <v>-2288427055</v>
      </c>
      <c r="Y39" s="60">
        <v>-96.03</v>
      </c>
      <c r="Z39" s="61">
        <v>3177371927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210415083</v>
      </c>
      <c r="C42" s="18">
        <v>0</v>
      </c>
      <c r="D42" s="58">
        <v>383970003</v>
      </c>
      <c r="E42" s="59">
        <v>393886004</v>
      </c>
      <c r="F42" s="59">
        <v>87129147</v>
      </c>
      <c r="G42" s="59">
        <v>5716100</v>
      </c>
      <c r="H42" s="59">
        <v>-40895398</v>
      </c>
      <c r="I42" s="59">
        <v>51949849</v>
      </c>
      <c r="J42" s="59">
        <v>-13302082</v>
      </c>
      <c r="K42" s="59">
        <v>952683</v>
      </c>
      <c r="L42" s="59">
        <v>36217496</v>
      </c>
      <c r="M42" s="59">
        <v>23868097</v>
      </c>
      <c r="N42" s="59">
        <v>-10387377</v>
      </c>
      <c r="O42" s="59">
        <v>-28184056</v>
      </c>
      <c r="P42" s="59">
        <v>54790273</v>
      </c>
      <c r="Q42" s="59">
        <v>16218840</v>
      </c>
      <c r="R42" s="59">
        <v>0</v>
      </c>
      <c r="S42" s="59">
        <v>0</v>
      </c>
      <c r="T42" s="59">
        <v>0</v>
      </c>
      <c r="U42" s="59">
        <v>0</v>
      </c>
      <c r="V42" s="59">
        <v>92036786</v>
      </c>
      <c r="W42" s="59">
        <v>151045155</v>
      </c>
      <c r="X42" s="59">
        <v>-59008369</v>
      </c>
      <c r="Y42" s="60">
        <v>-39.07</v>
      </c>
      <c r="Z42" s="61">
        <v>393886004</v>
      </c>
    </row>
    <row r="43" spans="1:26" ht="13.5">
      <c r="A43" s="57" t="s">
        <v>59</v>
      </c>
      <c r="B43" s="18">
        <v>-205858477</v>
      </c>
      <c r="C43" s="18">
        <v>0</v>
      </c>
      <c r="D43" s="58">
        <v>-251920000</v>
      </c>
      <c r="E43" s="59">
        <v>-266520000</v>
      </c>
      <c r="F43" s="59">
        <v>-76885988</v>
      </c>
      <c r="G43" s="59">
        <v>-17624819</v>
      </c>
      <c r="H43" s="59">
        <v>51904632</v>
      </c>
      <c r="I43" s="59">
        <v>-42606175</v>
      </c>
      <c r="J43" s="59">
        <v>14415251</v>
      </c>
      <c r="K43" s="59">
        <v>-3221685</v>
      </c>
      <c r="L43" s="59">
        <v>-34509353</v>
      </c>
      <c r="M43" s="59">
        <v>-23315787</v>
      </c>
      <c r="N43" s="59">
        <v>2285792</v>
      </c>
      <c r="O43" s="59">
        <v>756223</v>
      </c>
      <c r="P43" s="59">
        <v>-10391277</v>
      </c>
      <c r="Q43" s="59">
        <v>-7349262</v>
      </c>
      <c r="R43" s="59">
        <v>0</v>
      </c>
      <c r="S43" s="59">
        <v>0</v>
      </c>
      <c r="T43" s="59">
        <v>0</v>
      </c>
      <c r="U43" s="59">
        <v>0</v>
      </c>
      <c r="V43" s="59">
        <v>-73271224</v>
      </c>
      <c r="W43" s="59">
        <v>-138776653</v>
      </c>
      <c r="X43" s="59">
        <v>65505429</v>
      </c>
      <c r="Y43" s="60">
        <v>-47.2</v>
      </c>
      <c r="Z43" s="61">
        <v>-266520000</v>
      </c>
    </row>
    <row r="44" spans="1:26" ht="13.5">
      <c r="A44" s="57" t="s">
        <v>60</v>
      </c>
      <c r="B44" s="18">
        <v>-3221577</v>
      </c>
      <c r="C44" s="18">
        <v>0</v>
      </c>
      <c r="D44" s="58">
        <v>-6000000</v>
      </c>
      <c r="E44" s="59">
        <v>-4500026</v>
      </c>
      <c r="F44" s="59">
        <v>-1999026</v>
      </c>
      <c r="G44" s="59">
        <v>0</v>
      </c>
      <c r="H44" s="59">
        <v>0</v>
      </c>
      <c r="I44" s="59">
        <v>-1999026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-2035066</v>
      </c>
      <c r="Q44" s="59">
        <v>-2035066</v>
      </c>
      <c r="R44" s="59">
        <v>0</v>
      </c>
      <c r="S44" s="59">
        <v>0</v>
      </c>
      <c r="T44" s="59">
        <v>0</v>
      </c>
      <c r="U44" s="59">
        <v>0</v>
      </c>
      <c r="V44" s="59">
        <v>-4034092</v>
      </c>
      <c r="W44" s="59">
        <v>-4500026</v>
      </c>
      <c r="X44" s="59">
        <v>465934</v>
      </c>
      <c r="Y44" s="60">
        <v>-10.35</v>
      </c>
      <c r="Z44" s="61">
        <v>-4500026</v>
      </c>
    </row>
    <row r="45" spans="1:26" ht="13.5">
      <c r="A45" s="69" t="s">
        <v>61</v>
      </c>
      <c r="B45" s="21">
        <v>8051665</v>
      </c>
      <c r="C45" s="21">
        <v>0</v>
      </c>
      <c r="D45" s="98">
        <v>129050002</v>
      </c>
      <c r="E45" s="99">
        <v>125860996</v>
      </c>
      <c r="F45" s="99">
        <v>16836479</v>
      </c>
      <c r="G45" s="99">
        <v>4927760</v>
      </c>
      <c r="H45" s="99">
        <v>15936994</v>
      </c>
      <c r="I45" s="99">
        <v>15936994</v>
      </c>
      <c r="J45" s="99">
        <v>17050163</v>
      </c>
      <c r="K45" s="99">
        <v>14781161</v>
      </c>
      <c r="L45" s="99">
        <v>16489304</v>
      </c>
      <c r="M45" s="99">
        <v>16489304</v>
      </c>
      <c r="N45" s="99">
        <v>8387719</v>
      </c>
      <c r="O45" s="99">
        <v>-19040114</v>
      </c>
      <c r="P45" s="99">
        <v>23323816</v>
      </c>
      <c r="Q45" s="99">
        <v>23323816</v>
      </c>
      <c r="R45" s="99">
        <v>0</v>
      </c>
      <c r="S45" s="99">
        <v>0</v>
      </c>
      <c r="T45" s="99">
        <v>0</v>
      </c>
      <c r="U45" s="99">
        <v>0</v>
      </c>
      <c r="V45" s="99">
        <v>23323816</v>
      </c>
      <c r="W45" s="99">
        <v>10763494</v>
      </c>
      <c r="X45" s="99">
        <v>12560322</v>
      </c>
      <c r="Y45" s="100">
        <v>116.69</v>
      </c>
      <c r="Z45" s="101">
        <v>125860996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47214793</v>
      </c>
      <c r="C49" s="51">
        <v>0</v>
      </c>
      <c r="D49" s="128">
        <v>25873612</v>
      </c>
      <c r="E49" s="53">
        <v>22019697</v>
      </c>
      <c r="F49" s="53">
        <v>0</v>
      </c>
      <c r="G49" s="53">
        <v>0</v>
      </c>
      <c r="H49" s="53">
        <v>0</v>
      </c>
      <c r="I49" s="53">
        <v>937172139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1032280241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53460738</v>
      </c>
      <c r="C51" s="51">
        <v>0</v>
      </c>
      <c r="D51" s="128">
        <v>47316230</v>
      </c>
      <c r="E51" s="53">
        <v>34322825</v>
      </c>
      <c r="F51" s="53">
        <v>0</v>
      </c>
      <c r="G51" s="53">
        <v>0</v>
      </c>
      <c r="H51" s="53">
        <v>0</v>
      </c>
      <c r="I51" s="53">
        <v>126431024</v>
      </c>
      <c r="J51" s="53">
        <v>0</v>
      </c>
      <c r="K51" s="53">
        <v>0</v>
      </c>
      <c r="L51" s="53">
        <v>0</v>
      </c>
      <c r="M51" s="53">
        <v>36768102</v>
      </c>
      <c r="N51" s="53">
        <v>0</v>
      </c>
      <c r="O51" s="53">
        <v>0</v>
      </c>
      <c r="P51" s="53">
        <v>0</v>
      </c>
      <c r="Q51" s="53">
        <v>45689758</v>
      </c>
      <c r="R51" s="53">
        <v>0</v>
      </c>
      <c r="S51" s="53">
        <v>0</v>
      </c>
      <c r="T51" s="53">
        <v>0</v>
      </c>
      <c r="U51" s="53">
        <v>0</v>
      </c>
      <c r="V51" s="53">
        <v>368845958</v>
      </c>
      <c r="W51" s="53">
        <v>1270922575</v>
      </c>
      <c r="X51" s="53">
        <v>1983757210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100.00002026468549</v>
      </c>
      <c r="C58" s="5">
        <f>IF(C67=0,0,+(C76/C67)*100)</f>
        <v>0</v>
      </c>
      <c r="D58" s="6">
        <f aca="true" t="shared" si="6" ref="D58:Z58">IF(D67=0,0,+(D76/D67)*100)</f>
        <v>100.00000010538746</v>
      </c>
      <c r="E58" s="7">
        <f t="shared" si="6"/>
        <v>100.00000010575137</v>
      </c>
      <c r="F58" s="7">
        <f t="shared" si="6"/>
        <v>36.43576609696891</v>
      </c>
      <c r="G58" s="7">
        <f t="shared" si="6"/>
        <v>60.50300040009452</v>
      </c>
      <c r="H58" s="7">
        <f t="shared" si="6"/>
        <v>84.94657262222657</v>
      </c>
      <c r="I58" s="7">
        <f t="shared" si="6"/>
        <v>53.708390272942</v>
      </c>
      <c r="J58" s="7">
        <f t="shared" si="6"/>
        <v>74.6360797488536</v>
      </c>
      <c r="K58" s="7">
        <f t="shared" si="6"/>
        <v>65.9098663356412</v>
      </c>
      <c r="L58" s="7">
        <f t="shared" si="6"/>
        <v>94.12401711199882</v>
      </c>
      <c r="M58" s="7">
        <f t="shared" si="6"/>
        <v>75.59076702715403</v>
      </c>
      <c r="N58" s="7">
        <f t="shared" si="6"/>
        <v>40.17853099939719</v>
      </c>
      <c r="O58" s="7">
        <f t="shared" si="6"/>
        <v>69.11323487249241</v>
      </c>
      <c r="P58" s="7">
        <f t="shared" si="6"/>
        <v>37.85528179548881</v>
      </c>
      <c r="Q58" s="7">
        <f t="shared" si="6"/>
        <v>46.59997715470459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57.08635387981328</v>
      </c>
      <c r="W58" s="7">
        <f t="shared" si="6"/>
        <v>44.36505167419732</v>
      </c>
      <c r="X58" s="7">
        <f t="shared" si="6"/>
        <v>0</v>
      </c>
      <c r="Y58" s="7">
        <f t="shared" si="6"/>
        <v>0</v>
      </c>
      <c r="Z58" s="8">
        <f t="shared" si="6"/>
        <v>100.00000010575137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11.90692580679063</v>
      </c>
      <c r="G59" s="10">
        <f t="shared" si="7"/>
        <v>17.142222116284234</v>
      </c>
      <c r="H59" s="10">
        <f t="shared" si="7"/>
        <v>446.7874104312252</v>
      </c>
      <c r="I59" s="10">
        <f t="shared" si="7"/>
        <v>16.695419677107783</v>
      </c>
      <c r="J59" s="10">
        <f t="shared" si="7"/>
        <v>109.13862928095766</v>
      </c>
      <c r="K59" s="10">
        <f t="shared" si="7"/>
        <v>70.46413671660488</v>
      </c>
      <c r="L59" s="10">
        <f t="shared" si="7"/>
        <v>-199.38168786655757</v>
      </c>
      <c r="M59" s="10">
        <f t="shared" si="7"/>
        <v>160.65499866024174</v>
      </c>
      <c r="N59" s="10">
        <f t="shared" si="7"/>
        <v>17.693033734227747</v>
      </c>
      <c r="O59" s="10">
        <f t="shared" si="7"/>
        <v>179.0133168456707</v>
      </c>
      <c r="P59" s="10">
        <f t="shared" si="7"/>
        <v>84.22429597607774</v>
      </c>
      <c r="Q59" s="10">
        <f t="shared" si="7"/>
        <v>82.15175120544272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55.113977913940346</v>
      </c>
      <c r="W59" s="10">
        <f t="shared" si="7"/>
        <v>41.15105456908767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100.00003197978758</v>
      </c>
      <c r="C60" s="12">
        <f t="shared" si="7"/>
        <v>0</v>
      </c>
      <c r="D60" s="3">
        <f t="shared" si="7"/>
        <v>100.00000013990248</v>
      </c>
      <c r="E60" s="13">
        <f t="shared" si="7"/>
        <v>100.00000014123928</v>
      </c>
      <c r="F60" s="13">
        <f t="shared" si="7"/>
        <v>67.03699506353288</v>
      </c>
      <c r="G60" s="13">
        <f t="shared" si="7"/>
        <v>72.9115377232278</v>
      </c>
      <c r="H60" s="13">
        <f t="shared" si="7"/>
        <v>78.25328292667808</v>
      </c>
      <c r="I60" s="13">
        <f t="shared" si="7"/>
        <v>72.67864780194712</v>
      </c>
      <c r="J60" s="13">
        <f t="shared" si="7"/>
        <v>64.90873161528887</v>
      </c>
      <c r="K60" s="13">
        <f t="shared" si="7"/>
        <v>61.69538921553398</v>
      </c>
      <c r="L60" s="13">
        <f t="shared" si="7"/>
        <v>51.98093098035385</v>
      </c>
      <c r="M60" s="13">
        <f t="shared" si="7"/>
        <v>59.73992786640655</v>
      </c>
      <c r="N60" s="13">
        <f t="shared" si="7"/>
        <v>45.998890593651545</v>
      </c>
      <c r="O60" s="13">
        <f t="shared" si="7"/>
        <v>33.147380021718554</v>
      </c>
      <c r="P60" s="13">
        <f t="shared" si="7"/>
        <v>24.510638844822132</v>
      </c>
      <c r="Q60" s="13">
        <f t="shared" si="7"/>
        <v>31.093575299780664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54.64853386856152</v>
      </c>
      <c r="W60" s="13">
        <f t="shared" si="7"/>
        <v>42.69561094805023</v>
      </c>
      <c r="X60" s="13">
        <f t="shared" si="7"/>
        <v>0</v>
      </c>
      <c r="Y60" s="13">
        <f t="shared" si="7"/>
        <v>0</v>
      </c>
      <c r="Z60" s="14">
        <f t="shared" si="7"/>
        <v>100.00000014123928</v>
      </c>
    </row>
    <row r="61" spans="1:26" ht="13.5">
      <c r="A61" s="38" t="s">
        <v>106</v>
      </c>
      <c r="B61" s="12">
        <f t="shared" si="7"/>
        <v>100.00004724682945</v>
      </c>
      <c r="C61" s="12">
        <f t="shared" si="7"/>
        <v>0</v>
      </c>
      <c r="D61" s="3">
        <f t="shared" si="7"/>
        <v>100.00000017580331</v>
      </c>
      <c r="E61" s="13">
        <f t="shared" si="7"/>
        <v>100.00000017791939</v>
      </c>
      <c r="F61" s="13">
        <f t="shared" si="7"/>
        <v>78.03045708819867</v>
      </c>
      <c r="G61" s="13">
        <f t="shared" si="7"/>
        <v>86.42269356457234</v>
      </c>
      <c r="H61" s="13">
        <f t="shared" si="7"/>
        <v>100.67505400991956</v>
      </c>
      <c r="I61" s="13">
        <f t="shared" si="7"/>
        <v>87.87839558998233</v>
      </c>
      <c r="J61" s="13">
        <f t="shared" si="7"/>
        <v>88.5558248468915</v>
      </c>
      <c r="K61" s="13">
        <f t="shared" si="7"/>
        <v>84.86801999929241</v>
      </c>
      <c r="L61" s="13">
        <f t="shared" si="7"/>
        <v>65.32754552067685</v>
      </c>
      <c r="M61" s="13">
        <f t="shared" si="7"/>
        <v>80.21805889257617</v>
      </c>
      <c r="N61" s="13">
        <f t="shared" si="7"/>
        <v>60.92284931822125</v>
      </c>
      <c r="O61" s="13">
        <f t="shared" si="7"/>
        <v>37.736675569467366</v>
      </c>
      <c r="P61" s="13">
        <f t="shared" si="7"/>
        <v>21.918290394609947</v>
      </c>
      <c r="Q61" s="13">
        <f t="shared" si="7"/>
        <v>31.038621328669823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66.53256065620853</v>
      </c>
      <c r="W61" s="13">
        <f t="shared" si="7"/>
        <v>46.88131793863718</v>
      </c>
      <c r="X61" s="13">
        <f t="shared" si="7"/>
        <v>0</v>
      </c>
      <c r="Y61" s="13">
        <f t="shared" si="7"/>
        <v>0</v>
      </c>
      <c r="Z61" s="14">
        <f t="shared" si="7"/>
        <v>100.00000017791939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100.00000135350966</v>
      </c>
      <c r="F62" s="13">
        <f t="shared" si="7"/>
        <v>45.11782994355905</v>
      </c>
      <c r="G62" s="13">
        <f t="shared" si="7"/>
        <v>32.6968050626202</v>
      </c>
      <c r="H62" s="13">
        <f t="shared" si="7"/>
        <v>25.57695248310935</v>
      </c>
      <c r="I62" s="13">
        <f t="shared" si="7"/>
        <v>32.38822789066703</v>
      </c>
      <c r="J62" s="13">
        <f t="shared" si="7"/>
        <v>25.92057271095376</v>
      </c>
      <c r="K62" s="13">
        <f t="shared" si="7"/>
        <v>18.78021174561263</v>
      </c>
      <c r="L62" s="13">
        <f t="shared" si="7"/>
        <v>30.64880868762015</v>
      </c>
      <c r="M62" s="13">
        <f t="shared" si="7"/>
        <v>24.91528651858727</v>
      </c>
      <c r="N62" s="13">
        <f t="shared" si="7"/>
        <v>31.103474499083315</v>
      </c>
      <c r="O62" s="13">
        <f t="shared" si="7"/>
        <v>26.206828235146457</v>
      </c>
      <c r="P62" s="13">
        <f t="shared" si="7"/>
        <v>34.789945034769346</v>
      </c>
      <c r="Q62" s="13">
        <f t="shared" si="7"/>
        <v>30.31806744442232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28.847415768311173</v>
      </c>
      <c r="W62" s="13">
        <f t="shared" si="7"/>
        <v>26.398594325355916</v>
      </c>
      <c r="X62" s="13">
        <f t="shared" si="7"/>
        <v>0</v>
      </c>
      <c r="Y62" s="13">
        <f t="shared" si="7"/>
        <v>0</v>
      </c>
      <c r="Z62" s="14">
        <f t="shared" si="7"/>
        <v>100.00000135350966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99.99999745054049</v>
      </c>
      <c r="F63" s="13">
        <f t="shared" si="7"/>
        <v>26.87566933590902</v>
      </c>
      <c r="G63" s="13">
        <f t="shared" si="7"/>
        <v>32.715873719692304</v>
      </c>
      <c r="H63" s="13">
        <f t="shared" si="7"/>
        <v>35.19688075847719</v>
      </c>
      <c r="I63" s="13">
        <f t="shared" si="7"/>
        <v>31.260951936138916</v>
      </c>
      <c r="J63" s="13">
        <f t="shared" si="7"/>
        <v>26.581322550512787</v>
      </c>
      <c r="K63" s="13">
        <f t="shared" si="7"/>
        <v>21.658936531156247</v>
      </c>
      <c r="L63" s="13">
        <f t="shared" si="7"/>
        <v>32.0486973235419</v>
      </c>
      <c r="M63" s="13">
        <f t="shared" si="7"/>
        <v>26.7769842770993</v>
      </c>
      <c r="N63" s="13">
        <f t="shared" si="7"/>
        <v>29.30310003338797</v>
      </c>
      <c r="O63" s="13">
        <f t="shared" si="7"/>
        <v>30.542481549428143</v>
      </c>
      <c r="P63" s="13">
        <f t="shared" si="7"/>
        <v>34.53480889752596</v>
      </c>
      <c r="Q63" s="13">
        <f t="shared" si="7"/>
        <v>31.483986753050747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29.83588813852646</v>
      </c>
      <c r="W63" s="13">
        <f t="shared" si="7"/>
        <v>25.15305025604842</v>
      </c>
      <c r="X63" s="13">
        <f t="shared" si="7"/>
        <v>0</v>
      </c>
      <c r="Y63" s="13">
        <f t="shared" si="7"/>
        <v>0</v>
      </c>
      <c r="Z63" s="14">
        <f t="shared" si="7"/>
        <v>99.99999745054049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28.079212911923136</v>
      </c>
      <c r="G64" s="13">
        <f t="shared" si="7"/>
        <v>30.640407108164187</v>
      </c>
      <c r="H64" s="13">
        <f t="shared" si="7"/>
        <v>34.139012595898585</v>
      </c>
      <c r="I64" s="13">
        <f t="shared" si="7"/>
        <v>30.847149060830375</v>
      </c>
      <c r="J64" s="13">
        <f t="shared" si="7"/>
        <v>27.03965917123344</v>
      </c>
      <c r="K64" s="13">
        <f t="shared" si="7"/>
        <v>22.442679996629142</v>
      </c>
      <c r="L64" s="13">
        <f t="shared" si="7"/>
        <v>34.4574229160636</v>
      </c>
      <c r="M64" s="13">
        <f t="shared" si="7"/>
        <v>28.034669249110088</v>
      </c>
      <c r="N64" s="13">
        <f t="shared" si="7"/>
        <v>34.2147563222795</v>
      </c>
      <c r="O64" s="13">
        <f t="shared" si="7"/>
        <v>27.969760556958796</v>
      </c>
      <c r="P64" s="13">
        <f t="shared" si="7"/>
        <v>36.96438425525771</v>
      </c>
      <c r="Q64" s="13">
        <f t="shared" si="7"/>
        <v>33.060377655029235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30.651540907350487</v>
      </c>
      <c r="W64" s="13">
        <f t="shared" si="7"/>
        <v>27.82166356862035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114.5726619071902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636575387</v>
      </c>
      <c r="C67" s="23"/>
      <c r="D67" s="24">
        <v>948879525</v>
      </c>
      <c r="E67" s="25">
        <v>945614273</v>
      </c>
      <c r="F67" s="25">
        <v>91058401</v>
      </c>
      <c r="G67" s="25">
        <v>51810257</v>
      </c>
      <c r="H67" s="25">
        <v>39079964</v>
      </c>
      <c r="I67" s="25">
        <v>181948622</v>
      </c>
      <c r="J67" s="25">
        <v>39837162</v>
      </c>
      <c r="K67" s="25">
        <v>48539267</v>
      </c>
      <c r="L67" s="25">
        <v>27406734</v>
      </c>
      <c r="M67" s="25">
        <v>115783163</v>
      </c>
      <c r="N67" s="25">
        <v>36439386</v>
      </c>
      <c r="O67" s="25">
        <v>38053030</v>
      </c>
      <c r="P67" s="25">
        <v>71209355</v>
      </c>
      <c r="Q67" s="25">
        <v>145701771</v>
      </c>
      <c r="R67" s="25"/>
      <c r="S67" s="25"/>
      <c r="T67" s="25"/>
      <c r="U67" s="25"/>
      <c r="V67" s="25">
        <v>443433556</v>
      </c>
      <c r="W67" s="25">
        <v>702170849</v>
      </c>
      <c r="X67" s="25"/>
      <c r="Y67" s="24"/>
      <c r="Z67" s="26">
        <v>945614273</v>
      </c>
    </row>
    <row r="68" spans="1:26" ht="13.5" hidden="1">
      <c r="A68" s="36" t="s">
        <v>31</v>
      </c>
      <c r="B68" s="18">
        <v>208269730</v>
      </c>
      <c r="C68" s="18"/>
      <c r="D68" s="19">
        <v>207596000</v>
      </c>
      <c r="E68" s="20">
        <v>207596000</v>
      </c>
      <c r="F68" s="20">
        <v>51810065</v>
      </c>
      <c r="G68" s="20">
        <v>12669886</v>
      </c>
      <c r="H68" s="20">
        <v>563673</v>
      </c>
      <c r="I68" s="20">
        <v>65043624</v>
      </c>
      <c r="J68" s="20">
        <v>6768433</v>
      </c>
      <c r="K68" s="20">
        <v>12442907</v>
      </c>
      <c r="L68" s="20">
        <v>-4085477</v>
      </c>
      <c r="M68" s="20">
        <v>15125863</v>
      </c>
      <c r="N68" s="20">
        <v>12718062</v>
      </c>
      <c r="O68" s="20">
        <v>8196836</v>
      </c>
      <c r="P68" s="20">
        <v>12463710</v>
      </c>
      <c r="Q68" s="20">
        <v>33378608</v>
      </c>
      <c r="R68" s="20"/>
      <c r="S68" s="20"/>
      <c r="T68" s="20"/>
      <c r="U68" s="20"/>
      <c r="V68" s="20">
        <v>113548095</v>
      </c>
      <c r="W68" s="20">
        <v>153621040</v>
      </c>
      <c r="X68" s="20"/>
      <c r="Y68" s="19"/>
      <c r="Z68" s="22">
        <v>207596000</v>
      </c>
    </row>
    <row r="69" spans="1:26" ht="13.5" hidden="1">
      <c r="A69" s="37" t="s">
        <v>32</v>
      </c>
      <c r="B69" s="18">
        <v>403379790</v>
      </c>
      <c r="C69" s="18"/>
      <c r="D69" s="19">
        <v>714783525</v>
      </c>
      <c r="E69" s="20">
        <v>708018273</v>
      </c>
      <c r="F69" s="20">
        <v>37131008</v>
      </c>
      <c r="G69" s="20">
        <v>36788766</v>
      </c>
      <c r="H69" s="20">
        <v>36040479</v>
      </c>
      <c r="I69" s="20">
        <v>109960253</v>
      </c>
      <c r="J69" s="20">
        <v>30556912</v>
      </c>
      <c r="K69" s="20">
        <v>33604260</v>
      </c>
      <c r="L69" s="20">
        <v>28825184</v>
      </c>
      <c r="M69" s="20">
        <v>92986356</v>
      </c>
      <c r="N69" s="20">
        <v>20982393</v>
      </c>
      <c r="O69" s="20">
        <v>27268852</v>
      </c>
      <c r="P69" s="20">
        <v>56016655</v>
      </c>
      <c r="Q69" s="20">
        <v>104267900</v>
      </c>
      <c r="R69" s="20"/>
      <c r="S69" s="20"/>
      <c r="T69" s="20"/>
      <c r="U69" s="20"/>
      <c r="V69" s="20">
        <v>307214509</v>
      </c>
      <c r="W69" s="20">
        <v>528939809</v>
      </c>
      <c r="X69" s="20"/>
      <c r="Y69" s="19"/>
      <c r="Z69" s="22">
        <v>708018273</v>
      </c>
    </row>
    <row r="70" spans="1:26" ht="13.5" hidden="1">
      <c r="A70" s="38" t="s">
        <v>106</v>
      </c>
      <c r="B70" s="18">
        <v>273034194</v>
      </c>
      <c r="C70" s="18"/>
      <c r="D70" s="19">
        <v>568817525</v>
      </c>
      <c r="E70" s="20">
        <v>562052273</v>
      </c>
      <c r="F70" s="20">
        <v>27946007</v>
      </c>
      <c r="G70" s="20">
        <v>27618755</v>
      </c>
      <c r="H70" s="20">
        <v>24648250</v>
      </c>
      <c r="I70" s="20">
        <v>80213012</v>
      </c>
      <c r="J70" s="20">
        <v>18947674</v>
      </c>
      <c r="K70" s="20">
        <v>21566563</v>
      </c>
      <c r="L70" s="20">
        <v>17344261</v>
      </c>
      <c r="M70" s="20">
        <v>57858498</v>
      </c>
      <c r="N70" s="20">
        <v>10393181</v>
      </c>
      <c r="O70" s="20">
        <v>15048448</v>
      </c>
      <c r="P70" s="20">
        <v>45106643</v>
      </c>
      <c r="Q70" s="20">
        <v>70548272</v>
      </c>
      <c r="R70" s="20"/>
      <c r="S70" s="20"/>
      <c r="T70" s="20"/>
      <c r="U70" s="20"/>
      <c r="V70" s="20">
        <v>208619782</v>
      </c>
      <c r="W70" s="20">
        <v>420924969</v>
      </c>
      <c r="X70" s="20"/>
      <c r="Y70" s="19"/>
      <c r="Z70" s="22">
        <v>562052273</v>
      </c>
    </row>
    <row r="71" spans="1:26" ht="13.5" hidden="1">
      <c r="A71" s="38" t="s">
        <v>107</v>
      </c>
      <c r="B71" s="18">
        <v>42926528</v>
      </c>
      <c r="C71" s="18"/>
      <c r="D71" s="19">
        <v>73882000</v>
      </c>
      <c r="E71" s="20">
        <v>73882000</v>
      </c>
      <c r="F71" s="20">
        <v>3195198</v>
      </c>
      <c r="G71" s="20">
        <v>4746791</v>
      </c>
      <c r="H71" s="20">
        <v>6186558</v>
      </c>
      <c r="I71" s="20">
        <v>14128547</v>
      </c>
      <c r="J71" s="20">
        <v>6430888</v>
      </c>
      <c r="K71" s="20">
        <v>6848123</v>
      </c>
      <c r="L71" s="20">
        <v>6200179</v>
      </c>
      <c r="M71" s="20">
        <v>19479190</v>
      </c>
      <c r="N71" s="20">
        <v>5367709</v>
      </c>
      <c r="O71" s="20">
        <v>7106873</v>
      </c>
      <c r="P71" s="20">
        <v>5590989</v>
      </c>
      <c r="Q71" s="20">
        <v>18065571</v>
      </c>
      <c r="R71" s="20"/>
      <c r="S71" s="20"/>
      <c r="T71" s="20"/>
      <c r="U71" s="20"/>
      <c r="V71" s="20">
        <v>51673308</v>
      </c>
      <c r="W71" s="20">
        <v>54672680</v>
      </c>
      <c r="X71" s="20"/>
      <c r="Y71" s="19"/>
      <c r="Z71" s="22">
        <v>73882000</v>
      </c>
    </row>
    <row r="72" spans="1:26" ht="13.5" hidden="1">
      <c r="A72" s="38" t="s">
        <v>108</v>
      </c>
      <c r="B72" s="18">
        <v>54592760</v>
      </c>
      <c r="C72" s="18"/>
      <c r="D72" s="19">
        <v>39224000</v>
      </c>
      <c r="E72" s="20">
        <v>39224000</v>
      </c>
      <c r="F72" s="20">
        <v>3188795</v>
      </c>
      <c r="G72" s="20">
        <v>2266545</v>
      </c>
      <c r="H72" s="20">
        <v>2715019</v>
      </c>
      <c r="I72" s="20">
        <v>8170359</v>
      </c>
      <c r="J72" s="20">
        <v>2682786</v>
      </c>
      <c r="K72" s="20">
        <v>2756959</v>
      </c>
      <c r="L72" s="20">
        <v>2776169</v>
      </c>
      <c r="M72" s="20">
        <v>8215914</v>
      </c>
      <c r="N72" s="20">
        <v>2773454</v>
      </c>
      <c r="O72" s="20">
        <v>2619702</v>
      </c>
      <c r="P72" s="20">
        <v>2791068</v>
      </c>
      <c r="Q72" s="20">
        <v>8184224</v>
      </c>
      <c r="R72" s="20"/>
      <c r="S72" s="20"/>
      <c r="T72" s="20"/>
      <c r="U72" s="20"/>
      <c r="V72" s="20">
        <v>24570497</v>
      </c>
      <c r="W72" s="20">
        <v>29025760</v>
      </c>
      <c r="X72" s="20"/>
      <c r="Y72" s="19"/>
      <c r="Z72" s="22">
        <v>39224000</v>
      </c>
    </row>
    <row r="73" spans="1:26" ht="13.5" hidden="1">
      <c r="A73" s="38" t="s">
        <v>109</v>
      </c>
      <c r="B73" s="18">
        <v>32826308</v>
      </c>
      <c r="C73" s="18"/>
      <c r="D73" s="19">
        <v>32860000</v>
      </c>
      <c r="E73" s="20">
        <v>32860000</v>
      </c>
      <c r="F73" s="20">
        <v>2801008</v>
      </c>
      <c r="G73" s="20">
        <v>2156675</v>
      </c>
      <c r="H73" s="20">
        <v>2490652</v>
      </c>
      <c r="I73" s="20">
        <v>7448335</v>
      </c>
      <c r="J73" s="20">
        <v>2495564</v>
      </c>
      <c r="K73" s="20">
        <v>2432615</v>
      </c>
      <c r="L73" s="20">
        <v>2504575</v>
      </c>
      <c r="M73" s="20">
        <v>7432754</v>
      </c>
      <c r="N73" s="20">
        <v>2448049</v>
      </c>
      <c r="O73" s="20">
        <v>2493829</v>
      </c>
      <c r="P73" s="20">
        <v>2527955</v>
      </c>
      <c r="Q73" s="20">
        <v>7469833</v>
      </c>
      <c r="R73" s="20"/>
      <c r="S73" s="20"/>
      <c r="T73" s="20"/>
      <c r="U73" s="20"/>
      <c r="V73" s="20">
        <v>22350922</v>
      </c>
      <c r="W73" s="20">
        <v>24316400</v>
      </c>
      <c r="X73" s="20"/>
      <c r="Y73" s="19"/>
      <c r="Z73" s="22">
        <v>32860000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24925867</v>
      </c>
      <c r="C75" s="27"/>
      <c r="D75" s="28">
        <v>26500000</v>
      </c>
      <c r="E75" s="29">
        <v>30000000</v>
      </c>
      <c r="F75" s="29">
        <v>2117328</v>
      </c>
      <c r="G75" s="29">
        <v>2351605</v>
      </c>
      <c r="H75" s="29">
        <v>2475812</v>
      </c>
      <c r="I75" s="29">
        <v>6944745</v>
      </c>
      <c r="J75" s="29">
        <v>2511817</v>
      </c>
      <c r="K75" s="29">
        <v>2492100</v>
      </c>
      <c r="L75" s="29">
        <v>2667027</v>
      </c>
      <c r="M75" s="29">
        <v>7670944</v>
      </c>
      <c r="N75" s="29">
        <v>2738931</v>
      </c>
      <c r="O75" s="29">
        <v>2587342</v>
      </c>
      <c r="P75" s="29">
        <v>2728990</v>
      </c>
      <c r="Q75" s="29">
        <v>8055263</v>
      </c>
      <c r="R75" s="29"/>
      <c r="S75" s="29"/>
      <c r="T75" s="29"/>
      <c r="U75" s="29"/>
      <c r="V75" s="29">
        <v>22670952</v>
      </c>
      <c r="W75" s="29">
        <v>19610000</v>
      </c>
      <c r="X75" s="29"/>
      <c r="Y75" s="28"/>
      <c r="Z75" s="30">
        <v>30000000</v>
      </c>
    </row>
    <row r="76" spans="1:26" ht="13.5" hidden="1">
      <c r="A76" s="41" t="s">
        <v>113</v>
      </c>
      <c r="B76" s="31">
        <v>636575516</v>
      </c>
      <c r="C76" s="31"/>
      <c r="D76" s="32">
        <v>948879526</v>
      </c>
      <c r="E76" s="33">
        <v>945614274</v>
      </c>
      <c r="F76" s="33">
        <v>33177826</v>
      </c>
      <c r="G76" s="33">
        <v>31346760</v>
      </c>
      <c r="H76" s="33">
        <v>33197090</v>
      </c>
      <c r="I76" s="33">
        <v>97721676</v>
      </c>
      <c r="J76" s="33">
        <v>29732896</v>
      </c>
      <c r="K76" s="33">
        <v>31992166</v>
      </c>
      <c r="L76" s="33">
        <v>25796319</v>
      </c>
      <c r="M76" s="33">
        <v>87521381</v>
      </c>
      <c r="N76" s="33">
        <v>14640810</v>
      </c>
      <c r="O76" s="33">
        <v>26299680</v>
      </c>
      <c r="P76" s="33">
        <v>26956502</v>
      </c>
      <c r="Q76" s="33">
        <v>67896992</v>
      </c>
      <c r="R76" s="33"/>
      <c r="S76" s="33"/>
      <c r="T76" s="33"/>
      <c r="U76" s="33"/>
      <c r="V76" s="33">
        <v>253140049</v>
      </c>
      <c r="W76" s="33">
        <v>311518460</v>
      </c>
      <c r="X76" s="33"/>
      <c r="Y76" s="32"/>
      <c r="Z76" s="34">
        <v>945614274</v>
      </c>
    </row>
    <row r="77" spans="1:26" ht="13.5" hidden="1">
      <c r="A77" s="36" t="s">
        <v>31</v>
      </c>
      <c r="B77" s="18">
        <v>208269730</v>
      </c>
      <c r="C77" s="18"/>
      <c r="D77" s="19">
        <v>207596000</v>
      </c>
      <c r="E77" s="20">
        <v>207596000</v>
      </c>
      <c r="F77" s="20">
        <v>6168986</v>
      </c>
      <c r="G77" s="20">
        <v>2171900</v>
      </c>
      <c r="H77" s="20">
        <v>2518420</v>
      </c>
      <c r="I77" s="20">
        <v>10859306</v>
      </c>
      <c r="J77" s="20">
        <v>7386975</v>
      </c>
      <c r="K77" s="20">
        <v>8767787</v>
      </c>
      <c r="L77" s="20">
        <v>8145693</v>
      </c>
      <c r="M77" s="20">
        <v>24300455</v>
      </c>
      <c r="N77" s="20">
        <v>2250211</v>
      </c>
      <c r="O77" s="20">
        <v>14673428</v>
      </c>
      <c r="P77" s="20">
        <v>10497472</v>
      </c>
      <c r="Q77" s="20">
        <v>27421111</v>
      </c>
      <c r="R77" s="20"/>
      <c r="S77" s="20"/>
      <c r="T77" s="20"/>
      <c r="U77" s="20"/>
      <c r="V77" s="20">
        <v>62580872</v>
      </c>
      <c r="W77" s="20">
        <v>63216678</v>
      </c>
      <c r="X77" s="20"/>
      <c r="Y77" s="19"/>
      <c r="Z77" s="22">
        <v>207596000</v>
      </c>
    </row>
    <row r="78" spans="1:26" ht="13.5" hidden="1">
      <c r="A78" s="37" t="s">
        <v>32</v>
      </c>
      <c r="B78" s="18">
        <v>403379919</v>
      </c>
      <c r="C78" s="18"/>
      <c r="D78" s="19">
        <v>714783526</v>
      </c>
      <c r="E78" s="20">
        <v>708018274</v>
      </c>
      <c r="F78" s="20">
        <v>24891512</v>
      </c>
      <c r="G78" s="20">
        <v>26823255</v>
      </c>
      <c r="H78" s="20">
        <v>28202858</v>
      </c>
      <c r="I78" s="20">
        <v>79917625</v>
      </c>
      <c r="J78" s="20">
        <v>19834104</v>
      </c>
      <c r="K78" s="20">
        <v>20732279</v>
      </c>
      <c r="L78" s="20">
        <v>14983599</v>
      </c>
      <c r="M78" s="20">
        <v>55549982</v>
      </c>
      <c r="N78" s="20">
        <v>9651668</v>
      </c>
      <c r="O78" s="20">
        <v>9038910</v>
      </c>
      <c r="P78" s="20">
        <v>13730040</v>
      </c>
      <c r="Q78" s="20">
        <v>32420618</v>
      </c>
      <c r="R78" s="20"/>
      <c r="S78" s="20"/>
      <c r="T78" s="20"/>
      <c r="U78" s="20"/>
      <c r="V78" s="20">
        <v>167888225</v>
      </c>
      <c r="W78" s="20">
        <v>225834083</v>
      </c>
      <c r="X78" s="20"/>
      <c r="Y78" s="19"/>
      <c r="Z78" s="22">
        <v>708018274</v>
      </c>
    </row>
    <row r="79" spans="1:26" ht="13.5" hidden="1">
      <c r="A79" s="38" t="s">
        <v>106</v>
      </c>
      <c r="B79" s="18">
        <v>273034323</v>
      </c>
      <c r="C79" s="18"/>
      <c r="D79" s="19">
        <v>568817526</v>
      </c>
      <c r="E79" s="20">
        <v>562052274</v>
      </c>
      <c r="F79" s="20">
        <v>21806397</v>
      </c>
      <c r="G79" s="20">
        <v>23868872</v>
      </c>
      <c r="H79" s="20">
        <v>24814639</v>
      </c>
      <c r="I79" s="20">
        <v>70489908</v>
      </c>
      <c r="J79" s="20">
        <v>16779269</v>
      </c>
      <c r="K79" s="20">
        <v>18303115</v>
      </c>
      <c r="L79" s="20">
        <v>11330580</v>
      </c>
      <c r="M79" s="20">
        <v>46412964</v>
      </c>
      <c r="N79" s="20">
        <v>6331822</v>
      </c>
      <c r="O79" s="20">
        <v>5678784</v>
      </c>
      <c r="P79" s="20">
        <v>9886605</v>
      </c>
      <c r="Q79" s="20">
        <v>21897211</v>
      </c>
      <c r="R79" s="20"/>
      <c r="S79" s="20"/>
      <c r="T79" s="20"/>
      <c r="U79" s="20"/>
      <c r="V79" s="20">
        <v>138800083</v>
      </c>
      <c r="W79" s="20">
        <v>197335173</v>
      </c>
      <c r="X79" s="20"/>
      <c r="Y79" s="19"/>
      <c r="Z79" s="22">
        <v>562052274</v>
      </c>
    </row>
    <row r="80" spans="1:26" ht="13.5" hidden="1">
      <c r="A80" s="38" t="s">
        <v>107</v>
      </c>
      <c r="B80" s="18">
        <v>42926528</v>
      </c>
      <c r="C80" s="18"/>
      <c r="D80" s="19">
        <v>73882000</v>
      </c>
      <c r="E80" s="20">
        <v>73882001</v>
      </c>
      <c r="F80" s="20">
        <v>1441604</v>
      </c>
      <c r="G80" s="20">
        <v>1552049</v>
      </c>
      <c r="H80" s="20">
        <v>1582333</v>
      </c>
      <c r="I80" s="20">
        <v>4575986</v>
      </c>
      <c r="J80" s="20">
        <v>1666923</v>
      </c>
      <c r="K80" s="20">
        <v>1286092</v>
      </c>
      <c r="L80" s="20">
        <v>1900281</v>
      </c>
      <c r="M80" s="20">
        <v>4853296</v>
      </c>
      <c r="N80" s="20">
        <v>1669544</v>
      </c>
      <c r="O80" s="20">
        <v>1862486</v>
      </c>
      <c r="P80" s="20">
        <v>1945102</v>
      </c>
      <c r="Q80" s="20">
        <v>5477132</v>
      </c>
      <c r="R80" s="20"/>
      <c r="S80" s="20"/>
      <c r="T80" s="20"/>
      <c r="U80" s="20"/>
      <c r="V80" s="20">
        <v>14906414</v>
      </c>
      <c r="W80" s="20">
        <v>14432819</v>
      </c>
      <c r="X80" s="20"/>
      <c r="Y80" s="19"/>
      <c r="Z80" s="22">
        <v>73882001</v>
      </c>
    </row>
    <row r="81" spans="1:26" ht="13.5" hidden="1">
      <c r="A81" s="38" t="s">
        <v>108</v>
      </c>
      <c r="B81" s="18">
        <v>54592760</v>
      </c>
      <c r="C81" s="18"/>
      <c r="D81" s="19">
        <v>39224000</v>
      </c>
      <c r="E81" s="20">
        <v>39223999</v>
      </c>
      <c r="F81" s="20">
        <v>857010</v>
      </c>
      <c r="G81" s="20">
        <v>741520</v>
      </c>
      <c r="H81" s="20">
        <v>955602</v>
      </c>
      <c r="I81" s="20">
        <v>2554132</v>
      </c>
      <c r="J81" s="20">
        <v>713120</v>
      </c>
      <c r="K81" s="20">
        <v>597128</v>
      </c>
      <c r="L81" s="20">
        <v>889726</v>
      </c>
      <c r="M81" s="20">
        <v>2199974</v>
      </c>
      <c r="N81" s="20">
        <v>812708</v>
      </c>
      <c r="O81" s="20">
        <v>800122</v>
      </c>
      <c r="P81" s="20">
        <v>963890</v>
      </c>
      <c r="Q81" s="20">
        <v>2576720</v>
      </c>
      <c r="R81" s="20"/>
      <c r="S81" s="20"/>
      <c r="T81" s="20"/>
      <c r="U81" s="20"/>
      <c r="V81" s="20">
        <v>7330826</v>
      </c>
      <c r="W81" s="20">
        <v>7300864</v>
      </c>
      <c r="X81" s="20"/>
      <c r="Y81" s="19"/>
      <c r="Z81" s="22">
        <v>39223999</v>
      </c>
    </row>
    <row r="82" spans="1:26" ht="13.5" hidden="1">
      <c r="A82" s="38" t="s">
        <v>109</v>
      </c>
      <c r="B82" s="18">
        <v>32826308</v>
      </c>
      <c r="C82" s="18"/>
      <c r="D82" s="19">
        <v>32860000</v>
      </c>
      <c r="E82" s="20">
        <v>32860000</v>
      </c>
      <c r="F82" s="20">
        <v>786501</v>
      </c>
      <c r="G82" s="20">
        <v>660814</v>
      </c>
      <c r="H82" s="20">
        <v>850284</v>
      </c>
      <c r="I82" s="20">
        <v>2297599</v>
      </c>
      <c r="J82" s="20">
        <v>674792</v>
      </c>
      <c r="K82" s="20">
        <v>545944</v>
      </c>
      <c r="L82" s="20">
        <v>863012</v>
      </c>
      <c r="M82" s="20">
        <v>2083748</v>
      </c>
      <c r="N82" s="20">
        <v>837594</v>
      </c>
      <c r="O82" s="20">
        <v>697518</v>
      </c>
      <c r="P82" s="20">
        <v>934443</v>
      </c>
      <c r="Q82" s="20">
        <v>2469555</v>
      </c>
      <c r="R82" s="20"/>
      <c r="S82" s="20"/>
      <c r="T82" s="20"/>
      <c r="U82" s="20"/>
      <c r="V82" s="20">
        <v>6850902</v>
      </c>
      <c r="W82" s="20">
        <v>6765227</v>
      </c>
      <c r="X82" s="20"/>
      <c r="Y82" s="19"/>
      <c r="Z82" s="22">
        <v>32860000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24925867</v>
      </c>
      <c r="C84" s="27"/>
      <c r="D84" s="28">
        <v>26500000</v>
      </c>
      <c r="E84" s="29">
        <v>30000000</v>
      </c>
      <c r="F84" s="29">
        <v>2117328</v>
      </c>
      <c r="G84" s="29">
        <v>2351605</v>
      </c>
      <c r="H84" s="29">
        <v>2475812</v>
      </c>
      <c r="I84" s="29">
        <v>6944745</v>
      </c>
      <c r="J84" s="29">
        <v>2511817</v>
      </c>
      <c r="K84" s="29">
        <v>2492100</v>
      </c>
      <c r="L84" s="29">
        <v>2667027</v>
      </c>
      <c r="M84" s="29">
        <v>7670944</v>
      </c>
      <c r="N84" s="29">
        <v>2738931</v>
      </c>
      <c r="O84" s="29">
        <v>2587342</v>
      </c>
      <c r="P84" s="29">
        <v>2728990</v>
      </c>
      <c r="Q84" s="29">
        <v>8055263</v>
      </c>
      <c r="R84" s="29"/>
      <c r="S84" s="29"/>
      <c r="T84" s="29"/>
      <c r="U84" s="29"/>
      <c r="V84" s="29">
        <v>22670952</v>
      </c>
      <c r="W84" s="29">
        <v>22467699</v>
      </c>
      <c r="X84" s="29"/>
      <c r="Y84" s="28"/>
      <c r="Z84" s="30">
        <v>30000000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11897376</v>
      </c>
      <c r="C5" s="18">
        <v>0</v>
      </c>
      <c r="D5" s="58">
        <v>11992790</v>
      </c>
      <c r="E5" s="59">
        <v>11992790</v>
      </c>
      <c r="F5" s="59">
        <v>6080840</v>
      </c>
      <c r="G5" s="59">
        <v>417621</v>
      </c>
      <c r="H5" s="59">
        <v>464243</v>
      </c>
      <c r="I5" s="59">
        <v>6962704</v>
      </c>
      <c r="J5" s="59">
        <v>497090</v>
      </c>
      <c r="K5" s="59">
        <v>476715</v>
      </c>
      <c r="L5" s="59">
        <v>500090</v>
      </c>
      <c r="M5" s="59">
        <v>1473895</v>
      </c>
      <c r="N5" s="59">
        <v>500743</v>
      </c>
      <c r="O5" s="59">
        <v>495842</v>
      </c>
      <c r="P5" s="59">
        <v>501832</v>
      </c>
      <c r="Q5" s="59">
        <v>1498417</v>
      </c>
      <c r="R5" s="59">
        <v>0</v>
      </c>
      <c r="S5" s="59">
        <v>0</v>
      </c>
      <c r="T5" s="59">
        <v>0</v>
      </c>
      <c r="U5" s="59">
        <v>0</v>
      </c>
      <c r="V5" s="59">
        <v>9935016</v>
      </c>
      <c r="W5" s="59">
        <v>8994591</v>
      </c>
      <c r="X5" s="59">
        <v>940425</v>
      </c>
      <c r="Y5" s="60">
        <v>10.46</v>
      </c>
      <c r="Z5" s="61">
        <v>11992790</v>
      </c>
    </row>
    <row r="6" spans="1:26" ht="13.5">
      <c r="A6" s="57" t="s">
        <v>32</v>
      </c>
      <c r="B6" s="18">
        <v>29550542</v>
      </c>
      <c r="C6" s="18">
        <v>0</v>
      </c>
      <c r="D6" s="58">
        <v>30373821</v>
      </c>
      <c r="E6" s="59">
        <v>38464569</v>
      </c>
      <c r="F6" s="59">
        <v>2757575</v>
      </c>
      <c r="G6" s="59">
        <v>2654498</v>
      </c>
      <c r="H6" s="59">
        <v>2646139</v>
      </c>
      <c r="I6" s="59">
        <v>8058212</v>
      </c>
      <c r="J6" s="59">
        <v>2904108</v>
      </c>
      <c r="K6" s="59">
        <v>4188059</v>
      </c>
      <c r="L6" s="59">
        <v>2655271</v>
      </c>
      <c r="M6" s="59">
        <v>9747438</v>
      </c>
      <c r="N6" s="59">
        <v>2685615</v>
      </c>
      <c r="O6" s="59">
        <v>2640156</v>
      </c>
      <c r="P6" s="59">
        <v>2934737</v>
      </c>
      <c r="Q6" s="59">
        <v>8260508</v>
      </c>
      <c r="R6" s="59">
        <v>0</v>
      </c>
      <c r="S6" s="59">
        <v>0</v>
      </c>
      <c r="T6" s="59">
        <v>0</v>
      </c>
      <c r="U6" s="59">
        <v>0</v>
      </c>
      <c r="V6" s="59">
        <v>26066158</v>
      </c>
      <c r="W6" s="59">
        <v>22780377</v>
      </c>
      <c r="X6" s="59">
        <v>3285781</v>
      </c>
      <c r="Y6" s="60">
        <v>14.42</v>
      </c>
      <c r="Z6" s="61">
        <v>38464569</v>
      </c>
    </row>
    <row r="7" spans="1:26" ht="13.5">
      <c r="A7" s="57" t="s">
        <v>33</v>
      </c>
      <c r="B7" s="18">
        <v>298946</v>
      </c>
      <c r="C7" s="18">
        <v>0</v>
      </c>
      <c r="D7" s="58">
        <v>244216</v>
      </c>
      <c r="E7" s="59">
        <v>206716</v>
      </c>
      <c r="F7" s="59">
        <v>0</v>
      </c>
      <c r="G7" s="59">
        <v>1354</v>
      </c>
      <c r="H7" s="59">
        <v>2320</v>
      </c>
      <c r="I7" s="59">
        <v>3674</v>
      </c>
      <c r="J7" s="59">
        <v>4149</v>
      </c>
      <c r="K7" s="59">
        <v>467153</v>
      </c>
      <c r="L7" s="59">
        <v>1140</v>
      </c>
      <c r="M7" s="59">
        <v>472442</v>
      </c>
      <c r="N7" s="59">
        <v>222</v>
      </c>
      <c r="O7" s="59">
        <v>6813</v>
      </c>
      <c r="P7" s="59">
        <v>921</v>
      </c>
      <c r="Q7" s="59">
        <v>7956</v>
      </c>
      <c r="R7" s="59">
        <v>0</v>
      </c>
      <c r="S7" s="59">
        <v>0</v>
      </c>
      <c r="T7" s="59">
        <v>0</v>
      </c>
      <c r="U7" s="59">
        <v>0</v>
      </c>
      <c r="V7" s="59">
        <v>484072</v>
      </c>
      <c r="W7" s="59">
        <v>183159</v>
      </c>
      <c r="X7" s="59">
        <v>300913</v>
      </c>
      <c r="Y7" s="60">
        <v>164.29</v>
      </c>
      <c r="Z7" s="61">
        <v>206716</v>
      </c>
    </row>
    <row r="8" spans="1:26" ht="13.5">
      <c r="A8" s="57" t="s">
        <v>34</v>
      </c>
      <c r="B8" s="18">
        <v>64571401</v>
      </c>
      <c r="C8" s="18">
        <v>0</v>
      </c>
      <c r="D8" s="58">
        <v>62840000</v>
      </c>
      <c r="E8" s="59">
        <v>61088000</v>
      </c>
      <c r="F8" s="59">
        <v>24929000</v>
      </c>
      <c r="G8" s="59">
        <v>2260000</v>
      </c>
      <c r="H8" s="59">
        <v>0</v>
      </c>
      <c r="I8" s="59">
        <v>27189000</v>
      </c>
      <c r="J8" s="59">
        <v>0</v>
      </c>
      <c r="K8" s="59">
        <v>450000</v>
      </c>
      <c r="L8" s="59">
        <v>18191000</v>
      </c>
      <c r="M8" s="59">
        <v>18641000</v>
      </c>
      <c r="N8" s="59">
        <v>0</v>
      </c>
      <c r="O8" s="59">
        <v>0</v>
      </c>
      <c r="P8" s="59">
        <v>15258000</v>
      </c>
      <c r="Q8" s="59">
        <v>15258000</v>
      </c>
      <c r="R8" s="59">
        <v>0</v>
      </c>
      <c r="S8" s="59">
        <v>0</v>
      </c>
      <c r="T8" s="59">
        <v>0</v>
      </c>
      <c r="U8" s="59">
        <v>0</v>
      </c>
      <c r="V8" s="59">
        <v>61088000</v>
      </c>
      <c r="W8" s="59">
        <v>47130003</v>
      </c>
      <c r="X8" s="59">
        <v>13957997</v>
      </c>
      <c r="Y8" s="60">
        <v>29.62</v>
      </c>
      <c r="Z8" s="61">
        <v>61088000</v>
      </c>
    </row>
    <row r="9" spans="1:26" ht="13.5">
      <c r="A9" s="57" t="s">
        <v>35</v>
      </c>
      <c r="B9" s="18">
        <v>13271794</v>
      </c>
      <c r="C9" s="18">
        <v>0</v>
      </c>
      <c r="D9" s="58">
        <v>20235653</v>
      </c>
      <c r="E9" s="59">
        <v>17861476</v>
      </c>
      <c r="F9" s="59">
        <v>960050</v>
      </c>
      <c r="G9" s="59">
        <v>910723</v>
      </c>
      <c r="H9" s="59">
        <v>1630176</v>
      </c>
      <c r="I9" s="59">
        <v>3500949</v>
      </c>
      <c r="J9" s="59">
        <v>13840331</v>
      </c>
      <c r="K9" s="59">
        <v>-5302611</v>
      </c>
      <c r="L9" s="59">
        <v>1037860</v>
      </c>
      <c r="M9" s="59">
        <v>9575580</v>
      </c>
      <c r="N9" s="59">
        <v>1036666</v>
      </c>
      <c r="O9" s="59">
        <v>845346</v>
      </c>
      <c r="P9" s="59">
        <v>748859</v>
      </c>
      <c r="Q9" s="59">
        <v>2630871</v>
      </c>
      <c r="R9" s="59">
        <v>0</v>
      </c>
      <c r="S9" s="59">
        <v>0</v>
      </c>
      <c r="T9" s="59">
        <v>0</v>
      </c>
      <c r="U9" s="59">
        <v>0</v>
      </c>
      <c r="V9" s="59">
        <v>15707400</v>
      </c>
      <c r="W9" s="59">
        <v>15176745</v>
      </c>
      <c r="X9" s="59">
        <v>530655</v>
      </c>
      <c r="Y9" s="60">
        <v>3.5</v>
      </c>
      <c r="Z9" s="61">
        <v>17861476</v>
      </c>
    </row>
    <row r="10" spans="1:26" ht="25.5">
      <c r="A10" s="62" t="s">
        <v>98</v>
      </c>
      <c r="B10" s="63">
        <f>SUM(B5:B9)</f>
        <v>119590059</v>
      </c>
      <c r="C10" s="63">
        <f>SUM(C5:C9)</f>
        <v>0</v>
      </c>
      <c r="D10" s="64">
        <f aca="true" t="shared" si="0" ref="D10:Z10">SUM(D5:D9)</f>
        <v>125686480</v>
      </c>
      <c r="E10" s="65">
        <f t="shared" si="0"/>
        <v>129613551</v>
      </c>
      <c r="F10" s="65">
        <f t="shared" si="0"/>
        <v>34727465</v>
      </c>
      <c r="G10" s="65">
        <f t="shared" si="0"/>
        <v>6244196</v>
      </c>
      <c r="H10" s="65">
        <f t="shared" si="0"/>
        <v>4742878</v>
      </c>
      <c r="I10" s="65">
        <f t="shared" si="0"/>
        <v>45714539</v>
      </c>
      <c r="J10" s="65">
        <f t="shared" si="0"/>
        <v>17245678</v>
      </c>
      <c r="K10" s="65">
        <f t="shared" si="0"/>
        <v>279316</v>
      </c>
      <c r="L10" s="65">
        <f t="shared" si="0"/>
        <v>22385361</v>
      </c>
      <c r="M10" s="65">
        <f t="shared" si="0"/>
        <v>39910355</v>
      </c>
      <c r="N10" s="65">
        <f t="shared" si="0"/>
        <v>4223246</v>
      </c>
      <c r="O10" s="65">
        <f t="shared" si="0"/>
        <v>3988157</v>
      </c>
      <c r="P10" s="65">
        <f t="shared" si="0"/>
        <v>19444349</v>
      </c>
      <c r="Q10" s="65">
        <f t="shared" si="0"/>
        <v>27655752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113280646</v>
      </c>
      <c r="W10" s="65">
        <f t="shared" si="0"/>
        <v>94264875</v>
      </c>
      <c r="X10" s="65">
        <f t="shared" si="0"/>
        <v>19015771</v>
      </c>
      <c r="Y10" s="66">
        <f>+IF(W10&lt;&gt;0,(X10/W10)*100,0)</f>
        <v>20.172700594998933</v>
      </c>
      <c r="Z10" s="67">
        <f t="shared" si="0"/>
        <v>129613551</v>
      </c>
    </row>
    <row r="11" spans="1:26" ht="13.5">
      <c r="A11" s="57" t="s">
        <v>36</v>
      </c>
      <c r="B11" s="18">
        <v>52132279</v>
      </c>
      <c r="C11" s="18">
        <v>0</v>
      </c>
      <c r="D11" s="58">
        <v>66871102</v>
      </c>
      <c r="E11" s="59">
        <v>62961347</v>
      </c>
      <c r="F11" s="59">
        <v>4921012</v>
      </c>
      <c r="G11" s="59">
        <v>4884819</v>
      </c>
      <c r="H11" s="59">
        <v>4068590</v>
      </c>
      <c r="I11" s="59">
        <v>13874421</v>
      </c>
      <c r="J11" s="59">
        <v>4232910</v>
      </c>
      <c r="K11" s="59">
        <v>4391119</v>
      </c>
      <c r="L11" s="59">
        <v>4781868</v>
      </c>
      <c r="M11" s="59">
        <v>13405897</v>
      </c>
      <c r="N11" s="59">
        <v>4463675</v>
      </c>
      <c r="O11" s="59">
        <v>4438835</v>
      </c>
      <c r="P11" s="59">
        <v>4510454</v>
      </c>
      <c r="Q11" s="59">
        <v>13412964</v>
      </c>
      <c r="R11" s="59">
        <v>0</v>
      </c>
      <c r="S11" s="59">
        <v>0</v>
      </c>
      <c r="T11" s="59">
        <v>0</v>
      </c>
      <c r="U11" s="59">
        <v>0</v>
      </c>
      <c r="V11" s="59">
        <v>40693282</v>
      </c>
      <c r="W11" s="59">
        <v>50153328</v>
      </c>
      <c r="X11" s="59">
        <v>-9460046</v>
      </c>
      <c r="Y11" s="60">
        <v>-18.86</v>
      </c>
      <c r="Z11" s="61">
        <v>62961347</v>
      </c>
    </row>
    <row r="12" spans="1:26" ht="13.5">
      <c r="A12" s="57" t="s">
        <v>37</v>
      </c>
      <c r="B12" s="18">
        <v>4891195</v>
      </c>
      <c r="C12" s="18">
        <v>0</v>
      </c>
      <c r="D12" s="58">
        <v>4804730</v>
      </c>
      <c r="E12" s="59">
        <v>5274401</v>
      </c>
      <c r="F12" s="59">
        <v>381516</v>
      </c>
      <c r="G12" s="59">
        <v>389873</v>
      </c>
      <c r="H12" s="59">
        <v>362584</v>
      </c>
      <c r="I12" s="59">
        <v>1133973</v>
      </c>
      <c r="J12" s="59">
        <v>381197</v>
      </c>
      <c r="K12" s="59">
        <v>383478</v>
      </c>
      <c r="L12" s="59">
        <v>354644</v>
      </c>
      <c r="M12" s="59">
        <v>1119319</v>
      </c>
      <c r="N12" s="59">
        <v>405159</v>
      </c>
      <c r="O12" s="59">
        <v>454888</v>
      </c>
      <c r="P12" s="59">
        <v>732409</v>
      </c>
      <c r="Q12" s="59">
        <v>1592456</v>
      </c>
      <c r="R12" s="59">
        <v>0</v>
      </c>
      <c r="S12" s="59">
        <v>0</v>
      </c>
      <c r="T12" s="59">
        <v>0</v>
      </c>
      <c r="U12" s="59">
        <v>0</v>
      </c>
      <c r="V12" s="59">
        <v>3845748</v>
      </c>
      <c r="W12" s="59">
        <v>3603546</v>
      </c>
      <c r="X12" s="59">
        <v>242202</v>
      </c>
      <c r="Y12" s="60">
        <v>6.72</v>
      </c>
      <c r="Z12" s="61">
        <v>5274401</v>
      </c>
    </row>
    <row r="13" spans="1:26" ht="13.5">
      <c r="A13" s="57" t="s">
        <v>99</v>
      </c>
      <c r="B13" s="18">
        <v>17291815</v>
      </c>
      <c r="C13" s="18">
        <v>0</v>
      </c>
      <c r="D13" s="58">
        <v>1983742</v>
      </c>
      <c r="E13" s="59">
        <v>1383742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1487808</v>
      </c>
      <c r="X13" s="59">
        <v>-1487808</v>
      </c>
      <c r="Y13" s="60">
        <v>-100</v>
      </c>
      <c r="Z13" s="61">
        <v>1383742</v>
      </c>
    </row>
    <row r="14" spans="1:26" ht="13.5">
      <c r="A14" s="57" t="s">
        <v>38</v>
      </c>
      <c r="B14" s="18">
        <v>14778137</v>
      </c>
      <c r="C14" s="18">
        <v>0</v>
      </c>
      <c r="D14" s="58">
        <v>634347</v>
      </c>
      <c r="E14" s="59">
        <v>134347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475758</v>
      </c>
      <c r="X14" s="59">
        <v>-475758</v>
      </c>
      <c r="Y14" s="60">
        <v>-100</v>
      </c>
      <c r="Z14" s="61">
        <v>134347</v>
      </c>
    </row>
    <row r="15" spans="1:26" ht="13.5">
      <c r="A15" s="57" t="s">
        <v>39</v>
      </c>
      <c r="B15" s="18">
        <v>32248037</v>
      </c>
      <c r="C15" s="18">
        <v>0</v>
      </c>
      <c r="D15" s="58">
        <v>17124680</v>
      </c>
      <c r="E15" s="59">
        <v>22687659</v>
      </c>
      <c r="F15" s="59">
        <v>-1350</v>
      </c>
      <c r="G15" s="59">
        <v>416692</v>
      </c>
      <c r="H15" s="59">
        <v>5559523</v>
      </c>
      <c r="I15" s="59">
        <v>5974865</v>
      </c>
      <c r="J15" s="59">
        <v>6071986</v>
      </c>
      <c r="K15" s="59">
        <v>2869362</v>
      </c>
      <c r="L15" s="59">
        <v>63092</v>
      </c>
      <c r="M15" s="59">
        <v>9004440</v>
      </c>
      <c r="N15" s="59">
        <v>3441213</v>
      </c>
      <c r="O15" s="59">
        <v>3301234</v>
      </c>
      <c r="P15" s="59">
        <v>306891</v>
      </c>
      <c r="Q15" s="59">
        <v>7049338</v>
      </c>
      <c r="R15" s="59">
        <v>0</v>
      </c>
      <c r="S15" s="59">
        <v>0</v>
      </c>
      <c r="T15" s="59">
        <v>0</v>
      </c>
      <c r="U15" s="59">
        <v>0</v>
      </c>
      <c r="V15" s="59">
        <v>22028643</v>
      </c>
      <c r="W15" s="59">
        <v>12843513</v>
      </c>
      <c r="X15" s="59">
        <v>9185130</v>
      </c>
      <c r="Y15" s="60">
        <v>71.52</v>
      </c>
      <c r="Z15" s="61">
        <v>22687659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3010000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3010000</v>
      </c>
    </row>
    <row r="17" spans="1:26" ht="13.5">
      <c r="A17" s="57" t="s">
        <v>41</v>
      </c>
      <c r="B17" s="18">
        <v>58074839</v>
      </c>
      <c r="C17" s="18">
        <v>0</v>
      </c>
      <c r="D17" s="58">
        <v>34216746</v>
      </c>
      <c r="E17" s="59">
        <v>34223766</v>
      </c>
      <c r="F17" s="59">
        <v>1257788</v>
      </c>
      <c r="G17" s="59">
        <v>1401568</v>
      </c>
      <c r="H17" s="59">
        <v>3122546</v>
      </c>
      <c r="I17" s="59">
        <v>5781902</v>
      </c>
      <c r="J17" s="59">
        <v>6150268</v>
      </c>
      <c r="K17" s="59">
        <v>5902750</v>
      </c>
      <c r="L17" s="59">
        <v>3722615</v>
      </c>
      <c r="M17" s="59">
        <v>15775633</v>
      </c>
      <c r="N17" s="59">
        <v>1867922</v>
      </c>
      <c r="O17" s="59">
        <v>2832936</v>
      </c>
      <c r="P17" s="59">
        <v>5059983</v>
      </c>
      <c r="Q17" s="59">
        <v>9760841</v>
      </c>
      <c r="R17" s="59">
        <v>0</v>
      </c>
      <c r="S17" s="59">
        <v>0</v>
      </c>
      <c r="T17" s="59">
        <v>0</v>
      </c>
      <c r="U17" s="59">
        <v>0</v>
      </c>
      <c r="V17" s="59">
        <v>31318376</v>
      </c>
      <c r="W17" s="59">
        <v>25662564</v>
      </c>
      <c r="X17" s="59">
        <v>5655812</v>
      </c>
      <c r="Y17" s="60">
        <v>22.04</v>
      </c>
      <c r="Z17" s="61">
        <v>34223766</v>
      </c>
    </row>
    <row r="18" spans="1:26" ht="13.5">
      <c r="A18" s="69" t="s">
        <v>42</v>
      </c>
      <c r="B18" s="70">
        <f>SUM(B11:B17)</f>
        <v>179416302</v>
      </c>
      <c r="C18" s="70">
        <f>SUM(C11:C17)</f>
        <v>0</v>
      </c>
      <c r="D18" s="71">
        <f aca="true" t="shared" si="1" ref="D18:Z18">SUM(D11:D17)</f>
        <v>125635347</v>
      </c>
      <c r="E18" s="72">
        <f t="shared" si="1"/>
        <v>129675262</v>
      </c>
      <c r="F18" s="72">
        <f t="shared" si="1"/>
        <v>6558966</v>
      </c>
      <c r="G18" s="72">
        <f t="shared" si="1"/>
        <v>7092952</v>
      </c>
      <c r="H18" s="72">
        <f t="shared" si="1"/>
        <v>13113243</v>
      </c>
      <c r="I18" s="72">
        <f t="shared" si="1"/>
        <v>26765161</v>
      </c>
      <c r="J18" s="72">
        <f t="shared" si="1"/>
        <v>16836361</v>
      </c>
      <c r="K18" s="72">
        <f t="shared" si="1"/>
        <v>13546709</v>
      </c>
      <c r="L18" s="72">
        <f t="shared" si="1"/>
        <v>8922219</v>
      </c>
      <c r="M18" s="72">
        <f t="shared" si="1"/>
        <v>39305289</v>
      </c>
      <c r="N18" s="72">
        <f t="shared" si="1"/>
        <v>10177969</v>
      </c>
      <c r="O18" s="72">
        <f t="shared" si="1"/>
        <v>11027893</v>
      </c>
      <c r="P18" s="72">
        <f t="shared" si="1"/>
        <v>10609737</v>
      </c>
      <c r="Q18" s="72">
        <f t="shared" si="1"/>
        <v>31815599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97886049</v>
      </c>
      <c r="W18" s="72">
        <f t="shared" si="1"/>
        <v>94226517</v>
      </c>
      <c r="X18" s="72">
        <f t="shared" si="1"/>
        <v>3659532</v>
      </c>
      <c r="Y18" s="66">
        <f>+IF(W18&lt;&gt;0,(X18/W18)*100,0)</f>
        <v>3.8837602370466477</v>
      </c>
      <c r="Z18" s="73">
        <f t="shared" si="1"/>
        <v>129675262</v>
      </c>
    </row>
    <row r="19" spans="1:26" ht="13.5">
      <c r="A19" s="69" t="s">
        <v>43</v>
      </c>
      <c r="B19" s="74">
        <f>+B10-B18</f>
        <v>-59826243</v>
      </c>
      <c r="C19" s="74">
        <f>+C10-C18</f>
        <v>0</v>
      </c>
      <c r="D19" s="75">
        <f aca="true" t="shared" si="2" ref="D19:Z19">+D10-D18</f>
        <v>51133</v>
      </c>
      <c r="E19" s="76">
        <f t="shared" si="2"/>
        <v>-61711</v>
      </c>
      <c r="F19" s="76">
        <f t="shared" si="2"/>
        <v>28168499</v>
      </c>
      <c r="G19" s="76">
        <f t="shared" si="2"/>
        <v>-848756</v>
      </c>
      <c r="H19" s="76">
        <f t="shared" si="2"/>
        <v>-8370365</v>
      </c>
      <c r="I19" s="76">
        <f t="shared" si="2"/>
        <v>18949378</v>
      </c>
      <c r="J19" s="76">
        <f t="shared" si="2"/>
        <v>409317</v>
      </c>
      <c r="K19" s="76">
        <f t="shared" si="2"/>
        <v>-13267393</v>
      </c>
      <c r="L19" s="76">
        <f t="shared" si="2"/>
        <v>13463142</v>
      </c>
      <c r="M19" s="76">
        <f t="shared" si="2"/>
        <v>605066</v>
      </c>
      <c r="N19" s="76">
        <f t="shared" si="2"/>
        <v>-5954723</v>
      </c>
      <c r="O19" s="76">
        <f t="shared" si="2"/>
        <v>-7039736</v>
      </c>
      <c r="P19" s="76">
        <f t="shared" si="2"/>
        <v>8834612</v>
      </c>
      <c r="Q19" s="76">
        <f t="shared" si="2"/>
        <v>-4159847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15394597</v>
      </c>
      <c r="W19" s="76">
        <f>IF(E10=E18,0,W10-W18)</f>
        <v>38358</v>
      </c>
      <c r="X19" s="76">
        <f t="shared" si="2"/>
        <v>15356239</v>
      </c>
      <c r="Y19" s="77">
        <f>+IF(W19&lt;&gt;0,(X19/W19)*100,0)</f>
        <v>40033.99290891079</v>
      </c>
      <c r="Z19" s="78">
        <f t="shared" si="2"/>
        <v>-61711</v>
      </c>
    </row>
    <row r="20" spans="1:26" ht="13.5">
      <c r="A20" s="57" t="s">
        <v>44</v>
      </c>
      <c r="B20" s="18">
        <v>32120860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-27705383</v>
      </c>
      <c r="C22" s="85">
        <f>SUM(C19:C21)</f>
        <v>0</v>
      </c>
      <c r="D22" s="86">
        <f aca="true" t="shared" si="3" ref="D22:Z22">SUM(D19:D21)</f>
        <v>51133</v>
      </c>
      <c r="E22" s="87">
        <f t="shared" si="3"/>
        <v>-61711</v>
      </c>
      <c r="F22" s="87">
        <f t="shared" si="3"/>
        <v>28168499</v>
      </c>
      <c r="G22" s="87">
        <f t="shared" si="3"/>
        <v>-848756</v>
      </c>
      <c r="H22" s="87">
        <f t="shared" si="3"/>
        <v>-8370365</v>
      </c>
      <c r="I22" s="87">
        <f t="shared" si="3"/>
        <v>18949378</v>
      </c>
      <c r="J22" s="87">
        <f t="shared" si="3"/>
        <v>409317</v>
      </c>
      <c r="K22" s="87">
        <f t="shared" si="3"/>
        <v>-13267393</v>
      </c>
      <c r="L22" s="87">
        <f t="shared" si="3"/>
        <v>13463142</v>
      </c>
      <c r="M22" s="87">
        <f t="shared" si="3"/>
        <v>605066</v>
      </c>
      <c r="N22" s="87">
        <f t="shared" si="3"/>
        <v>-5954723</v>
      </c>
      <c r="O22" s="87">
        <f t="shared" si="3"/>
        <v>-7039736</v>
      </c>
      <c r="P22" s="87">
        <f t="shared" si="3"/>
        <v>8834612</v>
      </c>
      <c r="Q22" s="87">
        <f t="shared" si="3"/>
        <v>-4159847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15394597</v>
      </c>
      <c r="W22" s="87">
        <f t="shared" si="3"/>
        <v>38358</v>
      </c>
      <c r="X22" s="87">
        <f t="shared" si="3"/>
        <v>15356239</v>
      </c>
      <c r="Y22" s="88">
        <f>+IF(W22&lt;&gt;0,(X22/W22)*100,0)</f>
        <v>40033.99290891079</v>
      </c>
      <c r="Z22" s="89">
        <f t="shared" si="3"/>
        <v>-61711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-27705383</v>
      </c>
      <c r="C24" s="74">
        <f>SUM(C22:C23)</f>
        <v>0</v>
      </c>
      <c r="D24" s="75">
        <f aca="true" t="shared" si="4" ref="D24:Z24">SUM(D22:D23)</f>
        <v>51133</v>
      </c>
      <c r="E24" s="76">
        <f t="shared" si="4"/>
        <v>-61711</v>
      </c>
      <c r="F24" s="76">
        <f t="shared" si="4"/>
        <v>28168499</v>
      </c>
      <c r="G24" s="76">
        <f t="shared" si="4"/>
        <v>-848756</v>
      </c>
      <c r="H24" s="76">
        <f t="shared" si="4"/>
        <v>-8370365</v>
      </c>
      <c r="I24" s="76">
        <f t="shared" si="4"/>
        <v>18949378</v>
      </c>
      <c r="J24" s="76">
        <f t="shared" si="4"/>
        <v>409317</v>
      </c>
      <c r="K24" s="76">
        <f t="shared" si="4"/>
        <v>-13267393</v>
      </c>
      <c r="L24" s="76">
        <f t="shared" si="4"/>
        <v>13463142</v>
      </c>
      <c r="M24" s="76">
        <f t="shared" si="4"/>
        <v>605066</v>
      </c>
      <c r="N24" s="76">
        <f t="shared" si="4"/>
        <v>-5954723</v>
      </c>
      <c r="O24" s="76">
        <f t="shared" si="4"/>
        <v>-7039736</v>
      </c>
      <c r="P24" s="76">
        <f t="shared" si="4"/>
        <v>8834612</v>
      </c>
      <c r="Q24" s="76">
        <f t="shared" si="4"/>
        <v>-4159847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15394597</v>
      </c>
      <c r="W24" s="76">
        <f t="shared" si="4"/>
        <v>38358</v>
      </c>
      <c r="X24" s="76">
        <f t="shared" si="4"/>
        <v>15356239</v>
      </c>
      <c r="Y24" s="77">
        <f>+IF(W24&lt;&gt;0,(X24/W24)*100,0)</f>
        <v>40033.99290891079</v>
      </c>
      <c r="Z24" s="78">
        <f t="shared" si="4"/>
        <v>-61711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26372719</v>
      </c>
      <c r="C27" s="21">
        <v>0</v>
      </c>
      <c r="D27" s="98">
        <v>47529977</v>
      </c>
      <c r="E27" s="99">
        <v>47529977</v>
      </c>
      <c r="F27" s="99">
        <v>1768200</v>
      </c>
      <c r="G27" s="99">
        <v>3180248</v>
      </c>
      <c r="H27" s="99">
        <v>2796618</v>
      </c>
      <c r="I27" s="99">
        <v>7745066</v>
      </c>
      <c r="J27" s="99">
        <v>0</v>
      </c>
      <c r="K27" s="99">
        <v>1928709</v>
      </c>
      <c r="L27" s="99">
        <v>6280575</v>
      </c>
      <c r="M27" s="99">
        <v>8209284</v>
      </c>
      <c r="N27" s="99">
        <v>4571025</v>
      </c>
      <c r="O27" s="99">
        <v>2380768</v>
      </c>
      <c r="P27" s="99">
        <v>7626868</v>
      </c>
      <c r="Q27" s="99">
        <v>14578661</v>
      </c>
      <c r="R27" s="99">
        <v>0</v>
      </c>
      <c r="S27" s="99">
        <v>0</v>
      </c>
      <c r="T27" s="99">
        <v>0</v>
      </c>
      <c r="U27" s="99">
        <v>0</v>
      </c>
      <c r="V27" s="99">
        <v>30533011</v>
      </c>
      <c r="W27" s="99">
        <v>35647483</v>
      </c>
      <c r="X27" s="99">
        <v>-5114472</v>
      </c>
      <c r="Y27" s="100">
        <v>-14.35</v>
      </c>
      <c r="Z27" s="101">
        <v>47529977</v>
      </c>
    </row>
    <row r="28" spans="1:26" ht="13.5">
      <c r="A28" s="102" t="s">
        <v>44</v>
      </c>
      <c r="B28" s="18">
        <v>26037948</v>
      </c>
      <c r="C28" s="18">
        <v>0</v>
      </c>
      <c r="D28" s="58">
        <v>47529977</v>
      </c>
      <c r="E28" s="59">
        <v>47529977</v>
      </c>
      <c r="F28" s="59">
        <v>1763053</v>
      </c>
      <c r="G28" s="59">
        <v>3180248</v>
      </c>
      <c r="H28" s="59">
        <v>2770271</v>
      </c>
      <c r="I28" s="59">
        <v>7713572</v>
      </c>
      <c r="J28" s="59">
        <v>0</v>
      </c>
      <c r="K28" s="59">
        <v>1928709</v>
      </c>
      <c r="L28" s="59">
        <v>6280575</v>
      </c>
      <c r="M28" s="59">
        <v>8209284</v>
      </c>
      <c r="N28" s="59">
        <v>4538527</v>
      </c>
      <c r="O28" s="59">
        <v>2373929</v>
      </c>
      <c r="P28" s="59">
        <v>7556256</v>
      </c>
      <c r="Q28" s="59">
        <v>14468712</v>
      </c>
      <c r="R28" s="59">
        <v>0</v>
      </c>
      <c r="S28" s="59">
        <v>0</v>
      </c>
      <c r="T28" s="59">
        <v>0</v>
      </c>
      <c r="U28" s="59">
        <v>0</v>
      </c>
      <c r="V28" s="59">
        <v>30391568</v>
      </c>
      <c r="W28" s="59">
        <v>35647483</v>
      </c>
      <c r="X28" s="59">
        <v>-5255915</v>
      </c>
      <c r="Y28" s="60">
        <v>-14.74</v>
      </c>
      <c r="Z28" s="61">
        <v>47529977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334771</v>
      </c>
      <c r="C31" s="18">
        <v>0</v>
      </c>
      <c r="D31" s="58">
        <v>0</v>
      </c>
      <c r="E31" s="59">
        <v>0</v>
      </c>
      <c r="F31" s="59">
        <v>5147</v>
      </c>
      <c r="G31" s="59">
        <v>0</v>
      </c>
      <c r="H31" s="59">
        <v>26347</v>
      </c>
      <c r="I31" s="59">
        <v>31494</v>
      </c>
      <c r="J31" s="59">
        <v>0</v>
      </c>
      <c r="K31" s="59">
        <v>0</v>
      </c>
      <c r="L31" s="59">
        <v>0</v>
      </c>
      <c r="M31" s="59">
        <v>0</v>
      </c>
      <c r="N31" s="59">
        <v>32498</v>
      </c>
      <c r="O31" s="59">
        <v>6839</v>
      </c>
      <c r="P31" s="59">
        <v>70612</v>
      </c>
      <c r="Q31" s="59">
        <v>109949</v>
      </c>
      <c r="R31" s="59">
        <v>0</v>
      </c>
      <c r="S31" s="59">
        <v>0</v>
      </c>
      <c r="T31" s="59">
        <v>0</v>
      </c>
      <c r="U31" s="59">
        <v>0</v>
      </c>
      <c r="V31" s="59">
        <v>141443</v>
      </c>
      <c r="W31" s="59"/>
      <c r="X31" s="59">
        <v>141443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26372719</v>
      </c>
      <c r="C32" s="21">
        <f>SUM(C28:C31)</f>
        <v>0</v>
      </c>
      <c r="D32" s="98">
        <f aca="true" t="shared" si="5" ref="D32:Z32">SUM(D28:D31)</f>
        <v>47529977</v>
      </c>
      <c r="E32" s="99">
        <f t="shared" si="5"/>
        <v>47529977</v>
      </c>
      <c r="F32" s="99">
        <f t="shared" si="5"/>
        <v>1768200</v>
      </c>
      <c r="G32" s="99">
        <f t="shared" si="5"/>
        <v>3180248</v>
      </c>
      <c r="H32" s="99">
        <f t="shared" si="5"/>
        <v>2796618</v>
      </c>
      <c r="I32" s="99">
        <f t="shared" si="5"/>
        <v>7745066</v>
      </c>
      <c r="J32" s="99">
        <f t="shared" si="5"/>
        <v>0</v>
      </c>
      <c r="K32" s="99">
        <f t="shared" si="5"/>
        <v>1928709</v>
      </c>
      <c r="L32" s="99">
        <f t="shared" si="5"/>
        <v>6280575</v>
      </c>
      <c r="M32" s="99">
        <f t="shared" si="5"/>
        <v>8209284</v>
      </c>
      <c r="N32" s="99">
        <f t="shared" si="5"/>
        <v>4571025</v>
      </c>
      <c r="O32" s="99">
        <f t="shared" si="5"/>
        <v>2380768</v>
      </c>
      <c r="P32" s="99">
        <f t="shared" si="5"/>
        <v>7626868</v>
      </c>
      <c r="Q32" s="99">
        <f t="shared" si="5"/>
        <v>14578661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30533011</v>
      </c>
      <c r="W32" s="99">
        <f t="shared" si="5"/>
        <v>35647483</v>
      </c>
      <c r="X32" s="99">
        <f t="shared" si="5"/>
        <v>-5114472</v>
      </c>
      <c r="Y32" s="100">
        <f>+IF(W32&lt;&gt;0,(X32/W32)*100,0)</f>
        <v>-14.347357988781424</v>
      </c>
      <c r="Z32" s="101">
        <f t="shared" si="5"/>
        <v>47529977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14442533</v>
      </c>
      <c r="C35" s="18">
        <v>0</v>
      </c>
      <c r="D35" s="58">
        <v>-7304972</v>
      </c>
      <c r="E35" s="59">
        <v>17233146</v>
      </c>
      <c r="F35" s="59">
        <v>171704568</v>
      </c>
      <c r="G35" s="59">
        <v>345647774</v>
      </c>
      <c r="H35" s="59">
        <v>303765099</v>
      </c>
      <c r="I35" s="59">
        <v>303765099</v>
      </c>
      <c r="J35" s="59">
        <v>198195051</v>
      </c>
      <c r="K35" s="59">
        <v>322421791</v>
      </c>
      <c r="L35" s="59">
        <v>326068375</v>
      </c>
      <c r="M35" s="59">
        <v>326068375</v>
      </c>
      <c r="N35" s="59">
        <v>330272513</v>
      </c>
      <c r="O35" s="59">
        <v>333785546</v>
      </c>
      <c r="P35" s="59">
        <v>492366295</v>
      </c>
      <c r="Q35" s="59">
        <v>492366295</v>
      </c>
      <c r="R35" s="59">
        <v>0</v>
      </c>
      <c r="S35" s="59">
        <v>0</v>
      </c>
      <c r="T35" s="59">
        <v>0</v>
      </c>
      <c r="U35" s="59">
        <v>0</v>
      </c>
      <c r="V35" s="59">
        <v>492366295</v>
      </c>
      <c r="W35" s="59">
        <v>12924860</v>
      </c>
      <c r="X35" s="59">
        <v>479441435</v>
      </c>
      <c r="Y35" s="60">
        <v>3709.45</v>
      </c>
      <c r="Z35" s="61">
        <v>17233146</v>
      </c>
    </row>
    <row r="36" spans="1:26" ht="13.5">
      <c r="A36" s="57" t="s">
        <v>53</v>
      </c>
      <c r="B36" s="18">
        <v>653611771</v>
      </c>
      <c r="C36" s="18">
        <v>0</v>
      </c>
      <c r="D36" s="58">
        <v>662105379</v>
      </c>
      <c r="E36" s="59">
        <v>662105379</v>
      </c>
      <c r="F36" s="59">
        <v>677962412</v>
      </c>
      <c r="G36" s="59">
        <v>508480958</v>
      </c>
      <c r="H36" s="59">
        <v>541650796</v>
      </c>
      <c r="I36" s="59">
        <v>541650796</v>
      </c>
      <c r="J36" s="59">
        <v>664844308</v>
      </c>
      <c r="K36" s="59">
        <v>540477435</v>
      </c>
      <c r="L36" s="59">
        <v>543209289</v>
      </c>
      <c r="M36" s="59">
        <v>543209289</v>
      </c>
      <c r="N36" s="59">
        <v>539487330</v>
      </c>
      <c r="O36" s="59">
        <v>540352857</v>
      </c>
      <c r="P36" s="59">
        <v>389687908</v>
      </c>
      <c r="Q36" s="59">
        <v>389687908</v>
      </c>
      <c r="R36" s="59">
        <v>0</v>
      </c>
      <c r="S36" s="59">
        <v>0</v>
      </c>
      <c r="T36" s="59">
        <v>0</v>
      </c>
      <c r="U36" s="59">
        <v>0</v>
      </c>
      <c r="V36" s="59">
        <v>389687908</v>
      </c>
      <c r="W36" s="59">
        <v>496579034</v>
      </c>
      <c r="X36" s="59">
        <v>-106891126</v>
      </c>
      <c r="Y36" s="60">
        <v>-21.53</v>
      </c>
      <c r="Z36" s="61">
        <v>662105379</v>
      </c>
    </row>
    <row r="37" spans="1:26" ht="13.5">
      <c r="A37" s="57" t="s">
        <v>54</v>
      </c>
      <c r="B37" s="18">
        <v>134910972</v>
      </c>
      <c r="C37" s="18">
        <v>0</v>
      </c>
      <c r="D37" s="58">
        <v>943608</v>
      </c>
      <c r="E37" s="59">
        <v>943608</v>
      </c>
      <c r="F37" s="59">
        <v>251450312</v>
      </c>
      <c r="G37" s="59">
        <v>250105360</v>
      </c>
      <c r="H37" s="59">
        <v>278879862</v>
      </c>
      <c r="I37" s="59">
        <v>278879862</v>
      </c>
      <c r="J37" s="59">
        <v>296171338</v>
      </c>
      <c r="K37" s="59">
        <v>309375933</v>
      </c>
      <c r="L37" s="59">
        <v>302368562</v>
      </c>
      <c r="M37" s="59">
        <v>302368562</v>
      </c>
      <c r="N37" s="59">
        <v>317065861</v>
      </c>
      <c r="O37" s="59">
        <v>328561494</v>
      </c>
      <c r="P37" s="59">
        <v>341182216</v>
      </c>
      <c r="Q37" s="59">
        <v>341182216</v>
      </c>
      <c r="R37" s="59">
        <v>0</v>
      </c>
      <c r="S37" s="59">
        <v>0</v>
      </c>
      <c r="T37" s="59">
        <v>0</v>
      </c>
      <c r="U37" s="59">
        <v>0</v>
      </c>
      <c r="V37" s="59">
        <v>341182216</v>
      </c>
      <c r="W37" s="59">
        <v>707706</v>
      </c>
      <c r="X37" s="59">
        <v>340474510</v>
      </c>
      <c r="Y37" s="60">
        <v>48109.6</v>
      </c>
      <c r="Z37" s="61">
        <v>943608</v>
      </c>
    </row>
    <row r="38" spans="1:26" ht="13.5">
      <c r="A38" s="57" t="s">
        <v>55</v>
      </c>
      <c r="B38" s="18">
        <v>62801549</v>
      </c>
      <c r="C38" s="18">
        <v>0</v>
      </c>
      <c r="D38" s="58">
        <v>31816215</v>
      </c>
      <c r="E38" s="59">
        <v>31816215</v>
      </c>
      <c r="F38" s="59">
        <v>19393350</v>
      </c>
      <c r="G38" s="59">
        <v>19302882</v>
      </c>
      <c r="H38" s="59">
        <v>64421315</v>
      </c>
      <c r="I38" s="59">
        <v>64421315</v>
      </c>
      <c r="J38" s="59">
        <v>64343981</v>
      </c>
      <c r="K38" s="59">
        <v>64266647</v>
      </c>
      <c r="L38" s="59">
        <v>64189313</v>
      </c>
      <c r="M38" s="59">
        <v>64189313</v>
      </c>
      <c r="N38" s="59">
        <v>64111980</v>
      </c>
      <c r="O38" s="59">
        <v>64034646</v>
      </c>
      <c r="P38" s="59">
        <v>63957312</v>
      </c>
      <c r="Q38" s="59">
        <v>63957312</v>
      </c>
      <c r="R38" s="59">
        <v>0</v>
      </c>
      <c r="S38" s="59">
        <v>0</v>
      </c>
      <c r="T38" s="59">
        <v>0</v>
      </c>
      <c r="U38" s="59">
        <v>0</v>
      </c>
      <c r="V38" s="59">
        <v>63957312</v>
      </c>
      <c r="W38" s="59">
        <v>23862161</v>
      </c>
      <c r="X38" s="59">
        <v>40095151</v>
      </c>
      <c r="Y38" s="60">
        <v>168.03</v>
      </c>
      <c r="Z38" s="61">
        <v>31816215</v>
      </c>
    </row>
    <row r="39" spans="1:26" ht="13.5">
      <c r="A39" s="57" t="s">
        <v>56</v>
      </c>
      <c r="B39" s="18">
        <v>470341783</v>
      </c>
      <c r="C39" s="18">
        <v>0</v>
      </c>
      <c r="D39" s="58">
        <v>622040584</v>
      </c>
      <c r="E39" s="59">
        <v>646578701</v>
      </c>
      <c r="F39" s="59">
        <v>578823318</v>
      </c>
      <c r="G39" s="59">
        <v>584720490</v>
      </c>
      <c r="H39" s="59">
        <v>502114718</v>
      </c>
      <c r="I39" s="59">
        <v>502114718</v>
      </c>
      <c r="J39" s="59">
        <v>502524040</v>
      </c>
      <c r="K39" s="59">
        <v>489256646</v>
      </c>
      <c r="L39" s="59">
        <v>502719789</v>
      </c>
      <c r="M39" s="59">
        <v>502719789</v>
      </c>
      <c r="N39" s="59">
        <v>488582002</v>
      </c>
      <c r="O39" s="59">
        <v>481542263</v>
      </c>
      <c r="P39" s="59">
        <v>476914675</v>
      </c>
      <c r="Q39" s="59">
        <v>476914675</v>
      </c>
      <c r="R39" s="59">
        <v>0</v>
      </c>
      <c r="S39" s="59">
        <v>0</v>
      </c>
      <c r="T39" s="59">
        <v>0</v>
      </c>
      <c r="U39" s="59">
        <v>0</v>
      </c>
      <c r="V39" s="59">
        <v>476914675</v>
      </c>
      <c r="W39" s="59">
        <v>484934026</v>
      </c>
      <c r="X39" s="59">
        <v>-8019351</v>
      </c>
      <c r="Y39" s="60">
        <v>-1.65</v>
      </c>
      <c r="Z39" s="61">
        <v>646578701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27475320</v>
      </c>
      <c r="C42" s="18">
        <v>0</v>
      </c>
      <c r="D42" s="58">
        <v>26647299</v>
      </c>
      <c r="E42" s="59">
        <v>52244043</v>
      </c>
      <c r="F42" s="59">
        <v>29069618</v>
      </c>
      <c r="G42" s="59">
        <v>-2145019</v>
      </c>
      <c r="H42" s="59">
        <v>75604</v>
      </c>
      <c r="I42" s="59">
        <v>27000203</v>
      </c>
      <c r="J42" s="59">
        <v>-4848001</v>
      </c>
      <c r="K42" s="59">
        <v>442161</v>
      </c>
      <c r="L42" s="59">
        <v>14366017</v>
      </c>
      <c r="M42" s="59">
        <v>9960177</v>
      </c>
      <c r="N42" s="59">
        <v>-4024375</v>
      </c>
      <c r="O42" s="59">
        <v>-2448289</v>
      </c>
      <c r="P42" s="59">
        <v>22519099</v>
      </c>
      <c r="Q42" s="59">
        <v>16046435</v>
      </c>
      <c r="R42" s="59">
        <v>0</v>
      </c>
      <c r="S42" s="59">
        <v>0</v>
      </c>
      <c r="T42" s="59">
        <v>0</v>
      </c>
      <c r="U42" s="59">
        <v>0</v>
      </c>
      <c r="V42" s="59">
        <v>53006815</v>
      </c>
      <c r="W42" s="59">
        <v>33654728</v>
      </c>
      <c r="X42" s="59">
        <v>19352087</v>
      </c>
      <c r="Y42" s="60">
        <v>57.5</v>
      </c>
      <c r="Z42" s="61">
        <v>52244043</v>
      </c>
    </row>
    <row r="43" spans="1:26" ht="13.5">
      <c r="A43" s="57" t="s">
        <v>59</v>
      </c>
      <c r="B43" s="18">
        <v>-26345125</v>
      </c>
      <c r="C43" s="18">
        <v>0</v>
      </c>
      <c r="D43" s="58">
        <v>-47529996</v>
      </c>
      <c r="E43" s="59">
        <v>-47529976</v>
      </c>
      <c r="F43" s="59">
        <v>-1768200</v>
      </c>
      <c r="G43" s="59">
        <v>-3180248</v>
      </c>
      <c r="H43" s="59">
        <v>-2796618</v>
      </c>
      <c r="I43" s="59">
        <v>-7745066</v>
      </c>
      <c r="J43" s="59">
        <v>0</v>
      </c>
      <c r="K43" s="59">
        <v>-1928710</v>
      </c>
      <c r="L43" s="59">
        <v>-6280576</v>
      </c>
      <c r="M43" s="59">
        <v>-8209286</v>
      </c>
      <c r="N43" s="59">
        <v>-4570525</v>
      </c>
      <c r="O43" s="59">
        <v>-2380767</v>
      </c>
      <c r="P43" s="59">
        <v>-7626867</v>
      </c>
      <c r="Q43" s="59">
        <v>-14578159</v>
      </c>
      <c r="R43" s="59">
        <v>0</v>
      </c>
      <c r="S43" s="59">
        <v>0</v>
      </c>
      <c r="T43" s="59">
        <v>0</v>
      </c>
      <c r="U43" s="59">
        <v>0</v>
      </c>
      <c r="V43" s="59">
        <v>-30532511</v>
      </c>
      <c r="W43" s="59">
        <v>-31742164</v>
      </c>
      <c r="X43" s="59">
        <v>1209653</v>
      </c>
      <c r="Y43" s="60">
        <v>-3.81</v>
      </c>
      <c r="Z43" s="61">
        <v>-47529976</v>
      </c>
    </row>
    <row r="44" spans="1:26" ht="13.5">
      <c r="A44" s="57" t="s">
        <v>60</v>
      </c>
      <c r="B44" s="18">
        <v>-1248362</v>
      </c>
      <c r="C44" s="18">
        <v>0</v>
      </c>
      <c r="D44" s="58">
        <v>-920143</v>
      </c>
      <c r="E44" s="59">
        <v>-1000001</v>
      </c>
      <c r="F44" s="59">
        <v>0</v>
      </c>
      <c r="G44" s="59">
        <v>0</v>
      </c>
      <c r="H44" s="59">
        <v>0</v>
      </c>
      <c r="I44" s="59">
        <v>0</v>
      </c>
      <c r="J44" s="59">
        <v>-102426</v>
      </c>
      <c r="K44" s="59">
        <v>0</v>
      </c>
      <c r="L44" s="59">
        <v>0</v>
      </c>
      <c r="M44" s="59">
        <v>-102426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-102426</v>
      </c>
      <c r="W44" s="59">
        <v>-210498</v>
      </c>
      <c r="X44" s="59">
        <v>108072</v>
      </c>
      <c r="Y44" s="60">
        <v>-51.34</v>
      </c>
      <c r="Z44" s="61">
        <v>-1000001</v>
      </c>
    </row>
    <row r="45" spans="1:26" ht="13.5">
      <c r="A45" s="69" t="s">
        <v>61</v>
      </c>
      <c r="B45" s="21">
        <v>470992</v>
      </c>
      <c r="C45" s="21">
        <v>0</v>
      </c>
      <c r="D45" s="98">
        <v>-25027541</v>
      </c>
      <c r="E45" s="99">
        <v>3714064</v>
      </c>
      <c r="F45" s="99">
        <v>43381361</v>
      </c>
      <c r="G45" s="99">
        <v>38056094</v>
      </c>
      <c r="H45" s="99">
        <v>35335080</v>
      </c>
      <c r="I45" s="99">
        <v>35335080</v>
      </c>
      <c r="J45" s="99">
        <v>30384653</v>
      </c>
      <c r="K45" s="99">
        <v>28898104</v>
      </c>
      <c r="L45" s="99">
        <v>36983545</v>
      </c>
      <c r="M45" s="99">
        <v>36983545</v>
      </c>
      <c r="N45" s="99">
        <v>28388645</v>
      </c>
      <c r="O45" s="99">
        <v>23559589</v>
      </c>
      <c r="P45" s="99">
        <v>38451821</v>
      </c>
      <c r="Q45" s="99">
        <v>38451821</v>
      </c>
      <c r="R45" s="99">
        <v>0</v>
      </c>
      <c r="S45" s="99">
        <v>0</v>
      </c>
      <c r="T45" s="99">
        <v>0</v>
      </c>
      <c r="U45" s="99">
        <v>0</v>
      </c>
      <c r="V45" s="99">
        <v>38451821</v>
      </c>
      <c r="W45" s="99">
        <v>1702064</v>
      </c>
      <c r="X45" s="99">
        <v>36749757</v>
      </c>
      <c r="Y45" s="100">
        <v>2159.13</v>
      </c>
      <c r="Z45" s="101">
        <v>3714064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5820139</v>
      </c>
      <c r="C49" s="51">
        <v>0</v>
      </c>
      <c r="D49" s="128">
        <v>3317961</v>
      </c>
      <c r="E49" s="53">
        <v>1882089</v>
      </c>
      <c r="F49" s="53">
        <v>0</v>
      </c>
      <c r="G49" s="53">
        <v>0</v>
      </c>
      <c r="H49" s="53">
        <v>0</v>
      </c>
      <c r="I49" s="53">
        <v>2205230</v>
      </c>
      <c r="J49" s="53">
        <v>0</v>
      </c>
      <c r="K49" s="53">
        <v>0</v>
      </c>
      <c r="L49" s="53">
        <v>0</v>
      </c>
      <c r="M49" s="53">
        <v>10367500</v>
      </c>
      <c r="N49" s="53">
        <v>0</v>
      </c>
      <c r="O49" s="53">
        <v>0</v>
      </c>
      <c r="P49" s="53">
        <v>0</v>
      </c>
      <c r="Q49" s="53">
        <v>3577249</v>
      </c>
      <c r="R49" s="53">
        <v>0</v>
      </c>
      <c r="S49" s="53">
        <v>0</v>
      </c>
      <c r="T49" s="53">
        <v>0</v>
      </c>
      <c r="U49" s="53">
        <v>0</v>
      </c>
      <c r="V49" s="53">
        <v>44264248</v>
      </c>
      <c r="W49" s="53">
        <v>123075811</v>
      </c>
      <c r="X49" s="53">
        <v>194510227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1137206</v>
      </c>
      <c r="C51" s="51">
        <v>0</v>
      </c>
      <c r="D51" s="128">
        <v>993536</v>
      </c>
      <c r="E51" s="53">
        <v>2674812</v>
      </c>
      <c r="F51" s="53">
        <v>0</v>
      </c>
      <c r="G51" s="53">
        <v>0</v>
      </c>
      <c r="H51" s="53">
        <v>0</v>
      </c>
      <c r="I51" s="53">
        <v>1057757</v>
      </c>
      <c r="J51" s="53">
        <v>0</v>
      </c>
      <c r="K51" s="53">
        <v>0</v>
      </c>
      <c r="L51" s="53">
        <v>0</v>
      </c>
      <c r="M51" s="53">
        <v>110998040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116861351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99.67942006831196</v>
      </c>
      <c r="C58" s="5">
        <f>IF(C67=0,0,+(C76/C67)*100)</f>
        <v>0</v>
      </c>
      <c r="D58" s="6">
        <f aca="true" t="shared" si="6" ref="D58:Z58">IF(D67=0,0,+(D76/D67)*100)</f>
        <v>78.64858882447157</v>
      </c>
      <c r="E58" s="7">
        <f t="shared" si="6"/>
        <v>67.7974692853089</v>
      </c>
      <c r="F58" s="7">
        <f t="shared" si="6"/>
        <v>16.264845607545304</v>
      </c>
      <c r="G58" s="7">
        <f t="shared" si="6"/>
        <v>67.15802478288471</v>
      </c>
      <c r="H58" s="7">
        <f t="shared" si="6"/>
        <v>95.96578151336482</v>
      </c>
      <c r="I58" s="7">
        <f t="shared" si="6"/>
        <v>45.108070631368655</v>
      </c>
      <c r="J58" s="7">
        <f t="shared" si="6"/>
        <v>53.621543427035476</v>
      </c>
      <c r="K58" s="7">
        <f t="shared" si="6"/>
        <v>58.91375440570471</v>
      </c>
      <c r="L58" s="7">
        <f t="shared" si="6"/>
        <v>54.22881418182709</v>
      </c>
      <c r="M58" s="7">
        <f t="shared" si="6"/>
        <v>55.81759412795926</v>
      </c>
      <c r="N58" s="7">
        <f t="shared" si="6"/>
        <v>48.763893726882166</v>
      </c>
      <c r="O58" s="7">
        <f t="shared" si="6"/>
        <v>64.20725918837256</v>
      </c>
      <c r="P58" s="7">
        <f t="shared" si="6"/>
        <v>60.02265372324669</v>
      </c>
      <c r="Q58" s="7">
        <f t="shared" si="6"/>
        <v>57.55505864896193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51.99154531977332</v>
      </c>
      <c r="W58" s="7">
        <f t="shared" si="6"/>
        <v>70.88296811480768</v>
      </c>
      <c r="X58" s="7">
        <f t="shared" si="6"/>
        <v>0</v>
      </c>
      <c r="Y58" s="7">
        <f t="shared" si="6"/>
        <v>0</v>
      </c>
      <c r="Z58" s="8">
        <f t="shared" si="6"/>
        <v>67.7974692853089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79.99996664662686</v>
      </c>
      <c r="E59" s="10">
        <f t="shared" si="7"/>
        <v>70.00002501502986</v>
      </c>
      <c r="F59" s="10">
        <f t="shared" si="7"/>
        <v>9.774833740075383</v>
      </c>
      <c r="G59" s="10">
        <f t="shared" si="7"/>
        <v>154.68882072501145</v>
      </c>
      <c r="H59" s="10">
        <f t="shared" si="7"/>
        <v>358.0409397664585</v>
      </c>
      <c r="I59" s="10">
        <f t="shared" si="7"/>
        <v>41.6876115945759</v>
      </c>
      <c r="J59" s="10">
        <f t="shared" si="7"/>
        <v>193.69530668490614</v>
      </c>
      <c r="K59" s="10">
        <f t="shared" si="7"/>
        <v>276.5675508427467</v>
      </c>
      <c r="L59" s="10">
        <f t="shared" si="7"/>
        <v>88.23571757083725</v>
      </c>
      <c r="M59" s="10">
        <f t="shared" si="7"/>
        <v>184.71716099179386</v>
      </c>
      <c r="N59" s="10">
        <f t="shared" si="7"/>
        <v>72.8225856377423</v>
      </c>
      <c r="O59" s="10">
        <f t="shared" si="7"/>
        <v>76.29002787178175</v>
      </c>
      <c r="P59" s="10">
        <f t="shared" si="7"/>
        <v>94.58165282405268</v>
      </c>
      <c r="Q59" s="10">
        <f t="shared" si="7"/>
        <v>81.25728685672946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68.87452420811401</v>
      </c>
      <c r="W59" s="10">
        <f t="shared" si="7"/>
        <v>77.93616185549737</v>
      </c>
      <c r="X59" s="10">
        <f t="shared" si="7"/>
        <v>0</v>
      </c>
      <c r="Y59" s="10">
        <f t="shared" si="7"/>
        <v>0</v>
      </c>
      <c r="Z59" s="11">
        <f t="shared" si="7"/>
        <v>70.00002501502986</v>
      </c>
    </row>
    <row r="60" spans="1:26" ht="13.5">
      <c r="A60" s="37" t="s">
        <v>32</v>
      </c>
      <c r="B60" s="12">
        <f t="shared" si="7"/>
        <v>99.4461861308669</v>
      </c>
      <c r="C60" s="12">
        <f t="shared" si="7"/>
        <v>0</v>
      </c>
      <c r="D60" s="3">
        <f t="shared" si="7"/>
        <v>79.54777899033513</v>
      </c>
      <c r="E60" s="13">
        <f t="shared" si="7"/>
        <v>66.41821464319541</v>
      </c>
      <c r="F60" s="13">
        <f t="shared" si="7"/>
        <v>35.409299837719736</v>
      </c>
      <c r="G60" s="13">
        <f t="shared" si="7"/>
        <v>73.26323093858048</v>
      </c>
      <c r="H60" s="13">
        <f t="shared" si="7"/>
        <v>75.16823568225252</v>
      </c>
      <c r="I60" s="13">
        <f t="shared" si="7"/>
        <v>60.9349195578374</v>
      </c>
      <c r="J60" s="13">
        <f t="shared" si="7"/>
        <v>45.36814746559013</v>
      </c>
      <c r="K60" s="13">
        <f t="shared" si="7"/>
        <v>40.431713115789435</v>
      </c>
      <c r="L60" s="13">
        <f t="shared" si="7"/>
        <v>66.79171353884405</v>
      </c>
      <c r="M60" s="13">
        <f t="shared" si="7"/>
        <v>49.083102657334166</v>
      </c>
      <c r="N60" s="13">
        <f t="shared" si="7"/>
        <v>61.32744269003562</v>
      </c>
      <c r="O60" s="13">
        <f t="shared" si="7"/>
        <v>80.92006684453494</v>
      </c>
      <c r="P60" s="13">
        <f t="shared" si="7"/>
        <v>68.47622120823775</v>
      </c>
      <c r="Q60" s="13">
        <f t="shared" si="7"/>
        <v>70.12924628848492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59.41666585463036</v>
      </c>
      <c r="W60" s="13">
        <f t="shared" si="7"/>
        <v>77.35185857547485</v>
      </c>
      <c r="X60" s="13">
        <f t="shared" si="7"/>
        <v>0</v>
      </c>
      <c r="Y60" s="13">
        <f t="shared" si="7"/>
        <v>0</v>
      </c>
      <c r="Z60" s="14">
        <f t="shared" si="7"/>
        <v>66.41821464319541</v>
      </c>
    </row>
    <row r="61" spans="1:26" ht="13.5">
      <c r="A61" s="38" t="s">
        <v>106</v>
      </c>
      <c r="B61" s="12">
        <f t="shared" si="7"/>
        <v>91.42446472857307</v>
      </c>
      <c r="C61" s="12">
        <f t="shared" si="7"/>
        <v>0</v>
      </c>
      <c r="D61" s="3">
        <f t="shared" si="7"/>
        <v>89.99995764953162</v>
      </c>
      <c r="E61" s="13">
        <f t="shared" si="7"/>
        <v>58.043698445716096</v>
      </c>
      <c r="F61" s="13">
        <f t="shared" si="7"/>
        <v>36.04968801934579</v>
      </c>
      <c r="G61" s="13">
        <f t="shared" si="7"/>
        <v>105.16046294996619</v>
      </c>
      <c r="H61" s="13">
        <f t="shared" si="7"/>
        <v>120.47431530118808</v>
      </c>
      <c r="I61" s="13">
        <f t="shared" si="7"/>
        <v>84.85780755223325</v>
      </c>
      <c r="J61" s="13">
        <f t="shared" si="7"/>
        <v>24.969578135173364</v>
      </c>
      <c r="K61" s="13">
        <f t="shared" si="7"/>
        <v>75.90845252521156</v>
      </c>
      <c r="L61" s="13">
        <f t="shared" si="7"/>
        <v>111.47854803590364</v>
      </c>
      <c r="M61" s="13">
        <f t="shared" si="7"/>
        <v>69.5258188358178</v>
      </c>
      <c r="N61" s="13">
        <f t="shared" si="7"/>
        <v>107.42972443477454</v>
      </c>
      <c r="O61" s="13">
        <f t="shared" si="7"/>
        <v>102.35958908540451</v>
      </c>
      <c r="P61" s="13">
        <f t="shared" si="7"/>
        <v>117.60598417903722</v>
      </c>
      <c r="Q61" s="13">
        <f t="shared" si="7"/>
        <v>109.2299496614262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87.66074661613075</v>
      </c>
      <c r="W61" s="13">
        <f t="shared" si="7"/>
        <v>71.65474048649317</v>
      </c>
      <c r="X61" s="13">
        <f t="shared" si="7"/>
        <v>0</v>
      </c>
      <c r="Y61" s="13">
        <f t="shared" si="7"/>
        <v>0</v>
      </c>
      <c r="Z61" s="14">
        <f t="shared" si="7"/>
        <v>58.043698445716096</v>
      </c>
    </row>
    <row r="62" spans="1:26" ht="13.5">
      <c r="A62" s="38" t="s">
        <v>107</v>
      </c>
      <c r="B62" s="12">
        <f t="shared" si="7"/>
        <v>81.61425019444962</v>
      </c>
      <c r="C62" s="12">
        <f t="shared" si="7"/>
        <v>0</v>
      </c>
      <c r="D62" s="3">
        <f t="shared" si="7"/>
        <v>74.99996109007958</v>
      </c>
      <c r="E62" s="13">
        <f t="shared" si="7"/>
        <v>70.00001950746983</v>
      </c>
      <c r="F62" s="13">
        <f t="shared" si="7"/>
        <v>29.836509440723724</v>
      </c>
      <c r="G62" s="13">
        <f t="shared" si="7"/>
        <v>39.775286356748765</v>
      </c>
      <c r="H62" s="13">
        <f t="shared" si="7"/>
        <v>46.59788504311859</v>
      </c>
      <c r="I62" s="13">
        <f t="shared" si="7"/>
        <v>38.84520822168515</v>
      </c>
      <c r="J62" s="13">
        <f t="shared" si="7"/>
        <v>42.457529763525514</v>
      </c>
      <c r="K62" s="13">
        <f t="shared" si="7"/>
        <v>14.88663065559498</v>
      </c>
      <c r="L62" s="13">
        <f t="shared" si="7"/>
        <v>46.79324557257639</v>
      </c>
      <c r="M62" s="13">
        <f t="shared" si="7"/>
        <v>26.263274698331674</v>
      </c>
      <c r="N62" s="13">
        <f t="shared" si="7"/>
        <v>50.05611892631241</v>
      </c>
      <c r="O62" s="13">
        <f t="shared" si="7"/>
        <v>59.09519540221674</v>
      </c>
      <c r="P62" s="13">
        <f t="shared" si="7"/>
        <v>48.19186451193609</v>
      </c>
      <c r="Q62" s="13">
        <f t="shared" si="7"/>
        <v>51.90461230491221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36.38115009776965</v>
      </c>
      <c r="W62" s="13">
        <f t="shared" si="7"/>
        <v>79.81733098836334</v>
      </c>
      <c r="X62" s="13">
        <f t="shared" si="7"/>
        <v>0</v>
      </c>
      <c r="Y62" s="13">
        <f t="shared" si="7"/>
        <v>0</v>
      </c>
      <c r="Z62" s="14">
        <f t="shared" si="7"/>
        <v>70.00001950746983</v>
      </c>
    </row>
    <row r="63" spans="1:26" ht="13.5">
      <c r="A63" s="38" t="s">
        <v>108</v>
      </c>
      <c r="B63" s="12">
        <f t="shared" si="7"/>
        <v>109.53051825065839</v>
      </c>
      <c r="C63" s="12">
        <f t="shared" si="7"/>
        <v>0</v>
      </c>
      <c r="D63" s="3">
        <f t="shared" si="7"/>
        <v>75.00008714677958</v>
      </c>
      <c r="E63" s="13">
        <f t="shared" si="7"/>
        <v>69.99998201806466</v>
      </c>
      <c r="F63" s="13">
        <f t="shared" si="7"/>
        <v>35.55640414788071</v>
      </c>
      <c r="G63" s="13">
        <f t="shared" si="7"/>
        <v>72.68186435716868</v>
      </c>
      <c r="H63" s="13">
        <f t="shared" si="7"/>
        <v>65.09566809244689</v>
      </c>
      <c r="I63" s="13">
        <f t="shared" si="7"/>
        <v>56.898718077981925</v>
      </c>
      <c r="J63" s="13">
        <f t="shared" si="7"/>
        <v>55.78685236487787</v>
      </c>
      <c r="K63" s="13">
        <f t="shared" si="7"/>
        <v>61.59059936883303</v>
      </c>
      <c r="L63" s="13">
        <f t="shared" si="7"/>
        <v>54.86880311143077</v>
      </c>
      <c r="M63" s="13">
        <f t="shared" si="7"/>
        <v>57.41337330749205</v>
      </c>
      <c r="N63" s="13">
        <f t="shared" si="7"/>
        <v>45.241377840473895</v>
      </c>
      <c r="O63" s="13">
        <f t="shared" si="7"/>
        <v>80.09777872249974</v>
      </c>
      <c r="P63" s="13">
        <f t="shared" si="7"/>
        <v>54.679834431712024</v>
      </c>
      <c r="Q63" s="13">
        <f t="shared" si="7"/>
        <v>59.94987637514064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58.15133216035905</v>
      </c>
      <c r="W63" s="13">
        <f t="shared" si="7"/>
        <v>79.84059894978509</v>
      </c>
      <c r="X63" s="13">
        <f t="shared" si="7"/>
        <v>0</v>
      </c>
      <c r="Y63" s="13">
        <f t="shared" si="7"/>
        <v>0</v>
      </c>
      <c r="Z63" s="14">
        <f t="shared" si="7"/>
        <v>69.99998201806466</v>
      </c>
    </row>
    <row r="64" spans="1:26" ht="13.5">
      <c r="A64" s="38" t="s">
        <v>109</v>
      </c>
      <c r="B64" s="12">
        <f t="shared" si="7"/>
        <v>119.27987535476944</v>
      </c>
      <c r="C64" s="12">
        <f t="shared" si="7"/>
        <v>0</v>
      </c>
      <c r="D64" s="3">
        <f t="shared" si="7"/>
        <v>75.00006849421406</v>
      </c>
      <c r="E64" s="13">
        <f t="shared" si="7"/>
        <v>69.9999617094436</v>
      </c>
      <c r="F64" s="13">
        <f t="shared" si="7"/>
        <v>39.95236991960257</v>
      </c>
      <c r="G64" s="13">
        <f t="shared" si="7"/>
        <v>73.55356092086782</v>
      </c>
      <c r="H64" s="13">
        <f t="shared" si="7"/>
        <v>68.43852280695984</v>
      </c>
      <c r="I64" s="13">
        <f t="shared" si="7"/>
        <v>60.196447573937796</v>
      </c>
      <c r="J64" s="13">
        <f t="shared" si="7"/>
        <v>56.64754997048157</v>
      </c>
      <c r="K64" s="13">
        <f t="shared" si="7"/>
        <v>65.38439306765842</v>
      </c>
      <c r="L64" s="13">
        <f t="shared" si="7"/>
        <v>56.607746955345064</v>
      </c>
      <c r="M64" s="13">
        <f t="shared" si="7"/>
        <v>59.543520643628476</v>
      </c>
      <c r="N64" s="13">
        <f t="shared" si="7"/>
        <v>48.16058507302844</v>
      </c>
      <c r="O64" s="13">
        <f t="shared" si="7"/>
        <v>80.33139402075055</v>
      </c>
      <c r="P64" s="13">
        <f t="shared" si="7"/>
        <v>61.952780184322364</v>
      </c>
      <c r="Q64" s="13">
        <f t="shared" si="7"/>
        <v>63.46135971997345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61.11500369732293</v>
      </c>
      <c r="W64" s="13">
        <f t="shared" si="7"/>
        <v>79.8359306315587</v>
      </c>
      <c r="X64" s="13">
        <f t="shared" si="7"/>
        <v>0</v>
      </c>
      <c r="Y64" s="13">
        <f t="shared" si="7"/>
        <v>0</v>
      </c>
      <c r="Z64" s="14">
        <f t="shared" si="7"/>
        <v>69.9999617094436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100.00002083088353</v>
      </c>
      <c r="C66" s="15">
        <f t="shared" si="7"/>
        <v>0</v>
      </c>
      <c r="D66" s="4">
        <f t="shared" si="7"/>
        <v>75.00003143961493</v>
      </c>
      <c r="E66" s="16">
        <f t="shared" si="7"/>
        <v>69.99999421207343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47.31814238338083</v>
      </c>
      <c r="X66" s="16">
        <f t="shared" si="7"/>
        <v>0</v>
      </c>
      <c r="Y66" s="16">
        <f t="shared" si="7"/>
        <v>0</v>
      </c>
      <c r="Z66" s="17">
        <f t="shared" si="7"/>
        <v>69.99999421207343</v>
      </c>
    </row>
    <row r="67" spans="1:26" ht="13.5" hidden="1">
      <c r="A67" s="40" t="s">
        <v>112</v>
      </c>
      <c r="B67" s="23">
        <v>51049047</v>
      </c>
      <c r="C67" s="23"/>
      <c r="D67" s="24">
        <v>54294238</v>
      </c>
      <c r="E67" s="25">
        <v>62551500</v>
      </c>
      <c r="F67" s="25">
        <v>9657823</v>
      </c>
      <c r="G67" s="25">
        <v>3857743</v>
      </c>
      <c r="H67" s="25">
        <v>3804727</v>
      </c>
      <c r="I67" s="25">
        <v>17320293</v>
      </c>
      <c r="J67" s="25">
        <v>4252731</v>
      </c>
      <c r="K67" s="25">
        <v>5112122</v>
      </c>
      <c r="L67" s="25">
        <v>4084100</v>
      </c>
      <c r="M67" s="25">
        <v>13448953</v>
      </c>
      <c r="N67" s="25">
        <v>4125333</v>
      </c>
      <c r="O67" s="25">
        <v>3916526</v>
      </c>
      <c r="P67" s="25">
        <v>4138834</v>
      </c>
      <c r="Q67" s="25">
        <v>12180693</v>
      </c>
      <c r="R67" s="25"/>
      <c r="S67" s="25"/>
      <c r="T67" s="25"/>
      <c r="U67" s="25"/>
      <c r="V67" s="25">
        <v>42949939</v>
      </c>
      <c r="W67" s="25">
        <v>40720689</v>
      </c>
      <c r="X67" s="25"/>
      <c r="Y67" s="24"/>
      <c r="Z67" s="26">
        <v>62551500</v>
      </c>
    </row>
    <row r="68" spans="1:26" ht="13.5" hidden="1">
      <c r="A68" s="36" t="s">
        <v>31</v>
      </c>
      <c r="B68" s="18">
        <v>11897376</v>
      </c>
      <c r="C68" s="18"/>
      <c r="D68" s="19">
        <v>11992790</v>
      </c>
      <c r="E68" s="20">
        <v>11992790</v>
      </c>
      <c r="F68" s="20">
        <v>6080840</v>
      </c>
      <c r="G68" s="20">
        <v>417621</v>
      </c>
      <c r="H68" s="20">
        <v>464243</v>
      </c>
      <c r="I68" s="20">
        <v>6962704</v>
      </c>
      <c r="J68" s="20">
        <v>497090</v>
      </c>
      <c r="K68" s="20">
        <v>476715</v>
      </c>
      <c r="L68" s="20">
        <v>500090</v>
      </c>
      <c r="M68" s="20">
        <v>1473895</v>
      </c>
      <c r="N68" s="20">
        <v>500743</v>
      </c>
      <c r="O68" s="20">
        <v>495842</v>
      </c>
      <c r="P68" s="20">
        <v>501832</v>
      </c>
      <c r="Q68" s="20">
        <v>1498417</v>
      </c>
      <c r="R68" s="20"/>
      <c r="S68" s="20"/>
      <c r="T68" s="20"/>
      <c r="U68" s="20"/>
      <c r="V68" s="20">
        <v>9935016</v>
      </c>
      <c r="W68" s="20">
        <v>8994591</v>
      </c>
      <c r="X68" s="20"/>
      <c r="Y68" s="19"/>
      <c r="Z68" s="22">
        <v>11992790</v>
      </c>
    </row>
    <row r="69" spans="1:26" ht="13.5" hidden="1">
      <c r="A69" s="37" t="s">
        <v>32</v>
      </c>
      <c r="B69" s="18">
        <v>29550542</v>
      </c>
      <c r="C69" s="18"/>
      <c r="D69" s="19">
        <v>30373821</v>
      </c>
      <c r="E69" s="20">
        <v>38464569</v>
      </c>
      <c r="F69" s="20">
        <v>2757575</v>
      </c>
      <c r="G69" s="20">
        <v>2654498</v>
      </c>
      <c r="H69" s="20">
        <v>2646139</v>
      </c>
      <c r="I69" s="20">
        <v>8058212</v>
      </c>
      <c r="J69" s="20">
        <v>2904108</v>
      </c>
      <c r="K69" s="20">
        <v>4188059</v>
      </c>
      <c r="L69" s="20">
        <v>2655271</v>
      </c>
      <c r="M69" s="20">
        <v>9747438</v>
      </c>
      <c r="N69" s="20">
        <v>2685615</v>
      </c>
      <c r="O69" s="20">
        <v>2640156</v>
      </c>
      <c r="P69" s="20">
        <v>2934737</v>
      </c>
      <c r="Q69" s="20">
        <v>8260508</v>
      </c>
      <c r="R69" s="20"/>
      <c r="S69" s="20"/>
      <c r="T69" s="20"/>
      <c r="U69" s="20"/>
      <c r="V69" s="20">
        <v>26066158</v>
      </c>
      <c r="W69" s="20">
        <v>22780377</v>
      </c>
      <c r="X69" s="20"/>
      <c r="Y69" s="19"/>
      <c r="Z69" s="22">
        <v>38464569</v>
      </c>
    </row>
    <row r="70" spans="1:26" ht="13.5" hidden="1">
      <c r="A70" s="38" t="s">
        <v>106</v>
      </c>
      <c r="B70" s="18">
        <v>7808842</v>
      </c>
      <c r="C70" s="18"/>
      <c r="D70" s="19">
        <v>9208871</v>
      </c>
      <c r="E70" s="20">
        <v>11522927</v>
      </c>
      <c r="F70" s="20">
        <v>803896</v>
      </c>
      <c r="G70" s="20">
        <v>783670</v>
      </c>
      <c r="H70" s="20">
        <v>654923</v>
      </c>
      <c r="I70" s="20">
        <v>2242489</v>
      </c>
      <c r="J70" s="20">
        <v>668105</v>
      </c>
      <c r="K70" s="20">
        <v>591693</v>
      </c>
      <c r="L70" s="20">
        <v>619547</v>
      </c>
      <c r="M70" s="20">
        <v>1879345</v>
      </c>
      <c r="N70" s="20">
        <v>614047</v>
      </c>
      <c r="O70" s="20">
        <v>618328</v>
      </c>
      <c r="P70" s="20">
        <v>639152</v>
      </c>
      <c r="Q70" s="20">
        <v>1871527</v>
      </c>
      <c r="R70" s="20"/>
      <c r="S70" s="20"/>
      <c r="T70" s="20"/>
      <c r="U70" s="20"/>
      <c r="V70" s="20">
        <v>5993361</v>
      </c>
      <c r="W70" s="20">
        <v>6906654</v>
      </c>
      <c r="X70" s="20"/>
      <c r="Y70" s="19"/>
      <c r="Z70" s="22">
        <v>11522927</v>
      </c>
    </row>
    <row r="71" spans="1:26" ht="13.5" hidden="1">
      <c r="A71" s="38" t="s">
        <v>107</v>
      </c>
      <c r="B71" s="18">
        <v>7948074</v>
      </c>
      <c r="C71" s="18"/>
      <c r="D71" s="19">
        <v>7710116</v>
      </c>
      <c r="E71" s="20">
        <v>10765107</v>
      </c>
      <c r="F71" s="20">
        <v>627865</v>
      </c>
      <c r="G71" s="20">
        <v>741121</v>
      </c>
      <c r="H71" s="20">
        <v>640675</v>
      </c>
      <c r="I71" s="20">
        <v>2009661</v>
      </c>
      <c r="J71" s="20">
        <v>771246</v>
      </c>
      <c r="K71" s="20">
        <v>2136380</v>
      </c>
      <c r="L71" s="20">
        <v>575504</v>
      </c>
      <c r="M71" s="20">
        <v>3483130</v>
      </c>
      <c r="N71" s="20">
        <v>611202</v>
      </c>
      <c r="O71" s="20">
        <v>559922</v>
      </c>
      <c r="P71" s="20">
        <v>780113</v>
      </c>
      <c r="Q71" s="20">
        <v>1951237</v>
      </c>
      <c r="R71" s="20"/>
      <c r="S71" s="20"/>
      <c r="T71" s="20"/>
      <c r="U71" s="20"/>
      <c r="V71" s="20">
        <v>7444028</v>
      </c>
      <c r="W71" s="20">
        <v>5782590</v>
      </c>
      <c r="X71" s="20"/>
      <c r="Y71" s="19"/>
      <c r="Z71" s="22">
        <v>10765107</v>
      </c>
    </row>
    <row r="72" spans="1:26" ht="13.5" hidden="1">
      <c r="A72" s="38" t="s">
        <v>108</v>
      </c>
      <c r="B72" s="18">
        <v>7098785</v>
      </c>
      <c r="C72" s="18"/>
      <c r="D72" s="19">
        <v>6884936</v>
      </c>
      <c r="E72" s="20">
        <v>8341705</v>
      </c>
      <c r="F72" s="20">
        <v>691341</v>
      </c>
      <c r="G72" s="20">
        <v>580790</v>
      </c>
      <c r="H72" s="20">
        <v>681732</v>
      </c>
      <c r="I72" s="20">
        <v>1953863</v>
      </c>
      <c r="J72" s="20">
        <v>753337</v>
      </c>
      <c r="K72" s="20">
        <v>750673</v>
      </c>
      <c r="L72" s="20">
        <v>750780</v>
      </c>
      <c r="M72" s="20">
        <v>2254790</v>
      </c>
      <c r="N72" s="20">
        <v>750711</v>
      </c>
      <c r="O72" s="20">
        <v>752720</v>
      </c>
      <c r="P72" s="20">
        <v>782517</v>
      </c>
      <c r="Q72" s="20">
        <v>2285948</v>
      </c>
      <c r="R72" s="20"/>
      <c r="S72" s="20"/>
      <c r="T72" s="20"/>
      <c r="U72" s="20"/>
      <c r="V72" s="20">
        <v>6494601</v>
      </c>
      <c r="W72" s="20">
        <v>5163705</v>
      </c>
      <c r="X72" s="20"/>
      <c r="Y72" s="19"/>
      <c r="Z72" s="22">
        <v>8341705</v>
      </c>
    </row>
    <row r="73" spans="1:26" ht="13.5" hidden="1">
      <c r="A73" s="38" t="s">
        <v>109</v>
      </c>
      <c r="B73" s="18">
        <v>6694841</v>
      </c>
      <c r="C73" s="18"/>
      <c r="D73" s="19">
        <v>6569898</v>
      </c>
      <c r="E73" s="20">
        <v>7834830</v>
      </c>
      <c r="F73" s="20">
        <v>634473</v>
      </c>
      <c r="G73" s="20">
        <v>548917</v>
      </c>
      <c r="H73" s="20">
        <v>668809</v>
      </c>
      <c r="I73" s="20">
        <v>1852199</v>
      </c>
      <c r="J73" s="20">
        <v>711420</v>
      </c>
      <c r="K73" s="20">
        <v>709313</v>
      </c>
      <c r="L73" s="20">
        <v>709440</v>
      </c>
      <c r="M73" s="20">
        <v>2130173</v>
      </c>
      <c r="N73" s="20">
        <v>709655</v>
      </c>
      <c r="O73" s="20">
        <v>709186</v>
      </c>
      <c r="P73" s="20">
        <v>732955</v>
      </c>
      <c r="Q73" s="20">
        <v>2151796</v>
      </c>
      <c r="R73" s="20"/>
      <c r="S73" s="20"/>
      <c r="T73" s="20"/>
      <c r="U73" s="20"/>
      <c r="V73" s="20">
        <v>6134168</v>
      </c>
      <c r="W73" s="20">
        <v>4927428</v>
      </c>
      <c r="X73" s="20"/>
      <c r="Y73" s="19"/>
      <c r="Z73" s="22">
        <v>7834830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9601129</v>
      </c>
      <c r="C75" s="27"/>
      <c r="D75" s="28">
        <v>11927627</v>
      </c>
      <c r="E75" s="29">
        <v>12094141</v>
      </c>
      <c r="F75" s="29">
        <v>819408</v>
      </c>
      <c r="G75" s="29">
        <v>785624</v>
      </c>
      <c r="H75" s="29">
        <v>694345</v>
      </c>
      <c r="I75" s="29">
        <v>2299377</v>
      </c>
      <c r="J75" s="29">
        <v>851533</v>
      </c>
      <c r="K75" s="29">
        <v>447348</v>
      </c>
      <c r="L75" s="29">
        <v>928739</v>
      </c>
      <c r="M75" s="29">
        <v>2227620</v>
      </c>
      <c r="N75" s="29">
        <v>938975</v>
      </c>
      <c r="O75" s="29">
        <v>780528</v>
      </c>
      <c r="P75" s="29">
        <v>702265</v>
      </c>
      <c r="Q75" s="29">
        <v>2421768</v>
      </c>
      <c r="R75" s="29"/>
      <c r="S75" s="29"/>
      <c r="T75" s="29"/>
      <c r="U75" s="29"/>
      <c r="V75" s="29">
        <v>6948765</v>
      </c>
      <c r="W75" s="29">
        <v>8945721</v>
      </c>
      <c r="X75" s="29"/>
      <c r="Y75" s="28"/>
      <c r="Z75" s="30">
        <v>12094141</v>
      </c>
    </row>
    <row r="76" spans="1:26" ht="13.5" hidden="1">
      <c r="A76" s="41" t="s">
        <v>113</v>
      </c>
      <c r="B76" s="31">
        <v>50885394</v>
      </c>
      <c r="C76" s="31"/>
      <c r="D76" s="32">
        <v>42701652</v>
      </c>
      <c r="E76" s="33">
        <v>42408334</v>
      </c>
      <c r="F76" s="33">
        <v>1570830</v>
      </c>
      <c r="G76" s="33">
        <v>2590784</v>
      </c>
      <c r="H76" s="33">
        <v>3651236</v>
      </c>
      <c r="I76" s="33">
        <v>7812850</v>
      </c>
      <c r="J76" s="33">
        <v>2280380</v>
      </c>
      <c r="K76" s="33">
        <v>3011743</v>
      </c>
      <c r="L76" s="33">
        <v>2214759</v>
      </c>
      <c r="M76" s="33">
        <v>7506882</v>
      </c>
      <c r="N76" s="33">
        <v>2011673</v>
      </c>
      <c r="O76" s="33">
        <v>2514694</v>
      </c>
      <c r="P76" s="33">
        <v>2484238</v>
      </c>
      <c r="Q76" s="33">
        <v>7010605</v>
      </c>
      <c r="R76" s="33"/>
      <c r="S76" s="33"/>
      <c r="T76" s="33"/>
      <c r="U76" s="33"/>
      <c r="V76" s="33">
        <v>22330337</v>
      </c>
      <c r="W76" s="33">
        <v>28864033</v>
      </c>
      <c r="X76" s="33"/>
      <c r="Y76" s="32"/>
      <c r="Z76" s="34">
        <v>42408334</v>
      </c>
    </row>
    <row r="77" spans="1:26" ht="13.5" hidden="1">
      <c r="A77" s="36" t="s">
        <v>31</v>
      </c>
      <c r="B77" s="18">
        <v>11897376</v>
      </c>
      <c r="C77" s="18"/>
      <c r="D77" s="19">
        <v>9594228</v>
      </c>
      <c r="E77" s="20">
        <v>8394956</v>
      </c>
      <c r="F77" s="20">
        <v>594392</v>
      </c>
      <c r="G77" s="20">
        <v>646013</v>
      </c>
      <c r="H77" s="20">
        <v>1662180</v>
      </c>
      <c r="I77" s="20">
        <v>2902585</v>
      </c>
      <c r="J77" s="20">
        <v>962840</v>
      </c>
      <c r="K77" s="20">
        <v>1318439</v>
      </c>
      <c r="L77" s="20">
        <v>441258</v>
      </c>
      <c r="M77" s="20">
        <v>2722537</v>
      </c>
      <c r="N77" s="20">
        <v>364654</v>
      </c>
      <c r="O77" s="20">
        <v>378278</v>
      </c>
      <c r="P77" s="20">
        <v>474641</v>
      </c>
      <c r="Q77" s="20">
        <v>1217573</v>
      </c>
      <c r="R77" s="20"/>
      <c r="S77" s="20"/>
      <c r="T77" s="20"/>
      <c r="U77" s="20"/>
      <c r="V77" s="20">
        <v>6842695</v>
      </c>
      <c r="W77" s="20">
        <v>7010039</v>
      </c>
      <c r="X77" s="20"/>
      <c r="Y77" s="19"/>
      <c r="Z77" s="22">
        <v>8394956</v>
      </c>
    </row>
    <row r="78" spans="1:26" ht="13.5" hidden="1">
      <c r="A78" s="37" t="s">
        <v>32</v>
      </c>
      <c r="B78" s="18">
        <v>29386887</v>
      </c>
      <c r="C78" s="18"/>
      <c r="D78" s="19">
        <v>24161700</v>
      </c>
      <c r="E78" s="20">
        <v>25547480</v>
      </c>
      <c r="F78" s="20">
        <v>976438</v>
      </c>
      <c r="G78" s="20">
        <v>1944771</v>
      </c>
      <c r="H78" s="20">
        <v>1989056</v>
      </c>
      <c r="I78" s="20">
        <v>4910265</v>
      </c>
      <c r="J78" s="20">
        <v>1317540</v>
      </c>
      <c r="K78" s="20">
        <v>1693304</v>
      </c>
      <c r="L78" s="20">
        <v>1773501</v>
      </c>
      <c r="M78" s="20">
        <v>4784345</v>
      </c>
      <c r="N78" s="20">
        <v>1647019</v>
      </c>
      <c r="O78" s="20">
        <v>2136416</v>
      </c>
      <c r="P78" s="20">
        <v>2009597</v>
      </c>
      <c r="Q78" s="20">
        <v>5793032</v>
      </c>
      <c r="R78" s="20"/>
      <c r="S78" s="20"/>
      <c r="T78" s="20"/>
      <c r="U78" s="20"/>
      <c r="V78" s="20">
        <v>15487642</v>
      </c>
      <c r="W78" s="20">
        <v>17621045</v>
      </c>
      <c r="X78" s="20"/>
      <c r="Y78" s="19"/>
      <c r="Z78" s="22">
        <v>25547480</v>
      </c>
    </row>
    <row r="79" spans="1:26" ht="13.5" hidden="1">
      <c r="A79" s="38" t="s">
        <v>106</v>
      </c>
      <c r="B79" s="18">
        <v>7139192</v>
      </c>
      <c r="C79" s="18"/>
      <c r="D79" s="19">
        <v>8287980</v>
      </c>
      <c r="E79" s="20">
        <v>6688333</v>
      </c>
      <c r="F79" s="20">
        <v>289802</v>
      </c>
      <c r="G79" s="20">
        <v>824111</v>
      </c>
      <c r="H79" s="20">
        <v>789014</v>
      </c>
      <c r="I79" s="20">
        <v>1902927</v>
      </c>
      <c r="J79" s="20">
        <v>166823</v>
      </c>
      <c r="K79" s="20">
        <v>449145</v>
      </c>
      <c r="L79" s="20">
        <v>690662</v>
      </c>
      <c r="M79" s="20">
        <v>1306630</v>
      </c>
      <c r="N79" s="20">
        <v>659669</v>
      </c>
      <c r="O79" s="20">
        <v>632918</v>
      </c>
      <c r="P79" s="20">
        <v>751681</v>
      </c>
      <c r="Q79" s="20">
        <v>2044268</v>
      </c>
      <c r="R79" s="20"/>
      <c r="S79" s="20"/>
      <c r="T79" s="20"/>
      <c r="U79" s="20"/>
      <c r="V79" s="20">
        <v>5253825</v>
      </c>
      <c r="W79" s="20">
        <v>4948945</v>
      </c>
      <c r="X79" s="20"/>
      <c r="Y79" s="19"/>
      <c r="Z79" s="22">
        <v>6688333</v>
      </c>
    </row>
    <row r="80" spans="1:26" ht="13.5" hidden="1">
      <c r="A80" s="38" t="s">
        <v>107</v>
      </c>
      <c r="B80" s="18">
        <v>6486761</v>
      </c>
      <c r="C80" s="18"/>
      <c r="D80" s="19">
        <v>5782584</v>
      </c>
      <c r="E80" s="20">
        <v>7535577</v>
      </c>
      <c r="F80" s="20">
        <v>187333</v>
      </c>
      <c r="G80" s="20">
        <v>294783</v>
      </c>
      <c r="H80" s="20">
        <v>298541</v>
      </c>
      <c r="I80" s="20">
        <v>780657</v>
      </c>
      <c r="J80" s="20">
        <v>327452</v>
      </c>
      <c r="K80" s="20">
        <v>318035</v>
      </c>
      <c r="L80" s="20">
        <v>269297</v>
      </c>
      <c r="M80" s="20">
        <v>914784</v>
      </c>
      <c r="N80" s="20">
        <v>305944</v>
      </c>
      <c r="O80" s="20">
        <v>330887</v>
      </c>
      <c r="P80" s="20">
        <v>375951</v>
      </c>
      <c r="Q80" s="20">
        <v>1012782</v>
      </c>
      <c r="R80" s="20"/>
      <c r="S80" s="20"/>
      <c r="T80" s="20"/>
      <c r="U80" s="20"/>
      <c r="V80" s="20">
        <v>2708223</v>
      </c>
      <c r="W80" s="20">
        <v>4615509</v>
      </c>
      <c r="X80" s="20"/>
      <c r="Y80" s="19"/>
      <c r="Z80" s="22">
        <v>7535577</v>
      </c>
    </row>
    <row r="81" spans="1:26" ht="13.5" hidden="1">
      <c r="A81" s="38" t="s">
        <v>108</v>
      </c>
      <c r="B81" s="18">
        <v>7775336</v>
      </c>
      <c r="C81" s="18"/>
      <c r="D81" s="19">
        <v>5163708</v>
      </c>
      <c r="E81" s="20">
        <v>5839192</v>
      </c>
      <c r="F81" s="20">
        <v>245816</v>
      </c>
      <c r="G81" s="20">
        <v>422129</v>
      </c>
      <c r="H81" s="20">
        <v>443778</v>
      </c>
      <c r="I81" s="20">
        <v>1111723</v>
      </c>
      <c r="J81" s="20">
        <v>420263</v>
      </c>
      <c r="K81" s="20">
        <v>462344</v>
      </c>
      <c r="L81" s="20">
        <v>411944</v>
      </c>
      <c r="M81" s="20">
        <v>1294551</v>
      </c>
      <c r="N81" s="20">
        <v>339632</v>
      </c>
      <c r="O81" s="20">
        <v>602912</v>
      </c>
      <c r="P81" s="20">
        <v>427879</v>
      </c>
      <c r="Q81" s="20">
        <v>1370423</v>
      </c>
      <c r="R81" s="20"/>
      <c r="S81" s="20"/>
      <c r="T81" s="20"/>
      <c r="U81" s="20"/>
      <c r="V81" s="20">
        <v>3776697</v>
      </c>
      <c r="W81" s="20">
        <v>4122733</v>
      </c>
      <c r="X81" s="20"/>
      <c r="Y81" s="19"/>
      <c r="Z81" s="22">
        <v>5839192</v>
      </c>
    </row>
    <row r="82" spans="1:26" ht="13.5" hidden="1">
      <c r="A82" s="38" t="s">
        <v>109</v>
      </c>
      <c r="B82" s="18">
        <v>7985598</v>
      </c>
      <c r="C82" s="18"/>
      <c r="D82" s="19">
        <v>4927428</v>
      </c>
      <c r="E82" s="20">
        <v>5484378</v>
      </c>
      <c r="F82" s="20">
        <v>253487</v>
      </c>
      <c r="G82" s="20">
        <v>403748</v>
      </c>
      <c r="H82" s="20">
        <v>457723</v>
      </c>
      <c r="I82" s="20">
        <v>1114958</v>
      </c>
      <c r="J82" s="20">
        <v>403002</v>
      </c>
      <c r="K82" s="20">
        <v>463780</v>
      </c>
      <c r="L82" s="20">
        <v>401598</v>
      </c>
      <c r="M82" s="20">
        <v>1268380</v>
      </c>
      <c r="N82" s="20">
        <v>341774</v>
      </c>
      <c r="O82" s="20">
        <v>569699</v>
      </c>
      <c r="P82" s="20">
        <v>454086</v>
      </c>
      <c r="Q82" s="20">
        <v>1365559</v>
      </c>
      <c r="R82" s="20"/>
      <c r="S82" s="20"/>
      <c r="T82" s="20"/>
      <c r="U82" s="20"/>
      <c r="V82" s="20">
        <v>3748897</v>
      </c>
      <c r="W82" s="20">
        <v>3933858</v>
      </c>
      <c r="X82" s="20"/>
      <c r="Y82" s="19"/>
      <c r="Z82" s="22">
        <v>5484378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9601131</v>
      </c>
      <c r="C84" s="27"/>
      <c r="D84" s="28">
        <v>8945724</v>
      </c>
      <c r="E84" s="29">
        <v>8465898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4232949</v>
      </c>
      <c r="X84" s="29"/>
      <c r="Y84" s="28"/>
      <c r="Z84" s="30">
        <v>8465898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12729373</v>
      </c>
      <c r="C5" s="18">
        <v>0</v>
      </c>
      <c r="D5" s="58">
        <v>13700535</v>
      </c>
      <c r="E5" s="59">
        <v>13700535</v>
      </c>
      <c r="F5" s="59">
        <v>13851906</v>
      </c>
      <c r="G5" s="59">
        <v>0</v>
      </c>
      <c r="H5" s="59">
        <v>105670</v>
      </c>
      <c r="I5" s="59">
        <v>13957576</v>
      </c>
      <c r="J5" s="59">
        <v>-6576</v>
      </c>
      <c r="K5" s="59">
        <v>-39767</v>
      </c>
      <c r="L5" s="59">
        <v>12662</v>
      </c>
      <c r="M5" s="59">
        <v>-33681</v>
      </c>
      <c r="N5" s="59">
        <v>-53740</v>
      </c>
      <c r="O5" s="59">
        <v>-95993</v>
      </c>
      <c r="P5" s="59">
        <v>-16236</v>
      </c>
      <c r="Q5" s="59">
        <v>-165969</v>
      </c>
      <c r="R5" s="59">
        <v>0</v>
      </c>
      <c r="S5" s="59">
        <v>0</v>
      </c>
      <c r="T5" s="59">
        <v>0</v>
      </c>
      <c r="U5" s="59">
        <v>0</v>
      </c>
      <c r="V5" s="59">
        <v>13757926</v>
      </c>
      <c r="W5" s="59">
        <v>10415799</v>
      </c>
      <c r="X5" s="59">
        <v>3342127</v>
      </c>
      <c r="Y5" s="60">
        <v>32.09</v>
      </c>
      <c r="Z5" s="61">
        <v>13700535</v>
      </c>
    </row>
    <row r="6" spans="1:26" ht="13.5">
      <c r="A6" s="57" t="s">
        <v>32</v>
      </c>
      <c r="B6" s="18">
        <v>94602816</v>
      </c>
      <c r="C6" s="18">
        <v>0</v>
      </c>
      <c r="D6" s="58">
        <v>105424430</v>
      </c>
      <c r="E6" s="59">
        <v>105424430</v>
      </c>
      <c r="F6" s="59">
        <v>9165481</v>
      </c>
      <c r="G6" s="59">
        <v>0</v>
      </c>
      <c r="H6" s="59">
        <v>8827812</v>
      </c>
      <c r="I6" s="59">
        <v>17993293</v>
      </c>
      <c r="J6" s="59">
        <v>9027543</v>
      </c>
      <c r="K6" s="59">
        <v>8219344</v>
      </c>
      <c r="L6" s="59">
        <v>7281044</v>
      </c>
      <c r="M6" s="59">
        <v>24527931</v>
      </c>
      <c r="N6" s="59">
        <v>8691555</v>
      </c>
      <c r="O6" s="59">
        <v>9092284</v>
      </c>
      <c r="P6" s="59">
        <v>8318569</v>
      </c>
      <c r="Q6" s="59">
        <v>26102408</v>
      </c>
      <c r="R6" s="59">
        <v>0</v>
      </c>
      <c r="S6" s="59">
        <v>0</v>
      </c>
      <c r="T6" s="59">
        <v>0</v>
      </c>
      <c r="U6" s="59">
        <v>0</v>
      </c>
      <c r="V6" s="59">
        <v>68623632</v>
      </c>
      <c r="W6" s="59">
        <v>84076317</v>
      </c>
      <c r="X6" s="59">
        <v>-15452685</v>
      </c>
      <c r="Y6" s="60">
        <v>-18.38</v>
      </c>
      <c r="Z6" s="61">
        <v>105424430</v>
      </c>
    </row>
    <row r="7" spans="1:26" ht="13.5">
      <c r="A7" s="57" t="s">
        <v>33</v>
      </c>
      <c r="B7" s="18">
        <v>719653</v>
      </c>
      <c r="C7" s="18">
        <v>0</v>
      </c>
      <c r="D7" s="58">
        <v>316000</v>
      </c>
      <c r="E7" s="59">
        <v>316000</v>
      </c>
      <c r="F7" s="59">
        <v>4888</v>
      </c>
      <c r="G7" s="59">
        <v>2676</v>
      </c>
      <c r="H7" s="59">
        <v>1708</v>
      </c>
      <c r="I7" s="59">
        <v>9272</v>
      </c>
      <c r="J7" s="59">
        <v>1285</v>
      </c>
      <c r="K7" s="59">
        <v>304294</v>
      </c>
      <c r="L7" s="59">
        <v>40345</v>
      </c>
      <c r="M7" s="59">
        <v>345924</v>
      </c>
      <c r="N7" s="59">
        <v>50463</v>
      </c>
      <c r="O7" s="59">
        <v>112134</v>
      </c>
      <c r="P7" s="59">
        <v>940</v>
      </c>
      <c r="Q7" s="59">
        <v>163537</v>
      </c>
      <c r="R7" s="59">
        <v>0</v>
      </c>
      <c r="S7" s="59">
        <v>0</v>
      </c>
      <c r="T7" s="59">
        <v>0</v>
      </c>
      <c r="U7" s="59">
        <v>0</v>
      </c>
      <c r="V7" s="59">
        <v>518733</v>
      </c>
      <c r="W7" s="59">
        <v>236997</v>
      </c>
      <c r="X7" s="59">
        <v>281736</v>
      </c>
      <c r="Y7" s="60">
        <v>118.88</v>
      </c>
      <c r="Z7" s="61">
        <v>316000</v>
      </c>
    </row>
    <row r="8" spans="1:26" ht="13.5">
      <c r="A8" s="57" t="s">
        <v>34</v>
      </c>
      <c r="B8" s="18">
        <v>90095636</v>
      </c>
      <c r="C8" s="18">
        <v>0</v>
      </c>
      <c r="D8" s="58">
        <v>71511050</v>
      </c>
      <c r="E8" s="59">
        <v>71511050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903837</v>
      </c>
      <c r="L8" s="59">
        <v>22165000</v>
      </c>
      <c r="M8" s="59">
        <v>23068837</v>
      </c>
      <c r="N8" s="59">
        <v>36754670</v>
      </c>
      <c r="O8" s="59">
        <v>157974</v>
      </c>
      <c r="P8" s="59">
        <v>0</v>
      </c>
      <c r="Q8" s="59">
        <v>36912644</v>
      </c>
      <c r="R8" s="59">
        <v>0</v>
      </c>
      <c r="S8" s="59">
        <v>0</v>
      </c>
      <c r="T8" s="59">
        <v>0</v>
      </c>
      <c r="U8" s="59">
        <v>0</v>
      </c>
      <c r="V8" s="59">
        <v>59981481</v>
      </c>
      <c r="W8" s="59">
        <v>53633286</v>
      </c>
      <c r="X8" s="59">
        <v>6348195</v>
      </c>
      <c r="Y8" s="60">
        <v>11.84</v>
      </c>
      <c r="Z8" s="61">
        <v>71511050</v>
      </c>
    </row>
    <row r="9" spans="1:26" ht="13.5">
      <c r="A9" s="57" t="s">
        <v>35</v>
      </c>
      <c r="B9" s="18">
        <v>35773172</v>
      </c>
      <c r="C9" s="18">
        <v>0</v>
      </c>
      <c r="D9" s="58">
        <v>17046886</v>
      </c>
      <c r="E9" s="59">
        <v>17046886</v>
      </c>
      <c r="F9" s="59">
        <v>2019721</v>
      </c>
      <c r="G9" s="59">
        <v>81049</v>
      </c>
      <c r="H9" s="59">
        <v>2004426</v>
      </c>
      <c r="I9" s="59">
        <v>4105196</v>
      </c>
      <c r="J9" s="59">
        <v>2097809</v>
      </c>
      <c r="K9" s="59">
        <v>2037001</v>
      </c>
      <c r="L9" s="59">
        <v>2107351</v>
      </c>
      <c r="M9" s="59">
        <v>6242161</v>
      </c>
      <c r="N9" s="59">
        <v>2238649</v>
      </c>
      <c r="O9" s="59">
        <v>2239416</v>
      </c>
      <c r="P9" s="59">
        <v>2414069</v>
      </c>
      <c r="Q9" s="59">
        <v>6892134</v>
      </c>
      <c r="R9" s="59">
        <v>0</v>
      </c>
      <c r="S9" s="59">
        <v>0</v>
      </c>
      <c r="T9" s="59">
        <v>0</v>
      </c>
      <c r="U9" s="59">
        <v>0</v>
      </c>
      <c r="V9" s="59">
        <v>17239491</v>
      </c>
      <c r="W9" s="59">
        <v>12035169</v>
      </c>
      <c r="X9" s="59">
        <v>5204322</v>
      </c>
      <c r="Y9" s="60">
        <v>43.24</v>
      </c>
      <c r="Z9" s="61">
        <v>17046886</v>
      </c>
    </row>
    <row r="10" spans="1:26" ht="25.5">
      <c r="A10" s="62" t="s">
        <v>98</v>
      </c>
      <c r="B10" s="63">
        <f>SUM(B5:B9)</f>
        <v>233920650</v>
      </c>
      <c r="C10" s="63">
        <f>SUM(C5:C9)</f>
        <v>0</v>
      </c>
      <c r="D10" s="64">
        <f aca="true" t="shared" si="0" ref="D10:Z10">SUM(D5:D9)</f>
        <v>207998901</v>
      </c>
      <c r="E10" s="65">
        <f t="shared" si="0"/>
        <v>207998901</v>
      </c>
      <c r="F10" s="65">
        <f t="shared" si="0"/>
        <v>25041996</v>
      </c>
      <c r="G10" s="65">
        <f t="shared" si="0"/>
        <v>83725</v>
      </c>
      <c r="H10" s="65">
        <f t="shared" si="0"/>
        <v>10939616</v>
      </c>
      <c r="I10" s="65">
        <f t="shared" si="0"/>
        <v>36065337</v>
      </c>
      <c r="J10" s="65">
        <f t="shared" si="0"/>
        <v>11120061</v>
      </c>
      <c r="K10" s="65">
        <f t="shared" si="0"/>
        <v>11424709</v>
      </c>
      <c r="L10" s="65">
        <f t="shared" si="0"/>
        <v>31606402</v>
      </c>
      <c r="M10" s="65">
        <f t="shared" si="0"/>
        <v>54151172</v>
      </c>
      <c r="N10" s="65">
        <f t="shared" si="0"/>
        <v>47681597</v>
      </c>
      <c r="O10" s="65">
        <f t="shared" si="0"/>
        <v>11505815</v>
      </c>
      <c r="P10" s="65">
        <f t="shared" si="0"/>
        <v>10717342</v>
      </c>
      <c r="Q10" s="65">
        <f t="shared" si="0"/>
        <v>69904754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160121263</v>
      </c>
      <c r="W10" s="65">
        <f t="shared" si="0"/>
        <v>160397568</v>
      </c>
      <c r="X10" s="65">
        <f t="shared" si="0"/>
        <v>-276305</v>
      </c>
      <c r="Y10" s="66">
        <f>+IF(W10&lt;&gt;0,(X10/W10)*100,0)</f>
        <v>-0.17226258692401122</v>
      </c>
      <c r="Z10" s="67">
        <f t="shared" si="0"/>
        <v>207998901</v>
      </c>
    </row>
    <row r="11" spans="1:26" ht="13.5">
      <c r="A11" s="57" t="s">
        <v>36</v>
      </c>
      <c r="B11" s="18">
        <v>78534214</v>
      </c>
      <c r="C11" s="18">
        <v>0</v>
      </c>
      <c r="D11" s="58">
        <v>80255703</v>
      </c>
      <c r="E11" s="59">
        <v>80255703</v>
      </c>
      <c r="F11" s="59">
        <v>6496126</v>
      </c>
      <c r="G11" s="59">
        <v>5991899</v>
      </c>
      <c r="H11" s="59">
        <v>6548336</v>
      </c>
      <c r="I11" s="59">
        <v>19036361</v>
      </c>
      <c r="J11" s="59">
        <v>6202470</v>
      </c>
      <c r="K11" s="59">
        <v>6722041</v>
      </c>
      <c r="L11" s="59">
        <v>6368559</v>
      </c>
      <c r="M11" s="59">
        <v>19293070</v>
      </c>
      <c r="N11" s="59">
        <v>6538153</v>
      </c>
      <c r="O11" s="59">
        <v>5971014</v>
      </c>
      <c r="P11" s="59">
        <v>5931251</v>
      </c>
      <c r="Q11" s="59">
        <v>18440418</v>
      </c>
      <c r="R11" s="59">
        <v>0</v>
      </c>
      <c r="S11" s="59">
        <v>0</v>
      </c>
      <c r="T11" s="59">
        <v>0</v>
      </c>
      <c r="U11" s="59">
        <v>0</v>
      </c>
      <c r="V11" s="59">
        <v>56769849</v>
      </c>
      <c r="W11" s="59">
        <v>61204329</v>
      </c>
      <c r="X11" s="59">
        <v>-4434480</v>
      </c>
      <c r="Y11" s="60">
        <v>-7.25</v>
      </c>
      <c r="Z11" s="61">
        <v>80255703</v>
      </c>
    </row>
    <row r="12" spans="1:26" ht="13.5">
      <c r="A12" s="57" t="s">
        <v>37</v>
      </c>
      <c r="B12" s="18">
        <v>5797391</v>
      </c>
      <c r="C12" s="18">
        <v>0</v>
      </c>
      <c r="D12" s="58">
        <v>6793535</v>
      </c>
      <c r="E12" s="59">
        <v>6793535</v>
      </c>
      <c r="F12" s="59">
        <v>464198</v>
      </c>
      <c r="G12" s="59">
        <v>400808</v>
      </c>
      <c r="H12" s="59">
        <v>462358</v>
      </c>
      <c r="I12" s="59">
        <v>1327364</v>
      </c>
      <c r="J12" s="59">
        <v>446451</v>
      </c>
      <c r="K12" s="59">
        <v>569477</v>
      </c>
      <c r="L12" s="59">
        <v>468030</v>
      </c>
      <c r="M12" s="59">
        <v>1483958</v>
      </c>
      <c r="N12" s="59">
        <v>461911</v>
      </c>
      <c r="O12" s="59">
        <v>539905</v>
      </c>
      <c r="P12" s="59">
        <v>643283</v>
      </c>
      <c r="Q12" s="59">
        <v>1645099</v>
      </c>
      <c r="R12" s="59">
        <v>0</v>
      </c>
      <c r="S12" s="59">
        <v>0</v>
      </c>
      <c r="T12" s="59">
        <v>0</v>
      </c>
      <c r="U12" s="59">
        <v>0</v>
      </c>
      <c r="V12" s="59">
        <v>4456421</v>
      </c>
      <c r="W12" s="59">
        <v>5095152</v>
      </c>
      <c r="X12" s="59">
        <v>-638731</v>
      </c>
      <c r="Y12" s="60">
        <v>-12.54</v>
      </c>
      <c r="Z12" s="61">
        <v>6793535</v>
      </c>
    </row>
    <row r="13" spans="1:26" ht="13.5">
      <c r="A13" s="57" t="s">
        <v>99</v>
      </c>
      <c r="B13" s="18">
        <v>50444422</v>
      </c>
      <c r="C13" s="18">
        <v>0</v>
      </c>
      <c r="D13" s="58">
        <v>3939486</v>
      </c>
      <c r="E13" s="59">
        <v>3939486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1970000</v>
      </c>
      <c r="M13" s="59">
        <v>1970000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1970000</v>
      </c>
      <c r="W13" s="59">
        <v>2954619</v>
      </c>
      <c r="X13" s="59">
        <v>-984619</v>
      </c>
      <c r="Y13" s="60">
        <v>-33.32</v>
      </c>
      <c r="Z13" s="61">
        <v>3939486</v>
      </c>
    </row>
    <row r="14" spans="1:26" ht="13.5">
      <c r="A14" s="57" t="s">
        <v>38</v>
      </c>
      <c r="B14" s="18">
        <v>14511835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41498508</v>
      </c>
      <c r="C15" s="18">
        <v>0</v>
      </c>
      <c r="D15" s="58">
        <v>45723600</v>
      </c>
      <c r="E15" s="59">
        <v>45723600</v>
      </c>
      <c r="F15" s="59">
        <v>257315</v>
      </c>
      <c r="G15" s="59">
        <v>5804675</v>
      </c>
      <c r="H15" s="59">
        <v>5768840</v>
      </c>
      <c r="I15" s="59">
        <v>11830830</v>
      </c>
      <c r="J15" s="59">
        <v>3216326</v>
      </c>
      <c r="K15" s="59">
        <v>3214490</v>
      </c>
      <c r="L15" s="59">
        <v>4864950</v>
      </c>
      <c r="M15" s="59">
        <v>11295766</v>
      </c>
      <c r="N15" s="59">
        <v>2784432</v>
      </c>
      <c r="O15" s="59">
        <v>2135628</v>
      </c>
      <c r="P15" s="59">
        <v>-2263230</v>
      </c>
      <c r="Q15" s="59">
        <v>2656830</v>
      </c>
      <c r="R15" s="59">
        <v>0</v>
      </c>
      <c r="S15" s="59">
        <v>0</v>
      </c>
      <c r="T15" s="59">
        <v>0</v>
      </c>
      <c r="U15" s="59">
        <v>0</v>
      </c>
      <c r="V15" s="59">
        <v>25783426</v>
      </c>
      <c r="W15" s="59">
        <v>34945200</v>
      </c>
      <c r="X15" s="59">
        <v>-9161774</v>
      </c>
      <c r="Y15" s="60">
        <v>-26.22</v>
      </c>
      <c r="Z15" s="61">
        <v>45723600</v>
      </c>
    </row>
    <row r="16" spans="1:26" ht="13.5">
      <c r="A16" s="68" t="s">
        <v>40</v>
      </c>
      <c r="B16" s="18">
        <v>1149349</v>
      </c>
      <c r="C16" s="18">
        <v>0</v>
      </c>
      <c r="D16" s="58">
        <v>1764000</v>
      </c>
      <c r="E16" s="59">
        <v>1764000</v>
      </c>
      <c r="F16" s="59">
        <v>0</v>
      </c>
      <c r="G16" s="59">
        <v>221361</v>
      </c>
      <c r="H16" s="59">
        <v>0</v>
      </c>
      <c r="I16" s="59">
        <v>221361</v>
      </c>
      <c r="J16" s="59">
        <v>114007</v>
      </c>
      <c r="K16" s="59">
        <v>113044</v>
      </c>
      <c r="L16" s="59">
        <v>114730</v>
      </c>
      <c r="M16" s="59">
        <v>341781</v>
      </c>
      <c r="N16" s="59">
        <v>224115</v>
      </c>
      <c r="O16" s="59">
        <v>0</v>
      </c>
      <c r="P16" s="59">
        <v>144080</v>
      </c>
      <c r="Q16" s="59">
        <v>368195</v>
      </c>
      <c r="R16" s="59">
        <v>0</v>
      </c>
      <c r="S16" s="59">
        <v>0</v>
      </c>
      <c r="T16" s="59">
        <v>0</v>
      </c>
      <c r="U16" s="59">
        <v>0</v>
      </c>
      <c r="V16" s="59">
        <v>931337</v>
      </c>
      <c r="W16" s="59">
        <v>1354500</v>
      </c>
      <c r="X16" s="59">
        <v>-423163</v>
      </c>
      <c r="Y16" s="60">
        <v>-31.24</v>
      </c>
      <c r="Z16" s="61">
        <v>1764000</v>
      </c>
    </row>
    <row r="17" spans="1:26" ht="13.5">
      <c r="A17" s="57" t="s">
        <v>41</v>
      </c>
      <c r="B17" s="18">
        <v>56207966</v>
      </c>
      <c r="C17" s="18">
        <v>0</v>
      </c>
      <c r="D17" s="58">
        <v>67763182</v>
      </c>
      <c r="E17" s="59">
        <v>67763182</v>
      </c>
      <c r="F17" s="59">
        <v>1453203</v>
      </c>
      <c r="G17" s="59">
        <v>2397011</v>
      </c>
      <c r="H17" s="59">
        <v>2933680</v>
      </c>
      <c r="I17" s="59">
        <v>6783894</v>
      </c>
      <c r="J17" s="59">
        <v>2931905</v>
      </c>
      <c r="K17" s="59">
        <v>4689187</v>
      </c>
      <c r="L17" s="59">
        <v>22326634</v>
      </c>
      <c r="M17" s="59">
        <v>29947726</v>
      </c>
      <c r="N17" s="59">
        <v>3274667</v>
      </c>
      <c r="O17" s="59">
        <v>7528466</v>
      </c>
      <c r="P17" s="59">
        <v>1221079</v>
      </c>
      <c r="Q17" s="59">
        <v>12024212</v>
      </c>
      <c r="R17" s="59">
        <v>0</v>
      </c>
      <c r="S17" s="59">
        <v>0</v>
      </c>
      <c r="T17" s="59">
        <v>0</v>
      </c>
      <c r="U17" s="59">
        <v>0</v>
      </c>
      <c r="V17" s="59">
        <v>48755832</v>
      </c>
      <c r="W17" s="59">
        <v>53487936</v>
      </c>
      <c r="X17" s="59">
        <v>-4732104</v>
      </c>
      <c r="Y17" s="60">
        <v>-8.85</v>
      </c>
      <c r="Z17" s="61">
        <v>67763182</v>
      </c>
    </row>
    <row r="18" spans="1:26" ht="13.5">
      <c r="A18" s="69" t="s">
        <v>42</v>
      </c>
      <c r="B18" s="70">
        <f>SUM(B11:B17)</f>
        <v>248143685</v>
      </c>
      <c r="C18" s="70">
        <f>SUM(C11:C17)</f>
        <v>0</v>
      </c>
      <c r="D18" s="71">
        <f aca="true" t="shared" si="1" ref="D18:Z18">SUM(D11:D17)</f>
        <v>206239506</v>
      </c>
      <c r="E18" s="72">
        <f t="shared" si="1"/>
        <v>206239506</v>
      </c>
      <c r="F18" s="72">
        <f t="shared" si="1"/>
        <v>8670842</v>
      </c>
      <c r="G18" s="72">
        <f t="shared" si="1"/>
        <v>14815754</v>
      </c>
      <c r="H18" s="72">
        <f t="shared" si="1"/>
        <v>15713214</v>
      </c>
      <c r="I18" s="72">
        <f t="shared" si="1"/>
        <v>39199810</v>
      </c>
      <c r="J18" s="72">
        <f t="shared" si="1"/>
        <v>12911159</v>
      </c>
      <c r="K18" s="72">
        <f t="shared" si="1"/>
        <v>15308239</v>
      </c>
      <c r="L18" s="72">
        <f t="shared" si="1"/>
        <v>36112903</v>
      </c>
      <c r="M18" s="72">
        <f t="shared" si="1"/>
        <v>64332301</v>
      </c>
      <c r="N18" s="72">
        <f t="shared" si="1"/>
        <v>13283278</v>
      </c>
      <c r="O18" s="72">
        <f t="shared" si="1"/>
        <v>16175013</v>
      </c>
      <c r="P18" s="72">
        <f t="shared" si="1"/>
        <v>5676463</v>
      </c>
      <c r="Q18" s="72">
        <f t="shared" si="1"/>
        <v>35134754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138666865</v>
      </c>
      <c r="W18" s="72">
        <f t="shared" si="1"/>
        <v>159041736</v>
      </c>
      <c r="X18" s="72">
        <f t="shared" si="1"/>
        <v>-20374871</v>
      </c>
      <c r="Y18" s="66">
        <f>+IF(W18&lt;&gt;0,(X18/W18)*100,0)</f>
        <v>-12.811021504443337</v>
      </c>
      <c r="Z18" s="73">
        <f t="shared" si="1"/>
        <v>206239506</v>
      </c>
    </row>
    <row r="19" spans="1:26" ht="13.5">
      <c r="A19" s="69" t="s">
        <v>43</v>
      </c>
      <c r="B19" s="74">
        <f>+B10-B18</f>
        <v>-14223035</v>
      </c>
      <c r="C19" s="74">
        <f>+C10-C18</f>
        <v>0</v>
      </c>
      <c r="D19" s="75">
        <f aca="true" t="shared" si="2" ref="D19:Z19">+D10-D18</f>
        <v>1759395</v>
      </c>
      <c r="E19" s="76">
        <f t="shared" si="2"/>
        <v>1759395</v>
      </c>
      <c r="F19" s="76">
        <f t="shared" si="2"/>
        <v>16371154</v>
      </c>
      <c r="G19" s="76">
        <f t="shared" si="2"/>
        <v>-14732029</v>
      </c>
      <c r="H19" s="76">
        <f t="shared" si="2"/>
        <v>-4773598</v>
      </c>
      <c r="I19" s="76">
        <f t="shared" si="2"/>
        <v>-3134473</v>
      </c>
      <c r="J19" s="76">
        <f t="shared" si="2"/>
        <v>-1791098</v>
      </c>
      <c r="K19" s="76">
        <f t="shared" si="2"/>
        <v>-3883530</v>
      </c>
      <c r="L19" s="76">
        <f t="shared" si="2"/>
        <v>-4506501</v>
      </c>
      <c r="M19" s="76">
        <f t="shared" si="2"/>
        <v>-10181129</v>
      </c>
      <c r="N19" s="76">
        <f t="shared" si="2"/>
        <v>34398319</v>
      </c>
      <c r="O19" s="76">
        <f t="shared" si="2"/>
        <v>-4669198</v>
      </c>
      <c r="P19" s="76">
        <f t="shared" si="2"/>
        <v>5040879</v>
      </c>
      <c r="Q19" s="76">
        <f t="shared" si="2"/>
        <v>34770000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21454398</v>
      </c>
      <c r="W19" s="76">
        <f>IF(E10=E18,0,W10-W18)</f>
        <v>1355832</v>
      </c>
      <c r="X19" s="76">
        <f t="shared" si="2"/>
        <v>20098566</v>
      </c>
      <c r="Y19" s="77">
        <f>+IF(W19&lt;&gt;0,(X19/W19)*100,0)</f>
        <v>1482.3787902926026</v>
      </c>
      <c r="Z19" s="78">
        <f t="shared" si="2"/>
        <v>1759395</v>
      </c>
    </row>
    <row r="20" spans="1:26" ht="13.5">
      <c r="A20" s="57" t="s">
        <v>44</v>
      </c>
      <c r="B20" s="18">
        <v>53924514</v>
      </c>
      <c r="C20" s="18">
        <v>0</v>
      </c>
      <c r="D20" s="58">
        <v>56667950</v>
      </c>
      <c r="E20" s="59">
        <v>56667950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6277617</v>
      </c>
      <c r="L20" s="59">
        <v>0</v>
      </c>
      <c r="M20" s="59">
        <v>6277617</v>
      </c>
      <c r="N20" s="59">
        <v>5194526</v>
      </c>
      <c r="O20" s="59">
        <v>0</v>
      </c>
      <c r="P20" s="59">
        <v>0</v>
      </c>
      <c r="Q20" s="59">
        <v>5194526</v>
      </c>
      <c r="R20" s="59">
        <v>0</v>
      </c>
      <c r="S20" s="59">
        <v>0</v>
      </c>
      <c r="T20" s="59">
        <v>0</v>
      </c>
      <c r="U20" s="59">
        <v>0</v>
      </c>
      <c r="V20" s="59">
        <v>11472143</v>
      </c>
      <c r="W20" s="59">
        <v>42500961</v>
      </c>
      <c r="X20" s="59">
        <v>-31028818</v>
      </c>
      <c r="Y20" s="60">
        <v>-73.01</v>
      </c>
      <c r="Z20" s="61">
        <v>56667950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39701479</v>
      </c>
      <c r="C22" s="85">
        <f>SUM(C19:C21)</f>
        <v>0</v>
      </c>
      <c r="D22" s="86">
        <f aca="true" t="shared" si="3" ref="D22:Z22">SUM(D19:D21)</f>
        <v>58427345</v>
      </c>
      <c r="E22" s="87">
        <f t="shared" si="3"/>
        <v>58427345</v>
      </c>
      <c r="F22" s="87">
        <f t="shared" si="3"/>
        <v>16371154</v>
      </c>
      <c r="G22" s="87">
        <f t="shared" si="3"/>
        <v>-14732029</v>
      </c>
      <c r="H22" s="87">
        <f t="shared" si="3"/>
        <v>-4773598</v>
      </c>
      <c r="I22" s="87">
        <f t="shared" si="3"/>
        <v>-3134473</v>
      </c>
      <c r="J22" s="87">
        <f t="shared" si="3"/>
        <v>-1791098</v>
      </c>
      <c r="K22" s="87">
        <f t="shared" si="3"/>
        <v>2394087</v>
      </c>
      <c r="L22" s="87">
        <f t="shared" si="3"/>
        <v>-4506501</v>
      </c>
      <c r="M22" s="87">
        <f t="shared" si="3"/>
        <v>-3903512</v>
      </c>
      <c r="N22" s="87">
        <f t="shared" si="3"/>
        <v>39592845</v>
      </c>
      <c r="O22" s="87">
        <f t="shared" si="3"/>
        <v>-4669198</v>
      </c>
      <c r="P22" s="87">
        <f t="shared" si="3"/>
        <v>5040879</v>
      </c>
      <c r="Q22" s="87">
        <f t="shared" si="3"/>
        <v>39964526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32926541</v>
      </c>
      <c r="W22" s="87">
        <f t="shared" si="3"/>
        <v>43856793</v>
      </c>
      <c r="X22" s="87">
        <f t="shared" si="3"/>
        <v>-10930252</v>
      </c>
      <c r="Y22" s="88">
        <f>+IF(W22&lt;&gt;0,(X22/W22)*100,0)</f>
        <v>-24.922597509580786</v>
      </c>
      <c r="Z22" s="89">
        <f t="shared" si="3"/>
        <v>58427345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39701479</v>
      </c>
      <c r="C24" s="74">
        <f>SUM(C22:C23)</f>
        <v>0</v>
      </c>
      <c r="D24" s="75">
        <f aca="true" t="shared" si="4" ref="D24:Z24">SUM(D22:D23)</f>
        <v>58427345</v>
      </c>
      <c r="E24" s="76">
        <f t="shared" si="4"/>
        <v>58427345</v>
      </c>
      <c r="F24" s="76">
        <f t="shared" si="4"/>
        <v>16371154</v>
      </c>
      <c r="G24" s="76">
        <f t="shared" si="4"/>
        <v>-14732029</v>
      </c>
      <c r="H24" s="76">
        <f t="shared" si="4"/>
        <v>-4773598</v>
      </c>
      <c r="I24" s="76">
        <f t="shared" si="4"/>
        <v>-3134473</v>
      </c>
      <c r="J24" s="76">
        <f t="shared" si="4"/>
        <v>-1791098</v>
      </c>
      <c r="K24" s="76">
        <f t="shared" si="4"/>
        <v>2394087</v>
      </c>
      <c r="L24" s="76">
        <f t="shared" si="4"/>
        <v>-4506501</v>
      </c>
      <c r="M24" s="76">
        <f t="shared" si="4"/>
        <v>-3903512</v>
      </c>
      <c r="N24" s="76">
        <f t="shared" si="4"/>
        <v>39592845</v>
      </c>
      <c r="O24" s="76">
        <f t="shared" si="4"/>
        <v>-4669198</v>
      </c>
      <c r="P24" s="76">
        <f t="shared" si="4"/>
        <v>5040879</v>
      </c>
      <c r="Q24" s="76">
        <f t="shared" si="4"/>
        <v>39964526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32926541</v>
      </c>
      <c r="W24" s="76">
        <f t="shared" si="4"/>
        <v>43856793</v>
      </c>
      <c r="X24" s="76">
        <f t="shared" si="4"/>
        <v>-10930252</v>
      </c>
      <c r="Y24" s="77">
        <f>+IF(W24&lt;&gt;0,(X24/W24)*100,0)</f>
        <v>-24.922597509580786</v>
      </c>
      <c r="Z24" s="78">
        <f t="shared" si="4"/>
        <v>58427345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62960779</v>
      </c>
      <c r="C27" s="21">
        <v>0</v>
      </c>
      <c r="D27" s="98">
        <v>58417950</v>
      </c>
      <c r="E27" s="99">
        <v>58417950</v>
      </c>
      <c r="F27" s="99">
        <v>492229</v>
      </c>
      <c r="G27" s="99">
        <v>1493987</v>
      </c>
      <c r="H27" s="99">
        <v>1991815</v>
      </c>
      <c r="I27" s="99">
        <v>3978031</v>
      </c>
      <c r="J27" s="99">
        <v>1305535</v>
      </c>
      <c r="K27" s="99">
        <v>393928</v>
      </c>
      <c r="L27" s="99">
        <v>4838957</v>
      </c>
      <c r="M27" s="99">
        <v>6538420</v>
      </c>
      <c r="N27" s="99">
        <v>0</v>
      </c>
      <c r="O27" s="99">
        <v>380571</v>
      </c>
      <c r="P27" s="99">
        <v>4028982</v>
      </c>
      <c r="Q27" s="99">
        <v>4409553</v>
      </c>
      <c r="R27" s="99">
        <v>0</v>
      </c>
      <c r="S27" s="99">
        <v>0</v>
      </c>
      <c r="T27" s="99">
        <v>0</v>
      </c>
      <c r="U27" s="99">
        <v>0</v>
      </c>
      <c r="V27" s="99">
        <v>14926004</v>
      </c>
      <c r="W27" s="99">
        <v>43813463</v>
      </c>
      <c r="X27" s="99">
        <v>-28887459</v>
      </c>
      <c r="Y27" s="100">
        <v>-65.93</v>
      </c>
      <c r="Z27" s="101">
        <v>58417950</v>
      </c>
    </row>
    <row r="28" spans="1:26" ht="13.5">
      <c r="A28" s="102" t="s">
        <v>44</v>
      </c>
      <c r="B28" s="18">
        <v>48584974</v>
      </c>
      <c r="C28" s="18">
        <v>0</v>
      </c>
      <c r="D28" s="58">
        <v>56667950</v>
      </c>
      <c r="E28" s="59">
        <v>56667950</v>
      </c>
      <c r="F28" s="59">
        <v>492229</v>
      </c>
      <c r="G28" s="59">
        <v>1485165</v>
      </c>
      <c r="H28" s="59">
        <v>1991815</v>
      </c>
      <c r="I28" s="59">
        <v>3969209</v>
      </c>
      <c r="J28" s="59">
        <v>1305535</v>
      </c>
      <c r="K28" s="59">
        <v>195528</v>
      </c>
      <c r="L28" s="59">
        <v>4361085</v>
      </c>
      <c r="M28" s="59">
        <v>5862148</v>
      </c>
      <c r="N28" s="59">
        <v>0</v>
      </c>
      <c r="O28" s="59">
        <v>374771</v>
      </c>
      <c r="P28" s="59">
        <v>4028982</v>
      </c>
      <c r="Q28" s="59">
        <v>4403753</v>
      </c>
      <c r="R28" s="59">
        <v>0</v>
      </c>
      <c r="S28" s="59">
        <v>0</v>
      </c>
      <c r="T28" s="59">
        <v>0</v>
      </c>
      <c r="U28" s="59">
        <v>0</v>
      </c>
      <c r="V28" s="59">
        <v>14235110</v>
      </c>
      <c r="W28" s="59">
        <v>42500963</v>
      </c>
      <c r="X28" s="59">
        <v>-28265853</v>
      </c>
      <c r="Y28" s="60">
        <v>-66.51</v>
      </c>
      <c r="Z28" s="61">
        <v>56667950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14375805</v>
      </c>
      <c r="C31" s="18">
        <v>0</v>
      </c>
      <c r="D31" s="58">
        <v>1750000</v>
      </c>
      <c r="E31" s="59">
        <v>1750000</v>
      </c>
      <c r="F31" s="59">
        <v>0</v>
      </c>
      <c r="G31" s="59">
        <v>8822</v>
      </c>
      <c r="H31" s="59">
        <v>0</v>
      </c>
      <c r="I31" s="59">
        <v>8822</v>
      </c>
      <c r="J31" s="59">
        <v>0</v>
      </c>
      <c r="K31" s="59">
        <v>198400</v>
      </c>
      <c r="L31" s="59">
        <v>477872</v>
      </c>
      <c r="M31" s="59">
        <v>676272</v>
      </c>
      <c r="N31" s="59">
        <v>0</v>
      </c>
      <c r="O31" s="59">
        <v>5800</v>
      </c>
      <c r="P31" s="59">
        <v>0</v>
      </c>
      <c r="Q31" s="59">
        <v>5800</v>
      </c>
      <c r="R31" s="59">
        <v>0</v>
      </c>
      <c r="S31" s="59">
        <v>0</v>
      </c>
      <c r="T31" s="59">
        <v>0</v>
      </c>
      <c r="U31" s="59">
        <v>0</v>
      </c>
      <c r="V31" s="59">
        <v>690894</v>
      </c>
      <c r="W31" s="59">
        <v>1312500</v>
      </c>
      <c r="X31" s="59">
        <v>-621606</v>
      </c>
      <c r="Y31" s="60">
        <v>-47.36</v>
      </c>
      <c r="Z31" s="61">
        <v>1750000</v>
      </c>
    </row>
    <row r="32" spans="1:26" ht="13.5">
      <c r="A32" s="69" t="s">
        <v>50</v>
      </c>
      <c r="B32" s="21">
        <f>SUM(B28:B31)</f>
        <v>62960779</v>
      </c>
      <c r="C32" s="21">
        <f>SUM(C28:C31)</f>
        <v>0</v>
      </c>
      <c r="D32" s="98">
        <f aca="true" t="shared" si="5" ref="D32:Z32">SUM(D28:D31)</f>
        <v>58417950</v>
      </c>
      <c r="E32" s="99">
        <f t="shared" si="5"/>
        <v>58417950</v>
      </c>
      <c r="F32" s="99">
        <f t="shared" si="5"/>
        <v>492229</v>
      </c>
      <c r="G32" s="99">
        <f t="shared" si="5"/>
        <v>1493987</v>
      </c>
      <c r="H32" s="99">
        <f t="shared" si="5"/>
        <v>1991815</v>
      </c>
      <c r="I32" s="99">
        <f t="shared" si="5"/>
        <v>3978031</v>
      </c>
      <c r="J32" s="99">
        <f t="shared" si="5"/>
        <v>1305535</v>
      </c>
      <c r="K32" s="99">
        <f t="shared" si="5"/>
        <v>393928</v>
      </c>
      <c r="L32" s="99">
        <f t="shared" si="5"/>
        <v>4838957</v>
      </c>
      <c r="M32" s="99">
        <f t="shared" si="5"/>
        <v>6538420</v>
      </c>
      <c r="N32" s="99">
        <f t="shared" si="5"/>
        <v>0</v>
      </c>
      <c r="O32" s="99">
        <f t="shared" si="5"/>
        <v>380571</v>
      </c>
      <c r="P32" s="99">
        <f t="shared" si="5"/>
        <v>4028982</v>
      </c>
      <c r="Q32" s="99">
        <f t="shared" si="5"/>
        <v>4409553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14926004</v>
      </c>
      <c r="W32" s="99">
        <f t="shared" si="5"/>
        <v>43813463</v>
      </c>
      <c r="X32" s="99">
        <f t="shared" si="5"/>
        <v>-28887459</v>
      </c>
      <c r="Y32" s="100">
        <f>+IF(W32&lt;&gt;0,(X32/W32)*100,0)</f>
        <v>-65.93283667168697</v>
      </c>
      <c r="Z32" s="101">
        <f t="shared" si="5"/>
        <v>58417950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90776334</v>
      </c>
      <c r="C35" s="18">
        <v>0</v>
      </c>
      <c r="D35" s="58">
        <v>327763239</v>
      </c>
      <c r="E35" s="59">
        <v>327763239</v>
      </c>
      <c r="F35" s="59">
        <v>0</v>
      </c>
      <c r="G35" s="59">
        <v>134088088</v>
      </c>
      <c r="H35" s="59">
        <v>0</v>
      </c>
      <c r="I35" s="59">
        <v>0</v>
      </c>
      <c r="J35" s="59">
        <v>137253774</v>
      </c>
      <c r="K35" s="59">
        <v>136663526</v>
      </c>
      <c r="L35" s="59">
        <v>152218446</v>
      </c>
      <c r="M35" s="59">
        <v>152218446</v>
      </c>
      <c r="N35" s="59">
        <v>146571756</v>
      </c>
      <c r="O35" s="59">
        <v>147587247</v>
      </c>
      <c r="P35" s="59">
        <v>145458134</v>
      </c>
      <c r="Q35" s="59">
        <v>145458134</v>
      </c>
      <c r="R35" s="59">
        <v>0</v>
      </c>
      <c r="S35" s="59">
        <v>0</v>
      </c>
      <c r="T35" s="59">
        <v>0</v>
      </c>
      <c r="U35" s="59">
        <v>0</v>
      </c>
      <c r="V35" s="59">
        <v>145458134</v>
      </c>
      <c r="W35" s="59">
        <v>245822429</v>
      </c>
      <c r="X35" s="59">
        <v>-100364295</v>
      </c>
      <c r="Y35" s="60">
        <v>-40.83</v>
      </c>
      <c r="Z35" s="61">
        <v>327763239</v>
      </c>
    </row>
    <row r="36" spans="1:26" ht="13.5">
      <c r="A36" s="57" t="s">
        <v>53</v>
      </c>
      <c r="B36" s="18">
        <v>1089830529</v>
      </c>
      <c r="C36" s="18">
        <v>0</v>
      </c>
      <c r="D36" s="58">
        <v>1337583879</v>
      </c>
      <c r="E36" s="59">
        <v>1337583879</v>
      </c>
      <c r="F36" s="59">
        <v>0</v>
      </c>
      <c r="G36" s="59">
        <v>705534826</v>
      </c>
      <c r="H36" s="59">
        <v>0</v>
      </c>
      <c r="I36" s="59">
        <v>0</v>
      </c>
      <c r="J36" s="59">
        <v>1064258025</v>
      </c>
      <c r="K36" s="59">
        <v>1065953241</v>
      </c>
      <c r="L36" s="59">
        <v>1070792198</v>
      </c>
      <c r="M36" s="59">
        <v>1070792198</v>
      </c>
      <c r="N36" s="59">
        <v>1100270123</v>
      </c>
      <c r="O36" s="59">
        <v>1100867318</v>
      </c>
      <c r="P36" s="59">
        <v>1055556299</v>
      </c>
      <c r="Q36" s="59">
        <v>1055556299</v>
      </c>
      <c r="R36" s="59">
        <v>0</v>
      </c>
      <c r="S36" s="59">
        <v>0</v>
      </c>
      <c r="T36" s="59">
        <v>0</v>
      </c>
      <c r="U36" s="59">
        <v>0</v>
      </c>
      <c r="V36" s="59">
        <v>1055556299</v>
      </c>
      <c r="W36" s="59">
        <v>1003187909</v>
      </c>
      <c r="X36" s="59">
        <v>52368390</v>
      </c>
      <c r="Y36" s="60">
        <v>5.22</v>
      </c>
      <c r="Z36" s="61">
        <v>1337583879</v>
      </c>
    </row>
    <row r="37" spans="1:26" ht="13.5">
      <c r="A37" s="57" t="s">
        <v>54</v>
      </c>
      <c r="B37" s="18">
        <v>123120855</v>
      </c>
      <c r="C37" s="18">
        <v>0</v>
      </c>
      <c r="D37" s="58">
        <v>46647996</v>
      </c>
      <c r="E37" s="59">
        <v>46647996</v>
      </c>
      <c r="F37" s="59">
        <v>0</v>
      </c>
      <c r="G37" s="59">
        <v>175001183</v>
      </c>
      <c r="H37" s="59">
        <v>0</v>
      </c>
      <c r="I37" s="59">
        <v>0</v>
      </c>
      <c r="J37" s="59">
        <v>175339419</v>
      </c>
      <c r="K37" s="59">
        <v>168313052</v>
      </c>
      <c r="L37" s="59">
        <v>194674356</v>
      </c>
      <c r="M37" s="59">
        <v>194674356</v>
      </c>
      <c r="N37" s="59">
        <v>149881997</v>
      </c>
      <c r="O37" s="59">
        <v>155340475</v>
      </c>
      <c r="P37" s="59">
        <v>156308018</v>
      </c>
      <c r="Q37" s="59">
        <v>156308018</v>
      </c>
      <c r="R37" s="59">
        <v>0</v>
      </c>
      <c r="S37" s="59">
        <v>0</v>
      </c>
      <c r="T37" s="59">
        <v>0</v>
      </c>
      <c r="U37" s="59">
        <v>0</v>
      </c>
      <c r="V37" s="59">
        <v>156308018</v>
      </c>
      <c r="W37" s="59">
        <v>34985997</v>
      </c>
      <c r="X37" s="59">
        <v>121322021</v>
      </c>
      <c r="Y37" s="60">
        <v>346.77</v>
      </c>
      <c r="Z37" s="61">
        <v>46647996</v>
      </c>
    </row>
    <row r="38" spans="1:26" ht="13.5">
      <c r="A38" s="57" t="s">
        <v>55</v>
      </c>
      <c r="B38" s="18">
        <v>34440321</v>
      </c>
      <c r="C38" s="18">
        <v>0</v>
      </c>
      <c r="D38" s="58">
        <v>48786562</v>
      </c>
      <c r="E38" s="59">
        <v>48786562</v>
      </c>
      <c r="F38" s="59">
        <v>0</v>
      </c>
      <c r="G38" s="59">
        <v>49239562</v>
      </c>
      <c r="H38" s="59">
        <v>0</v>
      </c>
      <c r="I38" s="59">
        <v>0</v>
      </c>
      <c r="J38" s="59">
        <v>56227550</v>
      </c>
      <c r="K38" s="59">
        <v>50289122</v>
      </c>
      <c r="L38" s="59">
        <v>50289122</v>
      </c>
      <c r="M38" s="59">
        <v>50289122</v>
      </c>
      <c r="N38" s="59">
        <v>33957122</v>
      </c>
      <c r="O38" s="59">
        <v>33957123</v>
      </c>
      <c r="P38" s="59">
        <v>30985123</v>
      </c>
      <c r="Q38" s="59">
        <v>30985123</v>
      </c>
      <c r="R38" s="59">
        <v>0</v>
      </c>
      <c r="S38" s="59">
        <v>0</v>
      </c>
      <c r="T38" s="59">
        <v>0</v>
      </c>
      <c r="U38" s="59">
        <v>0</v>
      </c>
      <c r="V38" s="59">
        <v>30985123</v>
      </c>
      <c r="W38" s="59">
        <v>36589922</v>
      </c>
      <c r="X38" s="59">
        <v>-5604799</v>
      </c>
      <c r="Y38" s="60">
        <v>-15.32</v>
      </c>
      <c r="Z38" s="61">
        <v>48786562</v>
      </c>
    </row>
    <row r="39" spans="1:26" ht="13.5">
      <c r="A39" s="57" t="s">
        <v>56</v>
      </c>
      <c r="B39" s="18">
        <v>1023045687</v>
      </c>
      <c r="C39" s="18">
        <v>0</v>
      </c>
      <c r="D39" s="58">
        <v>1569912560</v>
      </c>
      <c r="E39" s="59">
        <v>1569912560</v>
      </c>
      <c r="F39" s="59">
        <v>0</v>
      </c>
      <c r="G39" s="59">
        <v>615382169</v>
      </c>
      <c r="H39" s="59">
        <v>0</v>
      </c>
      <c r="I39" s="59">
        <v>0</v>
      </c>
      <c r="J39" s="59">
        <v>969944830</v>
      </c>
      <c r="K39" s="59">
        <v>984014593</v>
      </c>
      <c r="L39" s="59">
        <v>978047166</v>
      </c>
      <c r="M39" s="59">
        <v>978047166</v>
      </c>
      <c r="N39" s="59">
        <v>1063002760</v>
      </c>
      <c r="O39" s="59">
        <v>1059156967</v>
      </c>
      <c r="P39" s="59">
        <v>1013721292</v>
      </c>
      <c r="Q39" s="59">
        <v>1013721292</v>
      </c>
      <c r="R39" s="59">
        <v>0</v>
      </c>
      <c r="S39" s="59">
        <v>0</v>
      </c>
      <c r="T39" s="59">
        <v>0</v>
      </c>
      <c r="U39" s="59">
        <v>0</v>
      </c>
      <c r="V39" s="59">
        <v>1013721292</v>
      </c>
      <c r="W39" s="59">
        <v>1177434420</v>
      </c>
      <c r="X39" s="59">
        <v>-163713128</v>
      </c>
      <c r="Y39" s="60">
        <v>-13.9</v>
      </c>
      <c r="Z39" s="61">
        <v>1569912560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22419540</v>
      </c>
      <c r="C42" s="18">
        <v>0</v>
      </c>
      <c r="D42" s="58">
        <v>50763207</v>
      </c>
      <c r="E42" s="59">
        <v>50763207</v>
      </c>
      <c r="F42" s="59">
        <v>15231312</v>
      </c>
      <c r="G42" s="59">
        <v>-5420327</v>
      </c>
      <c r="H42" s="59">
        <v>-2545000</v>
      </c>
      <c r="I42" s="59">
        <v>7265985</v>
      </c>
      <c r="J42" s="59">
        <v>-8115241</v>
      </c>
      <c r="K42" s="59">
        <v>-5605708</v>
      </c>
      <c r="L42" s="59">
        <v>21353069</v>
      </c>
      <c r="M42" s="59">
        <v>7632120</v>
      </c>
      <c r="N42" s="59">
        <v>-11680929</v>
      </c>
      <c r="O42" s="59">
        <v>-12542945</v>
      </c>
      <c r="P42" s="59">
        <v>20072753</v>
      </c>
      <c r="Q42" s="59">
        <v>-4151121</v>
      </c>
      <c r="R42" s="59">
        <v>0</v>
      </c>
      <c r="S42" s="59">
        <v>0</v>
      </c>
      <c r="T42" s="59">
        <v>0</v>
      </c>
      <c r="U42" s="59">
        <v>0</v>
      </c>
      <c r="V42" s="59">
        <v>10746984</v>
      </c>
      <c r="W42" s="59">
        <v>49523160</v>
      </c>
      <c r="X42" s="59">
        <v>-38776176</v>
      </c>
      <c r="Y42" s="60">
        <v>-78.3</v>
      </c>
      <c r="Z42" s="61">
        <v>50763207</v>
      </c>
    </row>
    <row r="43" spans="1:26" ht="13.5">
      <c r="A43" s="57" t="s">
        <v>59</v>
      </c>
      <c r="B43" s="18">
        <v>-28729805</v>
      </c>
      <c r="C43" s="18">
        <v>0</v>
      </c>
      <c r="D43" s="58">
        <v>-58417956</v>
      </c>
      <c r="E43" s="59">
        <v>-58417956</v>
      </c>
      <c r="F43" s="59">
        <v>-15872171</v>
      </c>
      <c r="G43" s="59">
        <v>7835161</v>
      </c>
      <c r="H43" s="59">
        <v>600091</v>
      </c>
      <c r="I43" s="59">
        <v>-7436919</v>
      </c>
      <c r="J43" s="59">
        <v>8045573</v>
      </c>
      <c r="K43" s="59">
        <v>5464980</v>
      </c>
      <c r="L43" s="59">
        <v>-21353253</v>
      </c>
      <c r="M43" s="59">
        <v>-7842700</v>
      </c>
      <c r="N43" s="59">
        <v>10765890</v>
      </c>
      <c r="O43" s="59">
        <v>14466534</v>
      </c>
      <c r="P43" s="59">
        <v>-9646391</v>
      </c>
      <c r="Q43" s="59">
        <v>15586033</v>
      </c>
      <c r="R43" s="59">
        <v>0</v>
      </c>
      <c r="S43" s="59">
        <v>0</v>
      </c>
      <c r="T43" s="59">
        <v>0</v>
      </c>
      <c r="U43" s="59">
        <v>0</v>
      </c>
      <c r="V43" s="59">
        <v>306414</v>
      </c>
      <c r="W43" s="59">
        <v>-44313467</v>
      </c>
      <c r="X43" s="59">
        <v>44619881</v>
      </c>
      <c r="Y43" s="60">
        <v>-100.69</v>
      </c>
      <c r="Z43" s="61">
        <v>-58417956</v>
      </c>
    </row>
    <row r="44" spans="1:26" ht="13.5">
      <c r="A44" s="57" t="s">
        <v>60</v>
      </c>
      <c r="B44" s="18">
        <v>1990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9660</v>
      </c>
      <c r="L44" s="59">
        <v>0</v>
      </c>
      <c r="M44" s="59">
        <v>9660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9660</v>
      </c>
      <c r="W44" s="59"/>
      <c r="X44" s="59">
        <v>9660</v>
      </c>
      <c r="Y44" s="60">
        <v>0</v>
      </c>
      <c r="Z44" s="61">
        <v>0</v>
      </c>
    </row>
    <row r="45" spans="1:26" ht="13.5">
      <c r="A45" s="69" t="s">
        <v>61</v>
      </c>
      <c r="B45" s="21">
        <v>889346</v>
      </c>
      <c r="C45" s="21">
        <v>0</v>
      </c>
      <c r="D45" s="98">
        <v>-7649749</v>
      </c>
      <c r="E45" s="99">
        <v>-7649749</v>
      </c>
      <c r="F45" s="99">
        <v>-18679</v>
      </c>
      <c r="G45" s="99">
        <v>2396155</v>
      </c>
      <c r="H45" s="99">
        <v>451246</v>
      </c>
      <c r="I45" s="99">
        <v>451246</v>
      </c>
      <c r="J45" s="99">
        <v>381578</v>
      </c>
      <c r="K45" s="99">
        <v>250510</v>
      </c>
      <c r="L45" s="99">
        <v>250326</v>
      </c>
      <c r="M45" s="99">
        <v>250326</v>
      </c>
      <c r="N45" s="99">
        <v>-664713</v>
      </c>
      <c r="O45" s="99">
        <v>1258876</v>
      </c>
      <c r="P45" s="99">
        <v>11685238</v>
      </c>
      <c r="Q45" s="99">
        <v>11685238</v>
      </c>
      <c r="R45" s="99">
        <v>0</v>
      </c>
      <c r="S45" s="99">
        <v>0</v>
      </c>
      <c r="T45" s="99">
        <v>0</v>
      </c>
      <c r="U45" s="99">
        <v>0</v>
      </c>
      <c r="V45" s="99">
        <v>11685238</v>
      </c>
      <c r="W45" s="99">
        <v>5214693</v>
      </c>
      <c r="X45" s="99">
        <v>6470545</v>
      </c>
      <c r="Y45" s="100">
        <v>124.08</v>
      </c>
      <c r="Z45" s="101">
        <v>-7649749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13107639</v>
      </c>
      <c r="C49" s="51">
        <v>0</v>
      </c>
      <c r="D49" s="128">
        <v>10933155</v>
      </c>
      <c r="E49" s="53">
        <v>11130377</v>
      </c>
      <c r="F49" s="53">
        <v>0</v>
      </c>
      <c r="G49" s="53">
        <v>0</v>
      </c>
      <c r="H49" s="53">
        <v>0</v>
      </c>
      <c r="I49" s="53">
        <v>8607182</v>
      </c>
      <c r="J49" s="53">
        <v>0</v>
      </c>
      <c r="K49" s="53">
        <v>0</v>
      </c>
      <c r="L49" s="53">
        <v>0</v>
      </c>
      <c r="M49" s="53">
        <v>9175911</v>
      </c>
      <c r="N49" s="53">
        <v>0</v>
      </c>
      <c r="O49" s="53">
        <v>0</v>
      </c>
      <c r="P49" s="53">
        <v>0</v>
      </c>
      <c r="Q49" s="53">
        <v>9398768</v>
      </c>
      <c r="R49" s="53">
        <v>0</v>
      </c>
      <c r="S49" s="53">
        <v>0</v>
      </c>
      <c r="T49" s="53">
        <v>0</v>
      </c>
      <c r="U49" s="53">
        <v>0</v>
      </c>
      <c r="V49" s="53">
        <v>48890783</v>
      </c>
      <c r="W49" s="53">
        <v>209938867</v>
      </c>
      <c r="X49" s="53">
        <v>321182682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1281269</v>
      </c>
      <c r="C51" s="51">
        <v>0</v>
      </c>
      <c r="D51" s="128">
        <v>4761896</v>
      </c>
      <c r="E51" s="53">
        <v>3339331</v>
      </c>
      <c r="F51" s="53">
        <v>0</v>
      </c>
      <c r="G51" s="53">
        <v>0</v>
      </c>
      <c r="H51" s="53">
        <v>0</v>
      </c>
      <c r="I51" s="53">
        <v>188948</v>
      </c>
      <c r="J51" s="53">
        <v>0</v>
      </c>
      <c r="K51" s="53">
        <v>0</v>
      </c>
      <c r="L51" s="53">
        <v>0</v>
      </c>
      <c r="M51" s="53">
        <v>5048995</v>
      </c>
      <c r="N51" s="53">
        <v>0</v>
      </c>
      <c r="O51" s="53">
        <v>0</v>
      </c>
      <c r="P51" s="53">
        <v>0</v>
      </c>
      <c r="Q51" s="53">
        <v>-3681</v>
      </c>
      <c r="R51" s="53">
        <v>0</v>
      </c>
      <c r="S51" s="53">
        <v>0</v>
      </c>
      <c r="T51" s="53">
        <v>0</v>
      </c>
      <c r="U51" s="53">
        <v>0</v>
      </c>
      <c r="V51" s="53">
        <v>122092</v>
      </c>
      <c r="W51" s="53">
        <v>84519200</v>
      </c>
      <c r="X51" s="53">
        <v>99258050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43.33495263700664</v>
      </c>
      <c r="C58" s="5">
        <f>IF(C67=0,0,+(C76/C67)*100)</f>
        <v>0</v>
      </c>
      <c r="D58" s="6">
        <f aca="true" t="shared" si="6" ref="D58:Z58">IF(D67=0,0,+(D76/D67)*100)</f>
        <v>81.34214023784676</v>
      </c>
      <c r="E58" s="7">
        <f t="shared" si="6"/>
        <v>81.34214023784676</v>
      </c>
      <c r="F58" s="7">
        <f t="shared" si="6"/>
        <v>12.758860601841763</v>
      </c>
      <c r="G58" s="7">
        <f t="shared" si="6"/>
        <v>0</v>
      </c>
      <c r="H58" s="7">
        <f t="shared" si="6"/>
        <v>43.75202479967672</v>
      </c>
      <c r="I58" s="7">
        <f t="shared" si="6"/>
        <v>37.48789217038197</v>
      </c>
      <c r="J58" s="7">
        <f t="shared" si="6"/>
        <v>41.92332947415154</v>
      </c>
      <c r="K58" s="7">
        <f t="shared" si="6"/>
        <v>39.52593539592414</v>
      </c>
      <c r="L58" s="7">
        <f t="shared" si="6"/>
        <v>49.79915988986306</v>
      </c>
      <c r="M58" s="7">
        <f t="shared" si="6"/>
        <v>43.54193463486844</v>
      </c>
      <c r="N58" s="7">
        <f t="shared" si="6"/>
        <v>42.35158411483324</v>
      </c>
      <c r="O58" s="7">
        <f t="shared" si="6"/>
        <v>39.31702446883442</v>
      </c>
      <c r="P58" s="7">
        <f t="shared" si="6"/>
        <v>50.54760928560923</v>
      </c>
      <c r="Q58" s="7">
        <f t="shared" si="6"/>
        <v>43.9606837029375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41.48958220878545</v>
      </c>
      <c r="W58" s="7">
        <f t="shared" si="6"/>
        <v>69.82428548918729</v>
      </c>
      <c r="X58" s="7">
        <f t="shared" si="6"/>
        <v>0</v>
      </c>
      <c r="Y58" s="7">
        <f t="shared" si="6"/>
        <v>0</v>
      </c>
      <c r="Z58" s="8">
        <f t="shared" si="6"/>
        <v>81.34214023784676</v>
      </c>
    </row>
    <row r="59" spans="1:26" ht="13.5">
      <c r="A59" s="36" t="s">
        <v>31</v>
      </c>
      <c r="B59" s="9">
        <f aca="true" t="shared" si="7" ref="B59:Z66">IF(B68=0,0,+(B77/B68)*100)</f>
        <v>49.95590120581744</v>
      </c>
      <c r="C59" s="9">
        <f t="shared" si="7"/>
        <v>0</v>
      </c>
      <c r="D59" s="2">
        <f t="shared" si="7"/>
        <v>80.00002919594016</v>
      </c>
      <c r="E59" s="10">
        <f t="shared" si="7"/>
        <v>80.00002919594016</v>
      </c>
      <c r="F59" s="10">
        <f t="shared" si="7"/>
        <v>3.4214497268462547</v>
      </c>
      <c r="G59" s="10">
        <f t="shared" si="7"/>
        <v>0</v>
      </c>
      <c r="H59" s="10">
        <f t="shared" si="7"/>
        <v>513.8894672092363</v>
      </c>
      <c r="I59" s="10">
        <f t="shared" si="7"/>
        <v>12.432688885233368</v>
      </c>
      <c r="J59" s="10">
        <f t="shared" si="7"/>
        <v>-12224.832725060827</v>
      </c>
      <c r="K59" s="10">
        <f t="shared" si="7"/>
        <v>-1742.1580707621895</v>
      </c>
      <c r="L59" s="10">
        <f t="shared" si="7"/>
        <v>9099.249723582372</v>
      </c>
      <c r="M59" s="10">
        <f t="shared" si="7"/>
        <v>-7864.540839048722</v>
      </c>
      <c r="N59" s="10">
        <f t="shared" si="7"/>
        <v>-1454.9665053963529</v>
      </c>
      <c r="O59" s="10">
        <f t="shared" si="7"/>
        <v>0</v>
      </c>
      <c r="P59" s="10">
        <f t="shared" si="7"/>
        <v>0</v>
      </c>
      <c r="Q59" s="10">
        <f t="shared" si="7"/>
        <v>-4391.98920729438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48.62536143251464</v>
      </c>
      <c r="W59" s="10">
        <f t="shared" si="7"/>
        <v>79.20662639515221</v>
      </c>
      <c r="X59" s="10">
        <f t="shared" si="7"/>
        <v>0</v>
      </c>
      <c r="Y59" s="10">
        <f t="shared" si="7"/>
        <v>0</v>
      </c>
      <c r="Z59" s="11">
        <f t="shared" si="7"/>
        <v>80.00002919594016</v>
      </c>
    </row>
    <row r="60" spans="1:26" ht="13.5">
      <c r="A60" s="37" t="s">
        <v>32</v>
      </c>
      <c r="B60" s="12">
        <f t="shared" si="7"/>
        <v>30.905716379520882</v>
      </c>
      <c r="C60" s="12">
        <f t="shared" si="7"/>
        <v>0</v>
      </c>
      <c r="D60" s="3">
        <f t="shared" si="7"/>
        <v>79.08601829765644</v>
      </c>
      <c r="E60" s="13">
        <f t="shared" si="7"/>
        <v>79.08601829765644</v>
      </c>
      <c r="F60" s="13">
        <f t="shared" si="7"/>
        <v>29.249092328051308</v>
      </c>
      <c r="G60" s="13">
        <f t="shared" si="7"/>
        <v>0</v>
      </c>
      <c r="H60" s="13">
        <f t="shared" si="7"/>
        <v>47.163238184048325</v>
      </c>
      <c r="I60" s="13">
        <f t="shared" si="7"/>
        <v>64.28293031186676</v>
      </c>
      <c r="J60" s="13">
        <f t="shared" si="7"/>
        <v>41.71177030117719</v>
      </c>
      <c r="K60" s="13">
        <f t="shared" si="7"/>
        <v>39.92892863469396</v>
      </c>
      <c r="L60" s="13">
        <f t="shared" si="7"/>
        <v>47.60307725100961</v>
      </c>
      <c r="M60" s="13">
        <f t="shared" si="7"/>
        <v>42.863154662331695</v>
      </c>
      <c r="N60" s="13">
        <f t="shared" si="7"/>
        <v>42.95423546189376</v>
      </c>
      <c r="O60" s="13">
        <f t="shared" si="7"/>
        <v>39.810360081141326</v>
      </c>
      <c r="P60" s="13">
        <f t="shared" si="7"/>
        <v>54.21763046023902</v>
      </c>
      <c r="Q60" s="13">
        <f t="shared" si="7"/>
        <v>45.44865362613288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49.46292262700406</v>
      </c>
      <c r="W60" s="13">
        <f t="shared" si="7"/>
        <v>64.96514470299644</v>
      </c>
      <c r="X60" s="13">
        <f t="shared" si="7"/>
        <v>0</v>
      </c>
      <c r="Y60" s="13">
        <f t="shared" si="7"/>
        <v>0</v>
      </c>
      <c r="Z60" s="14">
        <f t="shared" si="7"/>
        <v>79.08601829765644</v>
      </c>
    </row>
    <row r="61" spans="1:26" ht="13.5">
      <c r="A61" s="38" t="s">
        <v>106</v>
      </c>
      <c r="B61" s="12">
        <f t="shared" si="7"/>
        <v>19.08206701768402</v>
      </c>
      <c r="C61" s="12">
        <f t="shared" si="7"/>
        <v>0</v>
      </c>
      <c r="D61" s="3">
        <f t="shared" si="7"/>
        <v>93.83829393788339</v>
      </c>
      <c r="E61" s="13">
        <f t="shared" si="7"/>
        <v>93.83829393788339</v>
      </c>
      <c r="F61" s="13">
        <f t="shared" si="7"/>
        <v>56.370197928080614</v>
      </c>
      <c r="G61" s="13">
        <f t="shared" si="7"/>
        <v>0</v>
      </c>
      <c r="H61" s="13">
        <f t="shared" si="7"/>
        <v>89.90315357076636</v>
      </c>
      <c r="I61" s="13">
        <f t="shared" si="7"/>
        <v>122.73700965395771</v>
      </c>
      <c r="J61" s="13">
        <f t="shared" si="7"/>
        <v>77.10919735684553</v>
      </c>
      <c r="K61" s="13">
        <f t="shared" si="7"/>
        <v>69.33871525483546</v>
      </c>
      <c r="L61" s="13">
        <f t="shared" si="7"/>
        <v>118.03347507613609</v>
      </c>
      <c r="M61" s="13">
        <f t="shared" si="7"/>
        <v>84.13759818254057</v>
      </c>
      <c r="N61" s="13">
        <f t="shared" si="7"/>
        <v>103.48059542607018</v>
      </c>
      <c r="O61" s="13">
        <f t="shared" si="7"/>
        <v>79.02993657229707</v>
      </c>
      <c r="P61" s="13">
        <f t="shared" si="7"/>
        <v>143.841936157296</v>
      </c>
      <c r="Q61" s="13">
        <f t="shared" si="7"/>
        <v>106.03564552818811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103.52875256184184</v>
      </c>
      <c r="W61" s="13">
        <f t="shared" si="7"/>
        <v>69.63852055350024</v>
      </c>
      <c r="X61" s="13">
        <f t="shared" si="7"/>
        <v>0</v>
      </c>
      <c r="Y61" s="13">
        <f t="shared" si="7"/>
        <v>0</v>
      </c>
      <c r="Z61" s="14">
        <f t="shared" si="7"/>
        <v>93.83829393788339</v>
      </c>
    </row>
    <row r="62" spans="1:26" ht="13.5">
      <c r="A62" s="38" t="s">
        <v>107</v>
      </c>
      <c r="B62" s="12">
        <f t="shared" si="7"/>
        <v>15.790760186197897</v>
      </c>
      <c r="C62" s="12">
        <f t="shared" si="7"/>
        <v>0</v>
      </c>
      <c r="D62" s="3">
        <f t="shared" si="7"/>
        <v>67.36943041889079</v>
      </c>
      <c r="E62" s="13">
        <f t="shared" si="7"/>
        <v>67.36943041889079</v>
      </c>
      <c r="F62" s="13">
        <f t="shared" si="7"/>
        <v>14.835495157238132</v>
      </c>
      <c r="G62" s="13">
        <f t="shared" si="7"/>
        <v>0</v>
      </c>
      <c r="H62" s="13">
        <f t="shared" si="7"/>
        <v>22.995388277298424</v>
      </c>
      <c r="I62" s="13">
        <f t="shared" si="7"/>
        <v>33.037491668952875</v>
      </c>
      <c r="J62" s="13">
        <f t="shared" si="7"/>
        <v>21.061582446697017</v>
      </c>
      <c r="K62" s="13">
        <f t="shared" si="7"/>
        <v>30.90213102796445</v>
      </c>
      <c r="L62" s="13">
        <f t="shared" si="7"/>
        <v>28.49653961815997</v>
      </c>
      <c r="M62" s="13">
        <f t="shared" si="7"/>
        <v>26.4179094884656</v>
      </c>
      <c r="N62" s="13">
        <f t="shared" si="7"/>
        <v>19.773040754121364</v>
      </c>
      <c r="O62" s="13">
        <f t="shared" si="7"/>
        <v>20.368640897462242</v>
      </c>
      <c r="P62" s="13">
        <f t="shared" si="7"/>
        <v>20.121479992045145</v>
      </c>
      <c r="Q62" s="13">
        <f t="shared" si="7"/>
        <v>20.076029762398335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25.20991651075488</v>
      </c>
      <c r="W62" s="13">
        <f t="shared" si="7"/>
        <v>61.04812773236426</v>
      </c>
      <c r="X62" s="13">
        <f t="shared" si="7"/>
        <v>0</v>
      </c>
      <c r="Y62" s="13">
        <f t="shared" si="7"/>
        <v>0</v>
      </c>
      <c r="Z62" s="14">
        <f t="shared" si="7"/>
        <v>67.36943041889079</v>
      </c>
    </row>
    <row r="63" spans="1:26" ht="13.5">
      <c r="A63" s="38" t="s">
        <v>108</v>
      </c>
      <c r="B63" s="12">
        <f t="shared" si="7"/>
        <v>44.14515134461772</v>
      </c>
      <c r="C63" s="12">
        <f t="shared" si="7"/>
        <v>0</v>
      </c>
      <c r="D63" s="3">
        <f t="shared" si="7"/>
        <v>68.99997242236897</v>
      </c>
      <c r="E63" s="13">
        <f t="shared" si="7"/>
        <v>68.99997242236897</v>
      </c>
      <c r="F63" s="13">
        <f t="shared" si="7"/>
        <v>15.498380068104705</v>
      </c>
      <c r="G63" s="13">
        <f t="shared" si="7"/>
        <v>0</v>
      </c>
      <c r="H63" s="13">
        <f t="shared" si="7"/>
        <v>25.73204499718899</v>
      </c>
      <c r="I63" s="13">
        <f t="shared" si="7"/>
        <v>34.461276366235396</v>
      </c>
      <c r="J63" s="13">
        <f t="shared" si="7"/>
        <v>32.17982640798937</v>
      </c>
      <c r="K63" s="13">
        <f t="shared" si="7"/>
        <v>24.66622696051404</v>
      </c>
      <c r="L63" s="13">
        <f t="shared" si="7"/>
        <v>26.06080619144909</v>
      </c>
      <c r="M63" s="13">
        <f t="shared" si="7"/>
        <v>27.622720948586405</v>
      </c>
      <c r="N63" s="13">
        <f t="shared" si="7"/>
        <v>34.14658173833467</v>
      </c>
      <c r="O63" s="13">
        <f t="shared" si="7"/>
        <v>27.927921864443196</v>
      </c>
      <c r="P63" s="13">
        <f t="shared" si="7"/>
        <v>30.20238495349482</v>
      </c>
      <c r="Q63" s="13">
        <f t="shared" si="7"/>
        <v>30.75964640608856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30.5253801370393</v>
      </c>
      <c r="W63" s="13">
        <f t="shared" si="7"/>
        <v>60.85997081785225</v>
      </c>
      <c r="X63" s="13">
        <f t="shared" si="7"/>
        <v>0</v>
      </c>
      <c r="Y63" s="13">
        <f t="shared" si="7"/>
        <v>0</v>
      </c>
      <c r="Z63" s="14">
        <f t="shared" si="7"/>
        <v>68.99997242236897</v>
      </c>
    </row>
    <row r="64" spans="1:26" ht="13.5">
      <c r="A64" s="38" t="s">
        <v>109</v>
      </c>
      <c r="B64" s="12">
        <f t="shared" si="7"/>
        <v>40.46913521896576</v>
      </c>
      <c r="C64" s="12">
        <f t="shared" si="7"/>
        <v>0</v>
      </c>
      <c r="D64" s="3">
        <f t="shared" si="7"/>
        <v>69.00002795951463</v>
      </c>
      <c r="E64" s="13">
        <f t="shared" si="7"/>
        <v>69.00002795951463</v>
      </c>
      <c r="F64" s="13">
        <f t="shared" si="7"/>
        <v>14.235735442437484</v>
      </c>
      <c r="G64" s="13">
        <f t="shared" si="7"/>
        <v>0</v>
      </c>
      <c r="H64" s="13">
        <f t="shared" si="7"/>
        <v>24.406647817974246</v>
      </c>
      <c r="I64" s="13">
        <f t="shared" si="7"/>
        <v>31.37793883435037</v>
      </c>
      <c r="J64" s="13">
        <f t="shared" si="7"/>
        <v>25.219432946455633</v>
      </c>
      <c r="K64" s="13">
        <f t="shared" si="7"/>
        <v>22.272343004293756</v>
      </c>
      <c r="L64" s="13">
        <f t="shared" si="7"/>
        <v>22.464829790862687</v>
      </c>
      <c r="M64" s="13">
        <f t="shared" si="7"/>
        <v>23.31291797914553</v>
      </c>
      <c r="N64" s="13">
        <f t="shared" si="7"/>
        <v>27.14364644402763</v>
      </c>
      <c r="O64" s="13">
        <f t="shared" si="7"/>
        <v>21.94395530337616</v>
      </c>
      <c r="P64" s="13">
        <f t="shared" si="7"/>
        <v>25.448446854401418</v>
      </c>
      <c r="Q64" s="13">
        <f t="shared" si="7"/>
        <v>24.853742976051567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25.89651313429695</v>
      </c>
      <c r="W64" s="13">
        <f t="shared" si="7"/>
        <v>60.86003466979813</v>
      </c>
      <c r="X64" s="13">
        <f t="shared" si="7"/>
        <v>0</v>
      </c>
      <c r="Y64" s="13">
        <f t="shared" si="7"/>
        <v>0</v>
      </c>
      <c r="Z64" s="14">
        <f t="shared" si="7"/>
        <v>69.00002795951463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99.99999271854611</v>
      </c>
      <c r="E66" s="16">
        <f t="shared" si="7"/>
        <v>99.99999271854611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99.99999271854611</v>
      </c>
    </row>
    <row r="67" spans="1:26" ht="13.5" hidden="1">
      <c r="A67" s="40" t="s">
        <v>112</v>
      </c>
      <c r="B67" s="23">
        <v>126595567</v>
      </c>
      <c r="C67" s="23"/>
      <c r="D67" s="24">
        <v>132858486</v>
      </c>
      <c r="E67" s="25">
        <v>132858486</v>
      </c>
      <c r="F67" s="25">
        <v>24726001</v>
      </c>
      <c r="G67" s="25"/>
      <c r="H67" s="25">
        <v>10757237</v>
      </c>
      <c r="I67" s="25">
        <v>35483238</v>
      </c>
      <c r="J67" s="25">
        <v>10899547</v>
      </c>
      <c r="K67" s="25">
        <v>10055929</v>
      </c>
      <c r="L67" s="25">
        <v>9273546</v>
      </c>
      <c r="M67" s="25">
        <v>30229022</v>
      </c>
      <c r="N67" s="25">
        <v>10661443</v>
      </c>
      <c r="O67" s="25">
        <v>11196038</v>
      </c>
      <c r="P67" s="25">
        <v>10497448</v>
      </c>
      <c r="Q67" s="25">
        <v>32354929</v>
      </c>
      <c r="R67" s="25"/>
      <c r="S67" s="25"/>
      <c r="T67" s="25"/>
      <c r="U67" s="25"/>
      <c r="V67" s="25">
        <v>98067189</v>
      </c>
      <c r="W67" s="25">
        <v>104792256</v>
      </c>
      <c r="X67" s="25"/>
      <c r="Y67" s="24"/>
      <c r="Z67" s="26">
        <v>132858486</v>
      </c>
    </row>
    <row r="68" spans="1:26" ht="13.5" hidden="1">
      <c r="A68" s="36" t="s">
        <v>31</v>
      </c>
      <c r="B68" s="18">
        <v>12729373</v>
      </c>
      <c r="C68" s="18"/>
      <c r="D68" s="19">
        <v>13700535</v>
      </c>
      <c r="E68" s="20">
        <v>13700535</v>
      </c>
      <c r="F68" s="20">
        <v>13851906</v>
      </c>
      <c r="G68" s="20"/>
      <c r="H68" s="20">
        <v>105670</v>
      </c>
      <c r="I68" s="20">
        <v>13957576</v>
      </c>
      <c r="J68" s="20">
        <v>-6576</v>
      </c>
      <c r="K68" s="20">
        <v>-39767</v>
      </c>
      <c r="L68" s="20">
        <v>12662</v>
      </c>
      <c r="M68" s="20">
        <v>-33681</v>
      </c>
      <c r="N68" s="20">
        <v>-53740</v>
      </c>
      <c r="O68" s="20"/>
      <c r="P68" s="20"/>
      <c r="Q68" s="20">
        <v>-53740</v>
      </c>
      <c r="R68" s="20"/>
      <c r="S68" s="20"/>
      <c r="T68" s="20"/>
      <c r="U68" s="20"/>
      <c r="V68" s="20">
        <v>13870155</v>
      </c>
      <c r="W68" s="20">
        <v>10415799</v>
      </c>
      <c r="X68" s="20"/>
      <c r="Y68" s="19"/>
      <c r="Z68" s="22">
        <v>13700535</v>
      </c>
    </row>
    <row r="69" spans="1:26" ht="13.5" hidden="1">
      <c r="A69" s="37" t="s">
        <v>32</v>
      </c>
      <c r="B69" s="18">
        <v>94602816</v>
      </c>
      <c r="C69" s="18"/>
      <c r="D69" s="19">
        <v>105424430</v>
      </c>
      <c r="E69" s="20">
        <v>105424430</v>
      </c>
      <c r="F69" s="20">
        <v>9165481</v>
      </c>
      <c r="G69" s="20"/>
      <c r="H69" s="20">
        <v>8827812</v>
      </c>
      <c r="I69" s="20">
        <v>17993293</v>
      </c>
      <c r="J69" s="20">
        <v>9027543</v>
      </c>
      <c r="K69" s="20">
        <v>8219344</v>
      </c>
      <c r="L69" s="20">
        <v>7281044</v>
      </c>
      <c r="M69" s="20">
        <v>24527931</v>
      </c>
      <c r="N69" s="20">
        <v>8691555</v>
      </c>
      <c r="O69" s="20">
        <v>9092284</v>
      </c>
      <c r="P69" s="20">
        <v>8318569</v>
      </c>
      <c r="Q69" s="20">
        <v>26102408</v>
      </c>
      <c r="R69" s="20"/>
      <c r="S69" s="20"/>
      <c r="T69" s="20"/>
      <c r="U69" s="20"/>
      <c r="V69" s="20">
        <v>68623632</v>
      </c>
      <c r="W69" s="20">
        <v>84076317</v>
      </c>
      <c r="X69" s="20"/>
      <c r="Y69" s="19"/>
      <c r="Z69" s="22">
        <v>105424430</v>
      </c>
    </row>
    <row r="70" spans="1:26" ht="13.5" hidden="1">
      <c r="A70" s="38" t="s">
        <v>106</v>
      </c>
      <c r="B70" s="18">
        <v>34987064</v>
      </c>
      <c r="C70" s="18"/>
      <c r="D70" s="19">
        <v>45022839</v>
      </c>
      <c r="E70" s="20">
        <v>45022839</v>
      </c>
      <c r="F70" s="20">
        <v>3164988</v>
      </c>
      <c r="G70" s="20"/>
      <c r="H70" s="20">
        <v>3084884</v>
      </c>
      <c r="I70" s="20">
        <v>6249872</v>
      </c>
      <c r="J70" s="20">
        <v>2846296</v>
      </c>
      <c r="K70" s="20">
        <v>2527474</v>
      </c>
      <c r="L70" s="20">
        <v>1693678</v>
      </c>
      <c r="M70" s="20">
        <v>7067448</v>
      </c>
      <c r="N70" s="20">
        <v>1965181</v>
      </c>
      <c r="O70" s="20">
        <v>2731141</v>
      </c>
      <c r="P70" s="20">
        <v>2083715</v>
      </c>
      <c r="Q70" s="20">
        <v>6780037</v>
      </c>
      <c r="R70" s="20"/>
      <c r="S70" s="20"/>
      <c r="T70" s="20"/>
      <c r="U70" s="20"/>
      <c r="V70" s="20">
        <v>20097357</v>
      </c>
      <c r="W70" s="20">
        <v>38775123</v>
      </c>
      <c r="X70" s="20"/>
      <c r="Y70" s="19"/>
      <c r="Z70" s="22">
        <v>45022839</v>
      </c>
    </row>
    <row r="71" spans="1:26" ht="13.5" hidden="1">
      <c r="A71" s="38" t="s">
        <v>107</v>
      </c>
      <c r="B71" s="18">
        <v>31943003</v>
      </c>
      <c r="C71" s="18"/>
      <c r="D71" s="19">
        <v>33716831</v>
      </c>
      <c r="E71" s="20">
        <v>33716831</v>
      </c>
      <c r="F71" s="20">
        <v>2629801</v>
      </c>
      <c r="G71" s="20"/>
      <c r="H71" s="20">
        <v>2608136</v>
      </c>
      <c r="I71" s="20">
        <v>5237937</v>
      </c>
      <c r="J71" s="20">
        <v>2981775</v>
      </c>
      <c r="K71" s="20">
        <v>2493773</v>
      </c>
      <c r="L71" s="20">
        <v>2303792</v>
      </c>
      <c r="M71" s="20">
        <v>7779340</v>
      </c>
      <c r="N71" s="20">
        <v>3541605</v>
      </c>
      <c r="O71" s="20">
        <v>3187655</v>
      </c>
      <c r="P71" s="20">
        <v>3087422</v>
      </c>
      <c r="Q71" s="20">
        <v>9816682</v>
      </c>
      <c r="R71" s="20"/>
      <c r="S71" s="20"/>
      <c r="T71" s="20"/>
      <c r="U71" s="20"/>
      <c r="V71" s="20">
        <v>22833959</v>
      </c>
      <c r="W71" s="20">
        <v>25287624</v>
      </c>
      <c r="X71" s="20"/>
      <c r="Y71" s="19"/>
      <c r="Z71" s="22">
        <v>33716831</v>
      </c>
    </row>
    <row r="72" spans="1:26" ht="13.5" hidden="1">
      <c r="A72" s="38" t="s">
        <v>108</v>
      </c>
      <c r="B72" s="18">
        <v>17263085</v>
      </c>
      <c r="C72" s="18"/>
      <c r="D72" s="19">
        <v>15954960</v>
      </c>
      <c r="E72" s="20">
        <v>15954960</v>
      </c>
      <c r="F72" s="20">
        <v>2116447</v>
      </c>
      <c r="G72" s="20"/>
      <c r="H72" s="20">
        <v>1903230</v>
      </c>
      <c r="I72" s="20">
        <v>4019677</v>
      </c>
      <c r="J72" s="20">
        <v>1952394</v>
      </c>
      <c r="K72" s="20">
        <v>1940690</v>
      </c>
      <c r="L72" s="20">
        <v>2022919</v>
      </c>
      <c r="M72" s="20">
        <v>5916003</v>
      </c>
      <c r="N72" s="20">
        <v>1928685</v>
      </c>
      <c r="O72" s="20">
        <v>1931515</v>
      </c>
      <c r="P72" s="20">
        <v>1907207</v>
      </c>
      <c r="Q72" s="20">
        <v>5767407</v>
      </c>
      <c r="R72" s="20"/>
      <c r="S72" s="20"/>
      <c r="T72" s="20"/>
      <c r="U72" s="20"/>
      <c r="V72" s="20">
        <v>15703087</v>
      </c>
      <c r="W72" s="20">
        <v>11966220</v>
      </c>
      <c r="X72" s="20"/>
      <c r="Y72" s="19"/>
      <c r="Z72" s="22">
        <v>15954960</v>
      </c>
    </row>
    <row r="73" spans="1:26" ht="13.5" hidden="1">
      <c r="A73" s="38" t="s">
        <v>109</v>
      </c>
      <c r="B73" s="18">
        <v>10409664</v>
      </c>
      <c r="C73" s="18"/>
      <c r="D73" s="19">
        <v>10729800</v>
      </c>
      <c r="E73" s="20">
        <v>10729800</v>
      </c>
      <c r="F73" s="20">
        <v>1254245</v>
      </c>
      <c r="G73" s="20"/>
      <c r="H73" s="20">
        <v>1231562</v>
      </c>
      <c r="I73" s="20">
        <v>2485807</v>
      </c>
      <c r="J73" s="20">
        <v>1247078</v>
      </c>
      <c r="K73" s="20">
        <v>1257407</v>
      </c>
      <c r="L73" s="20">
        <v>1260655</v>
      </c>
      <c r="M73" s="20">
        <v>3765140</v>
      </c>
      <c r="N73" s="20">
        <v>1256084</v>
      </c>
      <c r="O73" s="20">
        <v>1241973</v>
      </c>
      <c r="P73" s="20">
        <v>1240225</v>
      </c>
      <c r="Q73" s="20">
        <v>3738282</v>
      </c>
      <c r="R73" s="20"/>
      <c r="S73" s="20"/>
      <c r="T73" s="20"/>
      <c r="U73" s="20"/>
      <c r="V73" s="20">
        <v>9989229</v>
      </c>
      <c r="W73" s="20">
        <v>8047350</v>
      </c>
      <c r="X73" s="20"/>
      <c r="Y73" s="19"/>
      <c r="Z73" s="22">
        <v>10729800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19263378</v>
      </c>
      <c r="C75" s="27"/>
      <c r="D75" s="28">
        <v>13733521</v>
      </c>
      <c r="E75" s="29">
        <v>13733521</v>
      </c>
      <c r="F75" s="29">
        <v>1708614</v>
      </c>
      <c r="G75" s="29"/>
      <c r="H75" s="29">
        <v>1823755</v>
      </c>
      <c r="I75" s="29">
        <v>3532369</v>
      </c>
      <c r="J75" s="29">
        <v>1878580</v>
      </c>
      <c r="K75" s="29">
        <v>1876352</v>
      </c>
      <c r="L75" s="29">
        <v>1979840</v>
      </c>
      <c r="M75" s="29">
        <v>5734772</v>
      </c>
      <c r="N75" s="29">
        <v>2023628</v>
      </c>
      <c r="O75" s="29">
        <v>2103754</v>
      </c>
      <c r="P75" s="29">
        <v>2178879</v>
      </c>
      <c r="Q75" s="29">
        <v>6306261</v>
      </c>
      <c r="R75" s="29"/>
      <c r="S75" s="29"/>
      <c r="T75" s="29"/>
      <c r="U75" s="29"/>
      <c r="V75" s="29">
        <v>15573402</v>
      </c>
      <c r="W75" s="29">
        <v>10300140</v>
      </c>
      <c r="X75" s="29"/>
      <c r="Y75" s="28"/>
      <c r="Z75" s="30">
        <v>13733521</v>
      </c>
    </row>
    <row r="76" spans="1:26" ht="13.5" hidden="1">
      <c r="A76" s="41" t="s">
        <v>113</v>
      </c>
      <c r="B76" s="31">
        <v>54860129</v>
      </c>
      <c r="C76" s="31"/>
      <c r="D76" s="32">
        <v>108069936</v>
      </c>
      <c r="E76" s="33">
        <v>108069936</v>
      </c>
      <c r="F76" s="33">
        <v>3154756</v>
      </c>
      <c r="G76" s="33">
        <v>5440653</v>
      </c>
      <c r="H76" s="33">
        <v>4706509</v>
      </c>
      <c r="I76" s="33">
        <v>13301918</v>
      </c>
      <c r="J76" s="33">
        <v>4569453</v>
      </c>
      <c r="K76" s="33">
        <v>3974700</v>
      </c>
      <c r="L76" s="33">
        <v>4618148</v>
      </c>
      <c r="M76" s="33">
        <v>13162301</v>
      </c>
      <c r="N76" s="33">
        <v>4515290</v>
      </c>
      <c r="O76" s="33">
        <v>4401949</v>
      </c>
      <c r="P76" s="33">
        <v>5306209</v>
      </c>
      <c r="Q76" s="33">
        <v>14223448</v>
      </c>
      <c r="R76" s="33"/>
      <c r="S76" s="33"/>
      <c r="T76" s="33"/>
      <c r="U76" s="33"/>
      <c r="V76" s="33">
        <v>40687667</v>
      </c>
      <c r="W76" s="33">
        <v>73170444</v>
      </c>
      <c r="X76" s="33"/>
      <c r="Y76" s="32"/>
      <c r="Z76" s="34">
        <v>108069936</v>
      </c>
    </row>
    <row r="77" spans="1:26" ht="13.5" hidden="1">
      <c r="A77" s="36" t="s">
        <v>31</v>
      </c>
      <c r="B77" s="18">
        <v>6359073</v>
      </c>
      <c r="C77" s="18"/>
      <c r="D77" s="19">
        <v>10960432</v>
      </c>
      <c r="E77" s="20">
        <v>10960432</v>
      </c>
      <c r="F77" s="20">
        <v>473936</v>
      </c>
      <c r="G77" s="20">
        <v>718339</v>
      </c>
      <c r="H77" s="20">
        <v>543027</v>
      </c>
      <c r="I77" s="20">
        <v>1735302</v>
      </c>
      <c r="J77" s="20">
        <v>803905</v>
      </c>
      <c r="K77" s="20">
        <v>692804</v>
      </c>
      <c r="L77" s="20">
        <v>1152147</v>
      </c>
      <c r="M77" s="20">
        <v>2648856</v>
      </c>
      <c r="N77" s="20">
        <v>781899</v>
      </c>
      <c r="O77" s="20">
        <v>782278</v>
      </c>
      <c r="P77" s="20">
        <v>796078</v>
      </c>
      <c r="Q77" s="20">
        <v>2360255</v>
      </c>
      <c r="R77" s="20"/>
      <c r="S77" s="20"/>
      <c r="T77" s="20"/>
      <c r="U77" s="20"/>
      <c r="V77" s="20">
        <v>6744413</v>
      </c>
      <c r="W77" s="20">
        <v>8250003</v>
      </c>
      <c r="X77" s="20"/>
      <c r="Y77" s="19"/>
      <c r="Z77" s="22">
        <v>10960432</v>
      </c>
    </row>
    <row r="78" spans="1:26" ht="13.5" hidden="1">
      <c r="A78" s="37" t="s">
        <v>32</v>
      </c>
      <c r="B78" s="18">
        <v>29237678</v>
      </c>
      <c r="C78" s="18"/>
      <c r="D78" s="19">
        <v>83375984</v>
      </c>
      <c r="E78" s="20">
        <v>83375984</v>
      </c>
      <c r="F78" s="20">
        <v>2680820</v>
      </c>
      <c r="G78" s="20">
        <v>4722314</v>
      </c>
      <c r="H78" s="20">
        <v>4163482</v>
      </c>
      <c r="I78" s="20">
        <v>11566616</v>
      </c>
      <c r="J78" s="20">
        <v>3765548</v>
      </c>
      <c r="K78" s="20">
        <v>3281896</v>
      </c>
      <c r="L78" s="20">
        <v>3466001</v>
      </c>
      <c r="M78" s="20">
        <v>10513445</v>
      </c>
      <c r="N78" s="20">
        <v>3733391</v>
      </c>
      <c r="O78" s="20">
        <v>3619671</v>
      </c>
      <c r="P78" s="20">
        <v>4510131</v>
      </c>
      <c r="Q78" s="20">
        <v>11863193</v>
      </c>
      <c r="R78" s="20"/>
      <c r="S78" s="20"/>
      <c r="T78" s="20"/>
      <c r="U78" s="20"/>
      <c r="V78" s="20">
        <v>33943254</v>
      </c>
      <c r="W78" s="20">
        <v>54620301</v>
      </c>
      <c r="X78" s="20"/>
      <c r="Y78" s="19"/>
      <c r="Z78" s="22">
        <v>83375984</v>
      </c>
    </row>
    <row r="79" spans="1:26" ht="13.5" hidden="1">
      <c r="A79" s="38" t="s">
        <v>106</v>
      </c>
      <c r="B79" s="18">
        <v>6676255</v>
      </c>
      <c r="C79" s="18"/>
      <c r="D79" s="19">
        <v>42248664</v>
      </c>
      <c r="E79" s="20">
        <v>42248664</v>
      </c>
      <c r="F79" s="20">
        <v>1784110</v>
      </c>
      <c r="G79" s="20">
        <v>3113388</v>
      </c>
      <c r="H79" s="20">
        <v>2773408</v>
      </c>
      <c r="I79" s="20">
        <v>7670906</v>
      </c>
      <c r="J79" s="20">
        <v>2194756</v>
      </c>
      <c r="K79" s="20">
        <v>1752518</v>
      </c>
      <c r="L79" s="20">
        <v>1999107</v>
      </c>
      <c r="M79" s="20">
        <v>5946381</v>
      </c>
      <c r="N79" s="20">
        <v>2033581</v>
      </c>
      <c r="O79" s="20">
        <v>2158419</v>
      </c>
      <c r="P79" s="20">
        <v>2997256</v>
      </c>
      <c r="Q79" s="20">
        <v>7189256</v>
      </c>
      <c r="R79" s="20"/>
      <c r="S79" s="20"/>
      <c r="T79" s="20"/>
      <c r="U79" s="20"/>
      <c r="V79" s="20">
        <v>20806543</v>
      </c>
      <c r="W79" s="20">
        <v>27002422</v>
      </c>
      <c r="X79" s="20"/>
      <c r="Y79" s="19"/>
      <c r="Z79" s="22">
        <v>42248664</v>
      </c>
    </row>
    <row r="80" spans="1:26" ht="13.5" hidden="1">
      <c r="A80" s="38" t="s">
        <v>107</v>
      </c>
      <c r="B80" s="18">
        <v>5044043</v>
      </c>
      <c r="C80" s="18"/>
      <c r="D80" s="19">
        <v>22714837</v>
      </c>
      <c r="E80" s="20">
        <v>22714837</v>
      </c>
      <c r="F80" s="20">
        <v>390144</v>
      </c>
      <c r="G80" s="20">
        <v>740588</v>
      </c>
      <c r="H80" s="20">
        <v>599751</v>
      </c>
      <c r="I80" s="20">
        <v>1730483</v>
      </c>
      <c r="J80" s="20">
        <v>628009</v>
      </c>
      <c r="K80" s="20">
        <v>770629</v>
      </c>
      <c r="L80" s="20">
        <v>656501</v>
      </c>
      <c r="M80" s="20">
        <v>2055139</v>
      </c>
      <c r="N80" s="20">
        <v>700283</v>
      </c>
      <c r="O80" s="20">
        <v>649282</v>
      </c>
      <c r="P80" s="20">
        <v>621235</v>
      </c>
      <c r="Q80" s="20">
        <v>1970800</v>
      </c>
      <c r="R80" s="20"/>
      <c r="S80" s="20"/>
      <c r="T80" s="20"/>
      <c r="U80" s="20"/>
      <c r="V80" s="20">
        <v>5756422</v>
      </c>
      <c r="W80" s="20">
        <v>15437621</v>
      </c>
      <c r="X80" s="20"/>
      <c r="Y80" s="19"/>
      <c r="Z80" s="22">
        <v>22714837</v>
      </c>
    </row>
    <row r="81" spans="1:26" ht="13.5" hidden="1">
      <c r="A81" s="38" t="s">
        <v>108</v>
      </c>
      <c r="B81" s="18">
        <v>7620815</v>
      </c>
      <c r="C81" s="18"/>
      <c r="D81" s="19">
        <v>11008918</v>
      </c>
      <c r="E81" s="20">
        <v>11008918</v>
      </c>
      <c r="F81" s="20">
        <v>328015</v>
      </c>
      <c r="G81" s="20">
        <v>567477</v>
      </c>
      <c r="H81" s="20">
        <v>489740</v>
      </c>
      <c r="I81" s="20">
        <v>1385232</v>
      </c>
      <c r="J81" s="20">
        <v>628277</v>
      </c>
      <c r="K81" s="20">
        <v>478695</v>
      </c>
      <c r="L81" s="20">
        <v>527189</v>
      </c>
      <c r="M81" s="20">
        <v>1634161</v>
      </c>
      <c r="N81" s="20">
        <v>658580</v>
      </c>
      <c r="O81" s="20">
        <v>539432</v>
      </c>
      <c r="P81" s="20">
        <v>576022</v>
      </c>
      <c r="Q81" s="20">
        <v>1774034</v>
      </c>
      <c r="R81" s="20"/>
      <c r="S81" s="20"/>
      <c r="T81" s="20"/>
      <c r="U81" s="20"/>
      <c r="V81" s="20">
        <v>4793427</v>
      </c>
      <c r="W81" s="20">
        <v>7282638</v>
      </c>
      <c r="X81" s="20"/>
      <c r="Y81" s="19"/>
      <c r="Z81" s="22">
        <v>11008918</v>
      </c>
    </row>
    <row r="82" spans="1:26" ht="13.5" hidden="1">
      <c r="A82" s="38" t="s">
        <v>109</v>
      </c>
      <c r="B82" s="18">
        <v>4212701</v>
      </c>
      <c r="C82" s="18"/>
      <c r="D82" s="19">
        <v>7403565</v>
      </c>
      <c r="E82" s="20">
        <v>7403565</v>
      </c>
      <c r="F82" s="20">
        <v>178551</v>
      </c>
      <c r="G82" s="20">
        <v>300861</v>
      </c>
      <c r="H82" s="20">
        <v>300583</v>
      </c>
      <c r="I82" s="20">
        <v>779995</v>
      </c>
      <c r="J82" s="20">
        <v>314506</v>
      </c>
      <c r="K82" s="20">
        <v>280054</v>
      </c>
      <c r="L82" s="20">
        <v>283204</v>
      </c>
      <c r="M82" s="20">
        <v>877764</v>
      </c>
      <c r="N82" s="20">
        <v>340947</v>
      </c>
      <c r="O82" s="20">
        <v>272538</v>
      </c>
      <c r="P82" s="20">
        <v>315618</v>
      </c>
      <c r="Q82" s="20">
        <v>929103</v>
      </c>
      <c r="R82" s="20"/>
      <c r="S82" s="20"/>
      <c r="T82" s="20"/>
      <c r="U82" s="20"/>
      <c r="V82" s="20">
        <v>2586862</v>
      </c>
      <c r="W82" s="20">
        <v>4897620</v>
      </c>
      <c r="X82" s="20"/>
      <c r="Y82" s="19"/>
      <c r="Z82" s="22">
        <v>7403565</v>
      </c>
    </row>
    <row r="83" spans="1:26" ht="13.5" hidden="1">
      <c r="A83" s="38" t="s">
        <v>110</v>
      </c>
      <c r="B83" s="18">
        <v>5683864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19263378</v>
      </c>
      <c r="C84" s="27"/>
      <c r="D84" s="28">
        <v>13733520</v>
      </c>
      <c r="E84" s="29">
        <v>13733520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10300140</v>
      </c>
      <c r="X84" s="29"/>
      <c r="Y84" s="28"/>
      <c r="Z84" s="30">
        <v>13733520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1172745</v>
      </c>
      <c r="C7" s="18">
        <v>0</v>
      </c>
      <c r="D7" s="58">
        <v>1215474</v>
      </c>
      <c r="E7" s="59">
        <v>1215474</v>
      </c>
      <c r="F7" s="59">
        <v>43701</v>
      </c>
      <c r="G7" s="59">
        <v>245184</v>
      </c>
      <c r="H7" s="59">
        <v>133949</v>
      </c>
      <c r="I7" s="59">
        <v>422834</v>
      </c>
      <c r="J7" s="59">
        <v>116896</v>
      </c>
      <c r="K7" s="59">
        <v>41697</v>
      </c>
      <c r="L7" s="59">
        <v>88028</v>
      </c>
      <c r="M7" s="59">
        <v>246621</v>
      </c>
      <c r="N7" s="59">
        <v>56233</v>
      </c>
      <c r="O7" s="59">
        <v>112737</v>
      </c>
      <c r="P7" s="59">
        <v>68851</v>
      </c>
      <c r="Q7" s="59">
        <v>237821</v>
      </c>
      <c r="R7" s="59">
        <v>0</v>
      </c>
      <c r="S7" s="59">
        <v>0</v>
      </c>
      <c r="T7" s="59">
        <v>0</v>
      </c>
      <c r="U7" s="59">
        <v>0</v>
      </c>
      <c r="V7" s="59">
        <v>907276</v>
      </c>
      <c r="W7" s="59">
        <v>1046352</v>
      </c>
      <c r="X7" s="59">
        <v>-139076</v>
      </c>
      <c r="Y7" s="60">
        <v>-13.29</v>
      </c>
      <c r="Z7" s="61">
        <v>1215474</v>
      </c>
    </row>
    <row r="8" spans="1:26" ht="13.5">
      <c r="A8" s="57" t="s">
        <v>34</v>
      </c>
      <c r="B8" s="18">
        <v>102798196</v>
      </c>
      <c r="C8" s="18">
        <v>0</v>
      </c>
      <c r="D8" s="58">
        <v>102401000</v>
      </c>
      <c r="E8" s="59">
        <v>102401000</v>
      </c>
      <c r="F8" s="59">
        <v>40718000</v>
      </c>
      <c r="G8" s="59">
        <v>1546269</v>
      </c>
      <c r="H8" s="59">
        <v>1100000</v>
      </c>
      <c r="I8" s="59">
        <v>43364269</v>
      </c>
      <c r="J8" s="59">
        <v>24086</v>
      </c>
      <c r="K8" s="59">
        <v>504000</v>
      </c>
      <c r="L8" s="59">
        <v>34302350</v>
      </c>
      <c r="M8" s="59">
        <v>34830436</v>
      </c>
      <c r="N8" s="59">
        <v>28041</v>
      </c>
      <c r="O8" s="59">
        <v>336000</v>
      </c>
      <c r="P8" s="59">
        <v>24431000</v>
      </c>
      <c r="Q8" s="59">
        <v>24795041</v>
      </c>
      <c r="R8" s="59">
        <v>0</v>
      </c>
      <c r="S8" s="59">
        <v>0</v>
      </c>
      <c r="T8" s="59">
        <v>0</v>
      </c>
      <c r="U8" s="59">
        <v>0</v>
      </c>
      <c r="V8" s="59">
        <v>102989746</v>
      </c>
      <c r="W8" s="59">
        <v>102401000</v>
      </c>
      <c r="X8" s="59">
        <v>588746</v>
      </c>
      <c r="Y8" s="60">
        <v>0.57</v>
      </c>
      <c r="Z8" s="61">
        <v>102401000</v>
      </c>
    </row>
    <row r="9" spans="1:26" ht="13.5">
      <c r="A9" s="57" t="s">
        <v>35</v>
      </c>
      <c r="B9" s="18">
        <v>234006</v>
      </c>
      <c r="C9" s="18">
        <v>0</v>
      </c>
      <c r="D9" s="58">
        <v>3499692</v>
      </c>
      <c r="E9" s="59">
        <v>3499692</v>
      </c>
      <c r="F9" s="59">
        <v>60</v>
      </c>
      <c r="G9" s="59">
        <v>5060</v>
      </c>
      <c r="H9" s="59">
        <v>11960</v>
      </c>
      <c r="I9" s="59">
        <v>17080</v>
      </c>
      <c r="J9" s="59">
        <v>303</v>
      </c>
      <c r="K9" s="59">
        <v>0</v>
      </c>
      <c r="L9" s="59">
        <v>820</v>
      </c>
      <c r="M9" s="59">
        <v>1123</v>
      </c>
      <c r="N9" s="59">
        <v>11500</v>
      </c>
      <c r="O9" s="59">
        <v>44248</v>
      </c>
      <c r="P9" s="59">
        <v>9298</v>
      </c>
      <c r="Q9" s="59">
        <v>65046</v>
      </c>
      <c r="R9" s="59">
        <v>0</v>
      </c>
      <c r="S9" s="59">
        <v>0</v>
      </c>
      <c r="T9" s="59">
        <v>0</v>
      </c>
      <c r="U9" s="59">
        <v>0</v>
      </c>
      <c r="V9" s="59">
        <v>83249</v>
      </c>
      <c r="W9" s="59">
        <v>2486344</v>
      </c>
      <c r="X9" s="59">
        <v>-2403095</v>
      </c>
      <c r="Y9" s="60">
        <v>-96.65</v>
      </c>
      <c r="Z9" s="61">
        <v>3499692</v>
      </c>
    </row>
    <row r="10" spans="1:26" ht="25.5">
      <c r="A10" s="62" t="s">
        <v>98</v>
      </c>
      <c r="B10" s="63">
        <f>SUM(B5:B9)</f>
        <v>104204947</v>
      </c>
      <c r="C10" s="63">
        <f>SUM(C5:C9)</f>
        <v>0</v>
      </c>
      <c r="D10" s="64">
        <f aca="true" t="shared" si="0" ref="D10:Z10">SUM(D5:D9)</f>
        <v>107116166</v>
      </c>
      <c r="E10" s="65">
        <f t="shared" si="0"/>
        <v>107116166</v>
      </c>
      <c r="F10" s="65">
        <f t="shared" si="0"/>
        <v>40761761</v>
      </c>
      <c r="G10" s="65">
        <f t="shared" si="0"/>
        <v>1796513</v>
      </c>
      <c r="H10" s="65">
        <f t="shared" si="0"/>
        <v>1245909</v>
      </c>
      <c r="I10" s="65">
        <f t="shared" si="0"/>
        <v>43804183</v>
      </c>
      <c r="J10" s="65">
        <f t="shared" si="0"/>
        <v>141285</v>
      </c>
      <c r="K10" s="65">
        <f t="shared" si="0"/>
        <v>545697</v>
      </c>
      <c r="L10" s="65">
        <f t="shared" si="0"/>
        <v>34391198</v>
      </c>
      <c r="M10" s="65">
        <f t="shared" si="0"/>
        <v>35078180</v>
      </c>
      <c r="N10" s="65">
        <f t="shared" si="0"/>
        <v>95774</v>
      </c>
      <c r="O10" s="65">
        <f t="shared" si="0"/>
        <v>492985</v>
      </c>
      <c r="P10" s="65">
        <f t="shared" si="0"/>
        <v>24509149</v>
      </c>
      <c r="Q10" s="65">
        <f t="shared" si="0"/>
        <v>25097908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103980271</v>
      </c>
      <c r="W10" s="65">
        <f t="shared" si="0"/>
        <v>105933696</v>
      </c>
      <c r="X10" s="65">
        <f t="shared" si="0"/>
        <v>-1953425</v>
      </c>
      <c r="Y10" s="66">
        <f>+IF(W10&lt;&gt;0,(X10/W10)*100,0)</f>
        <v>-1.844007217495744</v>
      </c>
      <c r="Z10" s="67">
        <f t="shared" si="0"/>
        <v>107116166</v>
      </c>
    </row>
    <row r="11" spans="1:26" ht="13.5">
      <c r="A11" s="57" t="s">
        <v>36</v>
      </c>
      <c r="B11" s="18">
        <v>50992539</v>
      </c>
      <c r="C11" s="18">
        <v>0</v>
      </c>
      <c r="D11" s="58">
        <v>53175344</v>
      </c>
      <c r="E11" s="59">
        <v>53175344</v>
      </c>
      <c r="F11" s="59">
        <v>4455342</v>
      </c>
      <c r="G11" s="59">
        <v>4415960</v>
      </c>
      <c r="H11" s="59">
        <v>4589888</v>
      </c>
      <c r="I11" s="59">
        <v>13461190</v>
      </c>
      <c r="J11" s="59">
        <v>4763247</v>
      </c>
      <c r="K11" s="59">
        <v>4979587</v>
      </c>
      <c r="L11" s="59">
        <v>4922343</v>
      </c>
      <c r="M11" s="59">
        <v>14665177</v>
      </c>
      <c r="N11" s="59">
        <v>4613888</v>
      </c>
      <c r="O11" s="59">
        <v>4813159</v>
      </c>
      <c r="P11" s="59">
        <v>4643158</v>
      </c>
      <c r="Q11" s="59">
        <v>14070205</v>
      </c>
      <c r="R11" s="59">
        <v>0</v>
      </c>
      <c r="S11" s="59">
        <v>0</v>
      </c>
      <c r="T11" s="59">
        <v>0</v>
      </c>
      <c r="U11" s="59">
        <v>0</v>
      </c>
      <c r="V11" s="59">
        <v>42196572</v>
      </c>
      <c r="W11" s="59">
        <v>39881511</v>
      </c>
      <c r="X11" s="59">
        <v>2315061</v>
      </c>
      <c r="Y11" s="60">
        <v>5.8</v>
      </c>
      <c r="Z11" s="61">
        <v>53175344</v>
      </c>
    </row>
    <row r="12" spans="1:26" ht="13.5">
      <c r="A12" s="57" t="s">
        <v>37</v>
      </c>
      <c r="B12" s="18">
        <v>10545789</v>
      </c>
      <c r="C12" s="18">
        <v>0</v>
      </c>
      <c r="D12" s="58">
        <v>9252044</v>
      </c>
      <c r="E12" s="59">
        <v>9252044</v>
      </c>
      <c r="F12" s="59">
        <v>888147</v>
      </c>
      <c r="G12" s="59">
        <v>617705</v>
      </c>
      <c r="H12" s="59">
        <v>939231</v>
      </c>
      <c r="I12" s="59">
        <v>2445083</v>
      </c>
      <c r="J12" s="59">
        <v>804339</v>
      </c>
      <c r="K12" s="59">
        <v>820654</v>
      </c>
      <c r="L12" s="59">
        <v>851494</v>
      </c>
      <c r="M12" s="59">
        <v>2476487</v>
      </c>
      <c r="N12" s="59">
        <v>786143</v>
      </c>
      <c r="O12" s="59">
        <v>1025765</v>
      </c>
      <c r="P12" s="59">
        <v>849295</v>
      </c>
      <c r="Q12" s="59">
        <v>2661203</v>
      </c>
      <c r="R12" s="59">
        <v>0</v>
      </c>
      <c r="S12" s="59">
        <v>0</v>
      </c>
      <c r="T12" s="59">
        <v>0</v>
      </c>
      <c r="U12" s="59">
        <v>0</v>
      </c>
      <c r="V12" s="59">
        <v>7582773</v>
      </c>
      <c r="W12" s="59">
        <v>6939036</v>
      </c>
      <c r="X12" s="59">
        <v>643737</v>
      </c>
      <c r="Y12" s="60">
        <v>9.28</v>
      </c>
      <c r="Z12" s="61">
        <v>9252044</v>
      </c>
    </row>
    <row r="13" spans="1:26" ht="13.5">
      <c r="A13" s="57" t="s">
        <v>99</v>
      </c>
      <c r="B13" s="18">
        <v>3550284</v>
      </c>
      <c r="C13" s="18">
        <v>0</v>
      </c>
      <c r="D13" s="58">
        <v>3272416</v>
      </c>
      <c r="E13" s="59">
        <v>3272416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3272416</v>
      </c>
    </row>
    <row r="14" spans="1:26" ht="13.5">
      <c r="A14" s="57" t="s">
        <v>38</v>
      </c>
      <c r="B14" s="18">
        <v>388419</v>
      </c>
      <c r="C14" s="18">
        <v>0</v>
      </c>
      <c r="D14" s="58">
        <v>75040</v>
      </c>
      <c r="E14" s="59">
        <v>75040</v>
      </c>
      <c r="F14" s="59">
        <v>8031</v>
      </c>
      <c r="G14" s="59">
        <v>6177</v>
      </c>
      <c r="H14" s="59">
        <v>5647</v>
      </c>
      <c r="I14" s="59">
        <v>19855</v>
      </c>
      <c r="J14" s="59">
        <v>10348</v>
      </c>
      <c r="K14" s="59">
        <v>10024</v>
      </c>
      <c r="L14" s="59">
        <v>4089</v>
      </c>
      <c r="M14" s="59">
        <v>24461</v>
      </c>
      <c r="N14" s="59">
        <v>11846</v>
      </c>
      <c r="O14" s="59">
        <v>4856</v>
      </c>
      <c r="P14" s="59">
        <v>7377</v>
      </c>
      <c r="Q14" s="59">
        <v>24079</v>
      </c>
      <c r="R14" s="59">
        <v>0</v>
      </c>
      <c r="S14" s="59">
        <v>0</v>
      </c>
      <c r="T14" s="59">
        <v>0</v>
      </c>
      <c r="U14" s="59">
        <v>0</v>
      </c>
      <c r="V14" s="59">
        <v>68395</v>
      </c>
      <c r="W14" s="59">
        <v>56277</v>
      </c>
      <c r="X14" s="59">
        <v>12118</v>
      </c>
      <c r="Y14" s="60">
        <v>21.53</v>
      </c>
      <c r="Z14" s="61">
        <v>75040</v>
      </c>
    </row>
    <row r="15" spans="1:26" ht="13.5">
      <c r="A15" s="57" t="s">
        <v>39</v>
      </c>
      <c r="B15" s="18">
        <v>2218222</v>
      </c>
      <c r="C15" s="18">
        <v>0</v>
      </c>
      <c r="D15" s="58">
        <v>1625000</v>
      </c>
      <c r="E15" s="59">
        <v>1625000</v>
      </c>
      <c r="F15" s="59">
        <v>114870</v>
      </c>
      <c r="G15" s="59">
        <v>11125</v>
      </c>
      <c r="H15" s="59">
        <v>229236</v>
      </c>
      <c r="I15" s="59">
        <v>355231</v>
      </c>
      <c r="J15" s="59">
        <v>314230</v>
      </c>
      <c r="K15" s="59">
        <v>62563</v>
      </c>
      <c r="L15" s="59">
        <v>264963</v>
      </c>
      <c r="M15" s="59">
        <v>641756</v>
      </c>
      <c r="N15" s="59">
        <v>366905</v>
      </c>
      <c r="O15" s="59">
        <v>155064</v>
      </c>
      <c r="P15" s="59">
        <v>61210</v>
      </c>
      <c r="Q15" s="59">
        <v>583179</v>
      </c>
      <c r="R15" s="59">
        <v>0</v>
      </c>
      <c r="S15" s="59">
        <v>0</v>
      </c>
      <c r="T15" s="59">
        <v>0</v>
      </c>
      <c r="U15" s="59">
        <v>0</v>
      </c>
      <c r="V15" s="59">
        <v>1580166</v>
      </c>
      <c r="W15" s="59">
        <v>1216323</v>
      </c>
      <c r="X15" s="59">
        <v>363843</v>
      </c>
      <c r="Y15" s="60">
        <v>29.91</v>
      </c>
      <c r="Z15" s="61">
        <v>1625000</v>
      </c>
    </row>
    <row r="16" spans="1:26" ht="13.5">
      <c r="A16" s="68" t="s">
        <v>40</v>
      </c>
      <c r="B16" s="18">
        <v>1610414</v>
      </c>
      <c r="C16" s="18">
        <v>0</v>
      </c>
      <c r="D16" s="58">
        <v>0</v>
      </c>
      <c r="E16" s="59">
        <v>0</v>
      </c>
      <c r="F16" s="59">
        <v>0</v>
      </c>
      <c r="G16" s="59">
        <v>140000</v>
      </c>
      <c r="H16" s="59">
        <v>0</v>
      </c>
      <c r="I16" s="59">
        <v>140000</v>
      </c>
      <c r="J16" s="59">
        <v>294909</v>
      </c>
      <c r="K16" s="59">
        <v>0</v>
      </c>
      <c r="L16" s="59">
        <v>0</v>
      </c>
      <c r="M16" s="59">
        <v>294909</v>
      </c>
      <c r="N16" s="59">
        <v>0</v>
      </c>
      <c r="O16" s="59">
        <v>325439</v>
      </c>
      <c r="P16" s="59">
        <v>0</v>
      </c>
      <c r="Q16" s="59">
        <v>325439</v>
      </c>
      <c r="R16" s="59">
        <v>0</v>
      </c>
      <c r="S16" s="59">
        <v>0</v>
      </c>
      <c r="T16" s="59">
        <v>0</v>
      </c>
      <c r="U16" s="59">
        <v>0</v>
      </c>
      <c r="V16" s="59">
        <v>760348</v>
      </c>
      <c r="W16" s="59"/>
      <c r="X16" s="59">
        <v>760348</v>
      </c>
      <c r="Y16" s="60">
        <v>0</v>
      </c>
      <c r="Z16" s="61">
        <v>0</v>
      </c>
    </row>
    <row r="17" spans="1:26" ht="13.5">
      <c r="A17" s="57" t="s">
        <v>41</v>
      </c>
      <c r="B17" s="18">
        <v>49845427</v>
      </c>
      <c r="C17" s="18">
        <v>0</v>
      </c>
      <c r="D17" s="58">
        <v>37304233</v>
      </c>
      <c r="E17" s="59">
        <v>37304233</v>
      </c>
      <c r="F17" s="59">
        <v>4571956</v>
      </c>
      <c r="G17" s="59">
        <v>3025873</v>
      </c>
      <c r="H17" s="59">
        <v>3132559</v>
      </c>
      <c r="I17" s="59">
        <v>10730388</v>
      </c>
      <c r="J17" s="59">
        <v>4027249</v>
      </c>
      <c r="K17" s="59">
        <v>2090099</v>
      </c>
      <c r="L17" s="59">
        <v>4008486</v>
      </c>
      <c r="M17" s="59">
        <v>10125834</v>
      </c>
      <c r="N17" s="59">
        <v>1762990</v>
      </c>
      <c r="O17" s="59">
        <v>1003564</v>
      </c>
      <c r="P17" s="59">
        <v>6140018</v>
      </c>
      <c r="Q17" s="59">
        <v>8906572</v>
      </c>
      <c r="R17" s="59">
        <v>0</v>
      </c>
      <c r="S17" s="59">
        <v>0</v>
      </c>
      <c r="T17" s="59">
        <v>0</v>
      </c>
      <c r="U17" s="59">
        <v>0</v>
      </c>
      <c r="V17" s="59">
        <v>29762794</v>
      </c>
      <c r="W17" s="59">
        <v>29791394</v>
      </c>
      <c r="X17" s="59">
        <v>-28600</v>
      </c>
      <c r="Y17" s="60">
        <v>-0.1</v>
      </c>
      <c r="Z17" s="61">
        <v>37304233</v>
      </c>
    </row>
    <row r="18" spans="1:26" ht="13.5">
      <c r="A18" s="69" t="s">
        <v>42</v>
      </c>
      <c r="B18" s="70">
        <f>SUM(B11:B17)</f>
        <v>119151094</v>
      </c>
      <c r="C18" s="70">
        <f>SUM(C11:C17)</f>
        <v>0</v>
      </c>
      <c r="D18" s="71">
        <f aca="true" t="shared" si="1" ref="D18:Z18">SUM(D11:D17)</f>
        <v>104704077</v>
      </c>
      <c r="E18" s="72">
        <f t="shared" si="1"/>
        <v>104704077</v>
      </c>
      <c r="F18" s="72">
        <f t="shared" si="1"/>
        <v>10038346</v>
      </c>
      <c r="G18" s="72">
        <f t="shared" si="1"/>
        <v>8216840</v>
      </c>
      <c r="H18" s="72">
        <f t="shared" si="1"/>
        <v>8896561</v>
      </c>
      <c r="I18" s="72">
        <f t="shared" si="1"/>
        <v>27151747</v>
      </c>
      <c r="J18" s="72">
        <f t="shared" si="1"/>
        <v>10214322</v>
      </c>
      <c r="K18" s="72">
        <f t="shared" si="1"/>
        <v>7962927</v>
      </c>
      <c r="L18" s="72">
        <f t="shared" si="1"/>
        <v>10051375</v>
      </c>
      <c r="M18" s="72">
        <f t="shared" si="1"/>
        <v>28228624</v>
      </c>
      <c r="N18" s="72">
        <f t="shared" si="1"/>
        <v>7541772</v>
      </c>
      <c r="O18" s="72">
        <f t="shared" si="1"/>
        <v>7327847</v>
      </c>
      <c r="P18" s="72">
        <f t="shared" si="1"/>
        <v>11701058</v>
      </c>
      <c r="Q18" s="72">
        <f t="shared" si="1"/>
        <v>26570677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81951048</v>
      </c>
      <c r="W18" s="72">
        <f t="shared" si="1"/>
        <v>77884541</v>
      </c>
      <c r="X18" s="72">
        <f t="shared" si="1"/>
        <v>4066507</v>
      </c>
      <c r="Y18" s="66">
        <f>+IF(W18&lt;&gt;0,(X18/W18)*100,0)</f>
        <v>5.221199159406999</v>
      </c>
      <c r="Z18" s="73">
        <f t="shared" si="1"/>
        <v>104704077</v>
      </c>
    </row>
    <row r="19" spans="1:26" ht="13.5">
      <c r="A19" s="69" t="s">
        <v>43</v>
      </c>
      <c r="B19" s="74">
        <f>+B10-B18</f>
        <v>-14946147</v>
      </c>
      <c r="C19" s="74">
        <f>+C10-C18</f>
        <v>0</v>
      </c>
      <c r="D19" s="75">
        <f aca="true" t="shared" si="2" ref="D19:Z19">+D10-D18</f>
        <v>2412089</v>
      </c>
      <c r="E19" s="76">
        <f t="shared" si="2"/>
        <v>2412089</v>
      </c>
      <c r="F19" s="76">
        <f t="shared" si="2"/>
        <v>30723415</v>
      </c>
      <c r="G19" s="76">
        <f t="shared" si="2"/>
        <v>-6420327</v>
      </c>
      <c r="H19" s="76">
        <f t="shared" si="2"/>
        <v>-7650652</v>
      </c>
      <c r="I19" s="76">
        <f t="shared" si="2"/>
        <v>16652436</v>
      </c>
      <c r="J19" s="76">
        <f t="shared" si="2"/>
        <v>-10073037</v>
      </c>
      <c r="K19" s="76">
        <f t="shared" si="2"/>
        <v>-7417230</v>
      </c>
      <c r="L19" s="76">
        <f t="shared" si="2"/>
        <v>24339823</v>
      </c>
      <c r="M19" s="76">
        <f t="shared" si="2"/>
        <v>6849556</v>
      </c>
      <c r="N19" s="76">
        <f t="shared" si="2"/>
        <v>-7445998</v>
      </c>
      <c r="O19" s="76">
        <f t="shared" si="2"/>
        <v>-6834862</v>
      </c>
      <c r="P19" s="76">
        <f t="shared" si="2"/>
        <v>12808091</v>
      </c>
      <c r="Q19" s="76">
        <f t="shared" si="2"/>
        <v>-1472769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22029223</v>
      </c>
      <c r="W19" s="76">
        <f>IF(E10=E18,0,W10-W18)</f>
        <v>28049155</v>
      </c>
      <c r="X19" s="76">
        <f t="shared" si="2"/>
        <v>-6019932</v>
      </c>
      <c r="Y19" s="77">
        <f>+IF(W19&lt;&gt;0,(X19/W19)*100,0)</f>
        <v>-21.462079695448935</v>
      </c>
      <c r="Z19" s="78">
        <f t="shared" si="2"/>
        <v>2412089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-2412000</v>
      </c>
      <c r="X20" s="59">
        <v>2412000</v>
      </c>
      <c r="Y20" s="60">
        <v>-100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-14946147</v>
      </c>
      <c r="C22" s="85">
        <f>SUM(C19:C21)</f>
        <v>0</v>
      </c>
      <c r="D22" s="86">
        <f aca="true" t="shared" si="3" ref="D22:Z22">SUM(D19:D21)</f>
        <v>2412089</v>
      </c>
      <c r="E22" s="87">
        <f t="shared" si="3"/>
        <v>2412089</v>
      </c>
      <c r="F22" s="87">
        <f t="shared" si="3"/>
        <v>30723415</v>
      </c>
      <c r="G22" s="87">
        <f t="shared" si="3"/>
        <v>-6420327</v>
      </c>
      <c r="H22" s="87">
        <f t="shared" si="3"/>
        <v>-7650652</v>
      </c>
      <c r="I22" s="87">
        <f t="shared" si="3"/>
        <v>16652436</v>
      </c>
      <c r="J22" s="87">
        <f t="shared" si="3"/>
        <v>-10073037</v>
      </c>
      <c r="K22" s="87">
        <f t="shared" si="3"/>
        <v>-7417230</v>
      </c>
      <c r="L22" s="87">
        <f t="shared" si="3"/>
        <v>24339823</v>
      </c>
      <c r="M22" s="87">
        <f t="shared" si="3"/>
        <v>6849556</v>
      </c>
      <c r="N22" s="87">
        <f t="shared" si="3"/>
        <v>-7445998</v>
      </c>
      <c r="O22" s="87">
        <f t="shared" si="3"/>
        <v>-6834862</v>
      </c>
      <c r="P22" s="87">
        <f t="shared" si="3"/>
        <v>12808091</v>
      </c>
      <c r="Q22" s="87">
        <f t="shared" si="3"/>
        <v>-1472769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22029223</v>
      </c>
      <c r="W22" s="87">
        <f t="shared" si="3"/>
        <v>25637155</v>
      </c>
      <c r="X22" s="87">
        <f t="shared" si="3"/>
        <v>-3607932</v>
      </c>
      <c r="Y22" s="88">
        <f>+IF(W22&lt;&gt;0,(X22/W22)*100,0)</f>
        <v>-14.073059198651332</v>
      </c>
      <c r="Z22" s="89">
        <f t="shared" si="3"/>
        <v>2412089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-14946147</v>
      </c>
      <c r="C24" s="74">
        <f>SUM(C22:C23)</f>
        <v>0</v>
      </c>
      <c r="D24" s="75">
        <f aca="true" t="shared" si="4" ref="D24:Z24">SUM(D22:D23)</f>
        <v>2412089</v>
      </c>
      <c r="E24" s="76">
        <f t="shared" si="4"/>
        <v>2412089</v>
      </c>
      <c r="F24" s="76">
        <f t="shared" si="4"/>
        <v>30723415</v>
      </c>
      <c r="G24" s="76">
        <f t="shared" si="4"/>
        <v>-6420327</v>
      </c>
      <c r="H24" s="76">
        <f t="shared" si="4"/>
        <v>-7650652</v>
      </c>
      <c r="I24" s="76">
        <f t="shared" si="4"/>
        <v>16652436</v>
      </c>
      <c r="J24" s="76">
        <f t="shared" si="4"/>
        <v>-10073037</v>
      </c>
      <c r="K24" s="76">
        <f t="shared" si="4"/>
        <v>-7417230</v>
      </c>
      <c r="L24" s="76">
        <f t="shared" si="4"/>
        <v>24339823</v>
      </c>
      <c r="M24" s="76">
        <f t="shared" si="4"/>
        <v>6849556</v>
      </c>
      <c r="N24" s="76">
        <f t="shared" si="4"/>
        <v>-7445998</v>
      </c>
      <c r="O24" s="76">
        <f t="shared" si="4"/>
        <v>-6834862</v>
      </c>
      <c r="P24" s="76">
        <f t="shared" si="4"/>
        <v>12808091</v>
      </c>
      <c r="Q24" s="76">
        <f t="shared" si="4"/>
        <v>-1472769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22029223</v>
      </c>
      <c r="W24" s="76">
        <f t="shared" si="4"/>
        <v>25637155</v>
      </c>
      <c r="X24" s="76">
        <f t="shared" si="4"/>
        <v>-3607932</v>
      </c>
      <c r="Y24" s="77">
        <f>+IF(W24&lt;&gt;0,(X24/W24)*100,0)</f>
        <v>-14.073059198651332</v>
      </c>
      <c r="Z24" s="78">
        <f t="shared" si="4"/>
        <v>2412089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3467824</v>
      </c>
      <c r="C27" s="21">
        <v>0</v>
      </c>
      <c r="D27" s="98">
        <v>2412088</v>
      </c>
      <c r="E27" s="99">
        <v>2412088</v>
      </c>
      <c r="F27" s="99">
        <v>2000</v>
      </c>
      <c r="G27" s="99">
        <v>3600</v>
      </c>
      <c r="H27" s="99">
        <v>202349</v>
      </c>
      <c r="I27" s="99">
        <v>207949</v>
      </c>
      <c r="J27" s="99">
        <v>1201583</v>
      </c>
      <c r="K27" s="99">
        <v>0</v>
      </c>
      <c r="L27" s="99">
        <v>0</v>
      </c>
      <c r="M27" s="99">
        <v>1201583</v>
      </c>
      <c r="N27" s="99">
        <v>0</v>
      </c>
      <c r="O27" s="99">
        <v>0</v>
      </c>
      <c r="P27" s="99">
        <v>497296</v>
      </c>
      <c r="Q27" s="99">
        <v>497296</v>
      </c>
      <c r="R27" s="99">
        <v>0</v>
      </c>
      <c r="S27" s="99">
        <v>0</v>
      </c>
      <c r="T27" s="99">
        <v>0</v>
      </c>
      <c r="U27" s="99">
        <v>0</v>
      </c>
      <c r="V27" s="99">
        <v>1906828</v>
      </c>
      <c r="W27" s="99">
        <v>1809066</v>
      </c>
      <c r="X27" s="99">
        <v>97762</v>
      </c>
      <c r="Y27" s="100">
        <v>5.4</v>
      </c>
      <c r="Z27" s="101">
        <v>2412088</v>
      </c>
    </row>
    <row r="28" spans="1:26" ht="13.5">
      <c r="A28" s="102" t="s">
        <v>44</v>
      </c>
      <c r="B28" s="18">
        <v>3467824</v>
      </c>
      <c r="C28" s="18">
        <v>0</v>
      </c>
      <c r="D28" s="58">
        <v>2412088</v>
      </c>
      <c r="E28" s="59">
        <v>2412088</v>
      </c>
      <c r="F28" s="59">
        <v>2000</v>
      </c>
      <c r="G28" s="59">
        <v>3600</v>
      </c>
      <c r="H28" s="59">
        <v>202349</v>
      </c>
      <c r="I28" s="59">
        <v>207949</v>
      </c>
      <c r="J28" s="59">
        <v>1201583</v>
      </c>
      <c r="K28" s="59">
        <v>0</v>
      </c>
      <c r="L28" s="59">
        <v>0</v>
      </c>
      <c r="M28" s="59">
        <v>1201583</v>
      </c>
      <c r="N28" s="59">
        <v>0</v>
      </c>
      <c r="O28" s="59">
        <v>0</v>
      </c>
      <c r="P28" s="59">
        <v>497296</v>
      </c>
      <c r="Q28" s="59">
        <v>497296</v>
      </c>
      <c r="R28" s="59">
        <v>0</v>
      </c>
      <c r="S28" s="59">
        <v>0</v>
      </c>
      <c r="T28" s="59">
        <v>0</v>
      </c>
      <c r="U28" s="59">
        <v>0</v>
      </c>
      <c r="V28" s="59">
        <v>1906828</v>
      </c>
      <c r="W28" s="59">
        <v>1809066</v>
      </c>
      <c r="X28" s="59">
        <v>97762</v>
      </c>
      <c r="Y28" s="60">
        <v>5.4</v>
      </c>
      <c r="Z28" s="61">
        <v>2412088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3467824</v>
      </c>
      <c r="C32" s="21">
        <f>SUM(C28:C31)</f>
        <v>0</v>
      </c>
      <c r="D32" s="98">
        <f aca="true" t="shared" si="5" ref="D32:Z32">SUM(D28:D31)</f>
        <v>2412088</v>
      </c>
      <c r="E32" s="99">
        <f t="shared" si="5"/>
        <v>2412088</v>
      </c>
      <c r="F32" s="99">
        <f t="shared" si="5"/>
        <v>2000</v>
      </c>
      <c r="G32" s="99">
        <f t="shared" si="5"/>
        <v>3600</v>
      </c>
      <c r="H32" s="99">
        <f t="shared" si="5"/>
        <v>202349</v>
      </c>
      <c r="I32" s="99">
        <f t="shared" si="5"/>
        <v>207949</v>
      </c>
      <c r="J32" s="99">
        <f t="shared" si="5"/>
        <v>1201583</v>
      </c>
      <c r="K32" s="99">
        <f t="shared" si="5"/>
        <v>0</v>
      </c>
      <c r="L32" s="99">
        <f t="shared" si="5"/>
        <v>0</v>
      </c>
      <c r="M32" s="99">
        <f t="shared" si="5"/>
        <v>1201583</v>
      </c>
      <c r="N32" s="99">
        <f t="shared" si="5"/>
        <v>0</v>
      </c>
      <c r="O32" s="99">
        <f t="shared" si="5"/>
        <v>0</v>
      </c>
      <c r="P32" s="99">
        <f t="shared" si="5"/>
        <v>497296</v>
      </c>
      <c r="Q32" s="99">
        <f t="shared" si="5"/>
        <v>497296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1906828</v>
      </c>
      <c r="W32" s="99">
        <f t="shared" si="5"/>
        <v>1809066</v>
      </c>
      <c r="X32" s="99">
        <f t="shared" si="5"/>
        <v>97762</v>
      </c>
      <c r="Y32" s="100">
        <f>+IF(W32&lt;&gt;0,(X32/W32)*100,0)</f>
        <v>5.404004055131211</v>
      </c>
      <c r="Z32" s="101">
        <f t="shared" si="5"/>
        <v>2412088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2239547</v>
      </c>
      <c r="C35" s="18">
        <v>0</v>
      </c>
      <c r="D35" s="58">
        <v>8152994</v>
      </c>
      <c r="E35" s="59">
        <v>8152994</v>
      </c>
      <c r="F35" s="59">
        <v>31555597</v>
      </c>
      <c r="G35" s="59">
        <v>25695218</v>
      </c>
      <c r="H35" s="59">
        <v>18293838</v>
      </c>
      <c r="I35" s="59">
        <v>18293838</v>
      </c>
      <c r="J35" s="59">
        <v>6151609</v>
      </c>
      <c r="K35" s="59">
        <v>-9267</v>
      </c>
      <c r="L35" s="59">
        <v>24064185</v>
      </c>
      <c r="M35" s="59">
        <v>24064185</v>
      </c>
      <c r="N35" s="59">
        <v>18529946</v>
      </c>
      <c r="O35" s="59">
        <v>11019744</v>
      </c>
      <c r="P35" s="59">
        <v>21730184</v>
      </c>
      <c r="Q35" s="59">
        <v>21730184</v>
      </c>
      <c r="R35" s="59">
        <v>0</v>
      </c>
      <c r="S35" s="59">
        <v>0</v>
      </c>
      <c r="T35" s="59">
        <v>0</v>
      </c>
      <c r="U35" s="59">
        <v>0</v>
      </c>
      <c r="V35" s="59">
        <v>21730184</v>
      </c>
      <c r="W35" s="59">
        <v>6114746</v>
      </c>
      <c r="X35" s="59">
        <v>15615438</v>
      </c>
      <c r="Y35" s="60">
        <v>255.37</v>
      </c>
      <c r="Z35" s="61">
        <v>8152994</v>
      </c>
    </row>
    <row r="36" spans="1:26" ht="13.5">
      <c r="A36" s="57" t="s">
        <v>53</v>
      </c>
      <c r="B36" s="18">
        <v>12412715</v>
      </c>
      <c r="C36" s="18">
        <v>0</v>
      </c>
      <c r="D36" s="58">
        <v>20222566</v>
      </c>
      <c r="E36" s="59">
        <v>20222566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15166925</v>
      </c>
      <c r="X36" s="59">
        <v>-15166925</v>
      </c>
      <c r="Y36" s="60">
        <v>-100</v>
      </c>
      <c r="Z36" s="61">
        <v>20222566</v>
      </c>
    </row>
    <row r="37" spans="1:26" ht="13.5">
      <c r="A37" s="57" t="s">
        <v>54</v>
      </c>
      <c r="B37" s="18">
        <v>10798885</v>
      </c>
      <c r="C37" s="18">
        <v>0</v>
      </c>
      <c r="D37" s="58">
        <v>35822433</v>
      </c>
      <c r="E37" s="59">
        <v>35822433</v>
      </c>
      <c r="F37" s="59">
        <v>15973465</v>
      </c>
      <c r="G37" s="59">
        <v>16599508</v>
      </c>
      <c r="H37" s="59">
        <v>16323651</v>
      </c>
      <c r="I37" s="59">
        <v>16323651</v>
      </c>
      <c r="J37" s="59">
        <v>16391649</v>
      </c>
      <c r="K37" s="59">
        <v>16495248</v>
      </c>
      <c r="L37" s="59">
        <v>16268821</v>
      </c>
      <c r="M37" s="59">
        <v>16268821</v>
      </c>
      <c r="N37" s="59">
        <v>9681160</v>
      </c>
      <c r="O37" s="59">
        <v>9765366</v>
      </c>
      <c r="P37" s="59">
        <v>7381182</v>
      </c>
      <c r="Q37" s="59">
        <v>7381182</v>
      </c>
      <c r="R37" s="59">
        <v>0</v>
      </c>
      <c r="S37" s="59">
        <v>0</v>
      </c>
      <c r="T37" s="59">
        <v>0</v>
      </c>
      <c r="U37" s="59">
        <v>0</v>
      </c>
      <c r="V37" s="59">
        <v>7381182</v>
      </c>
      <c r="W37" s="59">
        <v>26866825</v>
      </c>
      <c r="X37" s="59">
        <v>-19485643</v>
      </c>
      <c r="Y37" s="60">
        <v>-72.53</v>
      </c>
      <c r="Z37" s="61">
        <v>35822433</v>
      </c>
    </row>
    <row r="38" spans="1:26" ht="13.5">
      <c r="A38" s="57" t="s">
        <v>55</v>
      </c>
      <c r="B38" s="18">
        <v>8994508</v>
      </c>
      <c r="C38" s="18">
        <v>0</v>
      </c>
      <c r="D38" s="58">
        <v>5031415</v>
      </c>
      <c r="E38" s="59">
        <v>5031415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3773561</v>
      </c>
      <c r="X38" s="59">
        <v>-3773561</v>
      </c>
      <c r="Y38" s="60">
        <v>-100</v>
      </c>
      <c r="Z38" s="61">
        <v>5031415</v>
      </c>
    </row>
    <row r="39" spans="1:26" ht="13.5">
      <c r="A39" s="57" t="s">
        <v>56</v>
      </c>
      <c r="B39" s="18">
        <v>-5141131</v>
      </c>
      <c r="C39" s="18">
        <v>0</v>
      </c>
      <c r="D39" s="58">
        <v>-12478288</v>
      </c>
      <c r="E39" s="59">
        <v>-12478288</v>
      </c>
      <c r="F39" s="59">
        <v>15582132</v>
      </c>
      <c r="G39" s="59">
        <v>9095710</v>
      </c>
      <c r="H39" s="59">
        <v>1970187</v>
      </c>
      <c r="I39" s="59">
        <v>1970187</v>
      </c>
      <c r="J39" s="59">
        <v>-10240040</v>
      </c>
      <c r="K39" s="59">
        <v>-16504515</v>
      </c>
      <c r="L39" s="59">
        <v>7795364</v>
      </c>
      <c r="M39" s="59">
        <v>7795364</v>
      </c>
      <c r="N39" s="59">
        <v>8848786</v>
      </c>
      <c r="O39" s="59">
        <v>1254378</v>
      </c>
      <c r="P39" s="59">
        <v>14349002</v>
      </c>
      <c r="Q39" s="59">
        <v>14349002</v>
      </c>
      <c r="R39" s="59">
        <v>0</v>
      </c>
      <c r="S39" s="59">
        <v>0</v>
      </c>
      <c r="T39" s="59">
        <v>0</v>
      </c>
      <c r="U39" s="59">
        <v>0</v>
      </c>
      <c r="V39" s="59">
        <v>14349002</v>
      </c>
      <c r="W39" s="59">
        <v>-9358716</v>
      </c>
      <c r="X39" s="59">
        <v>23707718</v>
      </c>
      <c r="Y39" s="60">
        <v>-253.32</v>
      </c>
      <c r="Z39" s="61">
        <v>-12478288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-16880607</v>
      </c>
      <c r="C42" s="18">
        <v>0</v>
      </c>
      <c r="D42" s="58">
        <v>2412084</v>
      </c>
      <c r="E42" s="59">
        <v>2412084</v>
      </c>
      <c r="F42" s="59">
        <v>30817728</v>
      </c>
      <c r="G42" s="59">
        <v>-5860379</v>
      </c>
      <c r="H42" s="59">
        <v>-7401380</v>
      </c>
      <c r="I42" s="59">
        <v>17555969</v>
      </c>
      <c r="J42" s="59">
        <v>-12142230</v>
      </c>
      <c r="K42" s="59">
        <v>-6160874</v>
      </c>
      <c r="L42" s="59">
        <v>24073450</v>
      </c>
      <c r="M42" s="59">
        <v>5770346</v>
      </c>
      <c r="N42" s="59">
        <v>-8405000</v>
      </c>
      <c r="O42" s="59">
        <v>-7510201</v>
      </c>
      <c r="P42" s="59">
        <v>10710441</v>
      </c>
      <c r="Q42" s="59">
        <v>-5204760</v>
      </c>
      <c r="R42" s="59">
        <v>0</v>
      </c>
      <c r="S42" s="59">
        <v>0</v>
      </c>
      <c r="T42" s="59">
        <v>0</v>
      </c>
      <c r="U42" s="59">
        <v>0</v>
      </c>
      <c r="V42" s="59">
        <v>18121555</v>
      </c>
      <c r="W42" s="59">
        <v>27780518</v>
      </c>
      <c r="X42" s="59">
        <v>-9658963</v>
      </c>
      <c r="Y42" s="60">
        <v>-34.77</v>
      </c>
      <c r="Z42" s="61">
        <v>2412084</v>
      </c>
    </row>
    <row r="43" spans="1:26" ht="13.5">
      <c r="A43" s="57" t="s">
        <v>59</v>
      </c>
      <c r="B43" s="18">
        <v>12553477</v>
      </c>
      <c r="C43" s="18">
        <v>0</v>
      </c>
      <c r="D43" s="58">
        <v>-2412088</v>
      </c>
      <c r="E43" s="59">
        <v>-2412088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-2322000</v>
      </c>
      <c r="X43" s="59">
        <v>2322000</v>
      </c>
      <c r="Y43" s="60">
        <v>-100</v>
      </c>
      <c r="Z43" s="61">
        <v>-2412088</v>
      </c>
    </row>
    <row r="44" spans="1:26" ht="13.5">
      <c r="A44" s="57" t="s">
        <v>60</v>
      </c>
      <c r="B44" s="18">
        <v>-1451371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737863</v>
      </c>
      <c r="C45" s="21">
        <v>0</v>
      </c>
      <c r="D45" s="98">
        <v>-4</v>
      </c>
      <c r="E45" s="99">
        <v>-4</v>
      </c>
      <c r="F45" s="99">
        <v>31555597</v>
      </c>
      <c r="G45" s="99">
        <v>25695218</v>
      </c>
      <c r="H45" s="99">
        <v>18293838</v>
      </c>
      <c r="I45" s="99">
        <v>18293838</v>
      </c>
      <c r="J45" s="99">
        <v>6151608</v>
      </c>
      <c r="K45" s="99">
        <v>-9266</v>
      </c>
      <c r="L45" s="99">
        <v>24064184</v>
      </c>
      <c r="M45" s="99">
        <v>24064184</v>
      </c>
      <c r="N45" s="99">
        <v>15659184</v>
      </c>
      <c r="O45" s="99">
        <v>8148983</v>
      </c>
      <c r="P45" s="99">
        <v>18859424</v>
      </c>
      <c r="Q45" s="99">
        <v>18859424</v>
      </c>
      <c r="R45" s="99">
        <v>0</v>
      </c>
      <c r="S45" s="99">
        <v>0</v>
      </c>
      <c r="T45" s="99">
        <v>0</v>
      </c>
      <c r="U45" s="99">
        <v>0</v>
      </c>
      <c r="V45" s="99">
        <v>18859424</v>
      </c>
      <c r="W45" s="99">
        <v>25458518</v>
      </c>
      <c r="X45" s="99">
        <v>-6599094</v>
      </c>
      <c r="Y45" s="100">
        <v>-25.92</v>
      </c>
      <c r="Z45" s="101">
        <v>-4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2870762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2870762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283313</v>
      </c>
      <c r="C51" s="51">
        <v>0</v>
      </c>
      <c r="D51" s="128">
        <v>9200</v>
      </c>
      <c r="E51" s="53">
        <v>7088669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7381182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810476471</v>
      </c>
      <c r="C5" s="18">
        <v>0</v>
      </c>
      <c r="D5" s="58">
        <v>1009751519</v>
      </c>
      <c r="E5" s="59">
        <v>1009751519</v>
      </c>
      <c r="F5" s="59">
        <v>79666050</v>
      </c>
      <c r="G5" s="59">
        <v>121959505</v>
      </c>
      <c r="H5" s="59">
        <v>89896548</v>
      </c>
      <c r="I5" s="59">
        <v>291522103</v>
      </c>
      <c r="J5" s="59">
        <v>78646842</v>
      </c>
      <c r="K5" s="59">
        <v>82094620</v>
      </c>
      <c r="L5" s="59">
        <v>81185142</v>
      </c>
      <c r="M5" s="59">
        <v>241926604</v>
      </c>
      <c r="N5" s="59">
        <v>81920961</v>
      </c>
      <c r="O5" s="59">
        <v>80507212</v>
      </c>
      <c r="P5" s="59">
        <v>70677668</v>
      </c>
      <c r="Q5" s="59">
        <v>233105841</v>
      </c>
      <c r="R5" s="59">
        <v>0</v>
      </c>
      <c r="S5" s="59">
        <v>0</v>
      </c>
      <c r="T5" s="59">
        <v>0</v>
      </c>
      <c r="U5" s="59">
        <v>0</v>
      </c>
      <c r="V5" s="59">
        <v>766554548</v>
      </c>
      <c r="W5" s="59">
        <v>757313640</v>
      </c>
      <c r="X5" s="59">
        <v>9240908</v>
      </c>
      <c r="Y5" s="60">
        <v>1.22</v>
      </c>
      <c r="Z5" s="61">
        <v>1009751519</v>
      </c>
    </row>
    <row r="6" spans="1:26" ht="13.5">
      <c r="A6" s="57" t="s">
        <v>32</v>
      </c>
      <c r="B6" s="18">
        <v>2891918204</v>
      </c>
      <c r="C6" s="18">
        <v>0</v>
      </c>
      <c r="D6" s="58">
        <v>3527933244</v>
      </c>
      <c r="E6" s="59">
        <v>3527933244</v>
      </c>
      <c r="F6" s="59">
        <v>328171867</v>
      </c>
      <c r="G6" s="59">
        <v>309655776</v>
      </c>
      <c r="H6" s="59">
        <v>314500558</v>
      </c>
      <c r="I6" s="59">
        <v>952328201</v>
      </c>
      <c r="J6" s="59">
        <v>269684666</v>
      </c>
      <c r="K6" s="59">
        <v>253187150</v>
      </c>
      <c r="L6" s="59">
        <v>232517893</v>
      </c>
      <c r="M6" s="59">
        <v>755389709</v>
      </c>
      <c r="N6" s="59">
        <v>266855873</v>
      </c>
      <c r="O6" s="59">
        <v>278866033</v>
      </c>
      <c r="P6" s="59">
        <v>250299610</v>
      </c>
      <c r="Q6" s="59">
        <v>796021516</v>
      </c>
      <c r="R6" s="59">
        <v>0</v>
      </c>
      <c r="S6" s="59">
        <v>0</v>
      </c>
      <c r="T6" s="59">
        <v>0</v>
      </c>
      <c r="U6" s="59">
        <v>0</v>
      </c>
      <c r="V6" s="59">
        <v>2503739426</v>
      </c>
      <c r="W6" s="59">
        <v>2633938701</v>
      </c>
      <c r="X6" s="59">
        <v>-130199275</v>
      </c>
      <c r="Y6" s="60">
        <v>-4.94</v>
      </c>
      <c r="Z6" s="61">
        <v>3527933244</v>
      </c>
    </row>
    <row r="7" spans="1:26" ht="13.5">
      <c r="A7" s="57" t="s">
        <v>33</v>
      </c>
      <c r="B7" s="18">
        <v>45387095</v>
      </c>
      <c r="C7" s="18">
        <v>0</v>
      </c>
      <c r="D7" s="58">
        <v>66123600</v>
      </c>
      <c r="E7" s="59">
        <v>66449960</v>
      </c>
      <c r="F7" s="59">
        <v>2618937</v>
      </c>
      <c r="G7" s="59">
        <v>2266358</v>
      </c>
      <c r="H7" s="59">
        <v>2530130</v>
      </c>
      <c r="I7" s="59">
        <v>7415425</v>
      </c>
      <c r="J7" s="59">
        <v>2104785</v>
      </c>
      <c r="K7" s="59">
        <v>2182075</v>
      </c>
      <c r="L7" s="59">
        <v>1755570</v>
      </c>
      <c r="M7" s="59">
        <v>6042430</v>
      </c>
      <c r="N7" s="59">
        <v>2959511</v>
      </c>
      <c r="O7" s="59">
        <v>1829714</v>
      </c>
      <c r="P7" s="59">
        <v>3077940</v>
      </c>
      <c r="Q7" s="59">
        <v>7867165</v>
      </c>
      <c r="R7" s="59">
        <v>0</v>
      </c>
      <c r="S7" s="59">
        <v>0</v>
      </c>
      <c r="T7" s="59">
        <v>0</v>
      </c>
      <c r="U7" s="59">
        <v>0</v>
      </c>
      <c r="V7" s="59">
        <v>21325020</v>
      </c>
      <c r="W7" s="59">
        <v>49592700</v>
      </c>
      <c r="X7" s="59">
        <v>-28267680</v>
      </c>
      <c r="Y7" s="60">
        <v>-57</v>
      </c>
      <c r="Z7" s="61">
        <v>66449960</v>
      </c>
    </row>
    <row r="8" spans="1:26" ht="13.5">
      <c r="A8" s="57" t="s">
        <v>34</v>
      </c>
      <c r="B8" s="18">
        <v>920162124</v>
      </c>
      <c r="C8" s="18">
        <v>0</v>
      </c>
      <c r="D8" s="58">
        <v>1212506974</v>
      </c>
      <c r="E8" s="59">
        <v>1212506974</v>
      </c>
      <c r="F8" s="59">
        <v>100898000</v>
      </c>
      <c r="G8" s="59">
        <v>249618000</v>
      </c>
      <c r="H8" s="59">
        <v>0</v>
      </c>
      <c r="I8" s="59">
        <v>350516000</v>
      </c>
      <c r="J8" s="59">
        <v>0</v>
      </c>
      <c r="K8" s="59">
        <v>0</v>
      </c>
      <c r="L8" s="59">
        <v>308365001</v>
      </c>
      <c r="M8" s="59">
        <v>308365001</v>
      </c>
      <c r="N8" s="59">
        <v>-3605000</v>
      </c>
      <c r="O8" s="59">
        <v>552964</v>
      </c>
      <c r="P8" s="59">
        <v>252561001</v>
      </c>
      <c r="Q8" s="59">
        <v>249508965</v>
      </c>
      <c r="R8" s="59">
        <v>0</v>
      </c>
      <c r="S8" s="59">
        <v>0</v>
      </c>
      <c r="T8" s="59">
        <v>0</v>
      </c>
      <c r="U8" s="59">
        <v>0</v>
      </c>
      <c r="V8" s="59">
        <v>908389966</v>
      </c>
      <c r="W8" s="59">
        <v>909380232</v>
      </c>
      <c r="X8" s="59">
        <v>-990266</v>
      </c>
      <c r="Y8" s="60">
        <v>-0.11</v>
      </c>
      <c r="Z8" s="61">
        <v>1212506974</v>
      </c>
    </row>
    <row r="9" spans="1:26" ht="13.5">
      <c r="A9" s="57" t="s">
        <v>35</v>
      </c>
      <c r="B9" s="18">
        <v>251156837</v>
      </c>
      <c r="C9" s="18">
        <v>0</v>
      </c>
      <c r="D9" s="58">
        <v>825311211</v>
      </c>
      <c r="E9" s="59">
        <v>824587742</v>
      </c>
      <c r="F9" s="59">
        <v>43224688</v>
      </c>
      <c r="G9" s="59">
        <v>116688124</v>
      </c>
      <c r="H9" s="59">
        <v>45325037</v>
      </c>
      <c r="I9" s="59">
        <v>205237849</v>
      </c>
      <c r="J9" s="59">
        <v>100086740</v>
      </c>
      <c r="K9" s="59">
        <v>65923110</v>
      </c>
      <c r="L9" s="59">
        <v>-272836815</v>
      </c>
      <c r="M9" s="59">
        <v>-106826965</v>
      </c>
      <c r="N9" s="59">
        <v>55891385</v>
      </c>
      <c r="O9" s="59">
        <v>51815301</v>
      </c>
      <c r="P9" s="59">
        <v>64091017</v>
      </c>
      <c r="Q9" s="59">
        <v>171797703</v>
      </c>
      <c r="R9" s="59">
        <v>0</v>
      </c>
      <c r="S9" s="59">
        <v>0</v>
      </c>
      <c r="T9" s="59">
        <v>0</v>
      </c>
      <c r="U9" s="59">
        <v>0</v>
      </c>
      <c r="V9" s="59">
        <v>270208587</v>
      </c>
      <c r="W9" s="59">
        <v>618983397</v>
      </c>
      <c r="X9" s="59">
        <v>-348774810</v>
      </c>
      <c r="Y9" s="60">
        <v>-56.35</v>
      </c>
      <c r="Z9" s="61">
        <v>824587742</v>
      </c>
    </row>
    <row r="10" spans="1:26" ht="25.5">
      <c r="A10" s="62" t="s">
        <v>98</v>
      </c>
      <c r="B10" s="63">
        <f>SUM(B5:B9)</f>
        <v>4919100731</v>
      </c>
      <c r="C10" s="63">
        <f>SUM(C5:C9)</f>
        <v>0</v>
      </c>
      <c r="D10" s="64">
        <f aca="true" t="shared" si="0" ref="D10:Z10">SUM(D5:D9)</f>
        <v>6641626548</v>
      </c>
      <c r="E10" s="65">
        <f t="shared" si="0"/>
        <v>6641229439</v>
      </c>
      <c r="F10" s="65">
        <f t="shared" si="0"/>
        <v>554579542</v>
      </c>
      <c r="G10" s="65">
        <f t="shared" si="0"/>
        <v>800187763</v>
      </c>
      <c r="H10" s="65">
        <f t="shared" si="0"/>
        <v>452252273</v>
      </c>
      <c r="I10" s="65">
        <f t="shared" si="0"/>
        <v>1807019578</v>
      </c>
      <c r="J10" s="65">
        <f t="shared" si="0"/>
        <v>450523033</v>
      </c>
      <c r="K10" s="65">
        <f t="shared" si="0"/>
        <v>403386955</v>
      </c>
      <c r="L10" s="65">
        <f t="shared" si="0"/>
        <v>350986791</v>
      </c>
      <c r="M10" s="65">
        <f t="shared" si="0"/>
        <v>1204896779</v>
      </c>
      <c r="N10" s="65">
        <f t="shared" si="0"/>
        <v>404022730</v>
      </c>
      <c r="O10" s="65">
        <f t="shared" si="0"/>
        <v>413571224</v>
      </c>
      <c r="P10" s="65">
        <f t="shared" si="0"/>
        <v>640707236</v>
      </c>
      <c r="Q10" s="65">
        <f t="shared" si="0"/>
        <v>1458301190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4470217547</v>
      </c>
      <c r="W10" s="65">
        <f t="shared" si="0"/>
        <v>4969208670</v>
      </c>
      <c r="X10" s="65">
        <f t="shared" si="0"/>
        <v>-498991123</v>
      </c>
      <c r="Y10" s="66">
        <f>+IF(W10&lt;&gt;0,(X10/W10)*100,0)</f>
        <v>-10.04166168373042</v>
      </c>
      <c r="Z10" s="67">
        <f t="shared" si="0"/>
        <v>6641229439</v>
      </c>
    </row>
    <row r="11" spans="1:26" ht="13.5">
      <c r="A11" s="57" t="s">
        <v>36</v>
      </c>
      <c r="B11" s="18">
        <v>1423526306</v>
      </c>
      <c r="C11" s="18">
        <v>0</v>
      </c>
      <c r="D11" s="58">
        <v>1780159964</v>
      </c>
      <c r="E11" s="59">
        <v>1778970993</v>
      </c>
      <c r="F11" s="59">
        <v>112132942</v>
      </c>
      <c r="G11" s="59">
        <v>148418018</v>
      </c>
      <c r="H11" s="59">
        <v>176000534</v>
      </c>
      <c r="I11" s="59">
        <v>436551494</v>
      </c>
      <c r="J11" s="59">
        <v>135797882</v>
      </c>
      <c r="K11" s="59">
        <v>132156877</v>
      </c>
      <c r="L11" s="59">
        <v>132465343</v>
      </c>
      <c r="M11" s="59">
        <v>400420102</v>
      </c>
      <c r="N11" s="59">
        <v>135599956</v>
      </c>
      <c r="O11" s="59">
        <v>127303030</v>
      </c>
      <c r="P11" s="59">
        <v>134160820</v>
      </c>
      <c r="Q11" s="59">
        <v>397063806</v>
      </c>
      <c r="R11" s="59">
        <v>0</v>
      </c>
      <c r="S11" s="59">
        <v>0</v>
      </c>
      <c r="T11" s="59">
        <v>0</v>
      </c>
      <c r="U11" s="59">
        <v>0</v>
      </c>
      <c r="V11" s="59">
        <v>1234035402</v>
      </c>
      <c r="W11" s="59">
        <v>1335119976</v>
      </c>
      <c r="X11" s="59">
        <v>-101084574</v>
      </c>
      <c r="Y11" s="60">
        <v>-7.57</v>
      </c>
      <c r="Z11" s="61">
        <v>1778970993</v>
      </c>
    </row>
    <row r="12" spans="1:26" ht="13.5">
      <c r="A12" s="57" t="s">
        <v>37</v>
      </c>
      <c r="B12" s="18">
        <v>52421659</v>
      </c>
      <c r="C12" s="18">
        <v>0</v>
      </c>
      <c r="D12" s="58">
        <v>57580007</v>
      </c>
      <c r="E12" s="59">
        <v>58176930</v>
      </c>
      <c r="F12" s="59">
        <v>3637476</v>
      </c>
      <c r="G12" s="59">
        <v>3906426</v>
      </c>
      <c r="H12" s="59">
        <v>5197464</v>
      </c>
      <c r="I12" s="59">
        <v>12741366</v>
      </c>
      <c r="J12" s="59">
        <v>4736552</v>
      </c>
      <c r="K12" s="59">
        <v>5165661</v>
      </c>
      <c r="L12" s="59">
        <v>4719420</v>
      </c>
      <c r="M12" s="59">
        <v>14621633</v>
      </c>
      <c r="N12" s="59">
        <v>4719420</v>
      </c>
      <c r="O12" s="59">
        <v>5776271</v>
      </c>
      <c r="P12" s="59">
        <v>4841395</v>
      </c>
      <c r="Q12" s="59">
        <v>15337086</v>
      </c>
      <c r="R12" s="59">
        <v>0</v>
      </c>
      <c r="S12" s="59">
        <v>0</v>
      </c>
      <c r="T12" s="59">
        <v>0</v>
      </c>
      <c r="U12" s="59">
        <v>0</v>
      </c>
      <c r="V12" s="59">
        <v>42700085</v>
      </c>
      <c r="W12" s="59">
        <v>43185006</v>
      </c>
      <c r="X12" s="59">
        <v>-484921</v>
      </c>
      <c r="Y12" s="60">
        <v>-1.12</v>
      </c>
      <c r="Z12" s="61">
        <v>58176930</v>
      </c>
    </row>
    <row r="13" spans="1:26" ht="13.5">
      <c r="A13" s="57" t="s">
        <v>99</v>
      </c>
      <c r="B13" s="18">
        <v>698919812</v>
      </c>
      <c r="C13" s="18">
        <v>0</v>
      </c>
      <c r="D13" s="58">
        <v>621796556</v>
      </c>
      <c r="E13" s="59">
        <v>621796556</v>
      </c>
      <c r="F13" s="59">
        <v>7054367</v>
      </c>
      <c r="G13" s="59">
        <v>7086985</v>
      </c>
      <c r="H13" s="59">
        <v>138807423</v>
      </c>
      <c r="I13" s="59">
        <v>152948775</v>
      </c>
      <c r="J13" s="59">
        <v>7058807</v>
      </c>
      <c r="K13" s="59">
        <v>94870413</v>
      </c>
      <c r="L13" s="59">
        <v>50966438</v>
      </c>
      <c r="M13" s="59">
        <v>152895658</v>
      </c>
      <c r="N13" s="59">
        <v>50966408</v>
      </c>
      <c r="O13" s="59">
        <v>7054367</v>
      </c>
      <c r="P13" s="59">
        <v>94878444</v>
      </c>
      <c r="Q13" s="59">
        <v>152899219</v>
      </c>
      <c r="R13" s="59">
        <v>0</v>
      </c>
      <c r="S13" s="59">
        <v>0</v>
      </c>
      <c r="T13" s="59">
        <v>0</v>
      </c>
      <c r="U13" s="59">
        <v>0</v>
      </c>
      <c r="V13" s="59">
        <v>458743652</v>
      </c>
      <c r="W13" s="59">
        <v>466347420</v>
      </c>
      <c r="X13" s="59">
        <v>-7603768</v>
      </c>
      <c r="Y13" s="60">
        <v>-1.63</v>
      </c>
      <c r="Z13" s="61">
        <v>621796556</v>
      </c>
    </row>
    <row r="14" spans="1:26" ht="13.5">
      <c r="A14" s="57" t="s">
        <v>38</v>
      </c>
      <c r="B14" s="18">
        <v>140680322</v>
      </c>
      <c r="C14" s="18">
        <v>0</v>
      </c>
      <c r="D14" s="58">
        <v>169409577</v>
      </c>
      <c r="E14" s="59">
        <v>148632040</v>
      </c>
      <c r="F14" s="59">
        <v>777531</v>
      </c>
      <c r="G14" s="59">
        <v>10777166</v>
      </c>
      <c r="H14" s="59">
        <v>4401631</v>
      </c>
      <c r="I14" s="59">
        <v>15956328</v>
      </c>
      <c r="J14" s="59">
        <v>1779026</v>
      </c>
      <c r="K14" s="59">
        <v>8473427</v>
      </c>
      <c r="L14" s="59">
        <v>2056213</v>
      </c>
      <c r="M14" s="59">
        <v>12308666</v>
      </c>
      <c r="N14" s="59">
        <v>37073042</v>
      </c>
      <c r="O14" s="59">
        <v>-1310135</v>
      </c>
      <c r="P14" s="59">
        <v>10477063</v>
      </c>
      <c r="Q14" s="59">
        <v>46239970</v>
      </c>
      <c r="R14" s="59">
        <v>0</v>
      </c>
      <c r="S14" s="59">
        <v>0</v>
      </c>
      <c r="T14" s="59">
        <v>0</v>
      </c>
      <c r="U14" s="59">
        <v>0</v>
      </c>
      <c r="V14" s="59">
        <v>74504964</v>
      </c>
      <c r="W14" s="59">
        <v>127057185</v>
      </c>
      <c r="X14" s="59">
        <v>-52552221</v>
      </c>
      <c r="Y14" s="60">
        <v>-41.36</v>
      </c>
      <c r="Z14" s="61">
        <v>148632040</v>
      </c>
    </row>
    <row r="15" spans="1:26" ht="13.5">
      <c r="A15" s="57" t="s">
        <v>39</v>
      </c>
      <c r="B15" s="18">
        <v>2250096855</v>
      </c>
      <c r="C15" s="18">
        <v>0</v>
      </c>
      <c r="D15" s="58">
        <v>1971753142</v>
      </c>
      <c r="E15" s="59">
        <v>1992899687</v>
      </c>
      <c r="F15" s="59">
        <v>191770622</v>
      </c>
      <c r="G15" s="59">
        <v>246788193</v>
      </c>
      <c r="H15" s="59">
        <v>133286405</v>
      </c>
      <c r="I15" s="59">
        <v>571845220</v>
      </c>
      <c r="J15" s="59">
        <v>105583257</v>
      </c>
      <c r="K15" s="59">
        <v>214442236</v>
      </c>
      <c r="L15" s="59">
        <v>105108776</v>
      </c>
      <c r="M15" s="59">
        <v>425134269</v>
      </c>
      <c r="N15" s="59">
        <v>145983522</v>
      </c>
      <c r="O15" s="59">
        <v>105400848</v>
      </c>
      <c r="P15" s="59">
        <v>141164181</v>
      </c>
      <c r="Q15" s="59">
        <v>392548551</v>
      </c>
      <c r="R15" s="59">
        <v>0</v>
      </c>
      <c r="S15" s="59">
        <v>0</v>
      </c>
      <c r="T15" s="59">
        <v>0</v>
      </c>
      <c r="U15" s="59">
        <v>0</v>
      </c>
      <c r="V15" s="59">
        <v>1389528040</v>
      </c>
      <c r="W15" s="59">
        <v>1461231598</v>
      </c>
      <c r="X15" s="59">
        <v>-71703558</v>
      </c>
      <c r="Y15" s="60">
        <v>-4.91</v>
      </c>
      <c r="Z15" s="61">
        <v>1992899687</v>
      </c>
    </row>
    <row r="16" spans="1:26" ht="13.5">
      <c r="A16" s="68" t="s">
        <v>40</v>
      </c>
      <c r="B16" s="18">
        <v>5196378</v>
      </c>
      <c r="C16" s="18">
        <v>0</v>
      </c>
      <c r="D16" s="58">
        <v>32445628</v>
      </c>
      <c r="E16" s="59">
        <v>19560942</v>
      </c>
      <c r="F16" s="59">
        <v>228458</v>
      </c>
      <c r="G16" s="59">
        <v>667050</v>
      </c>
      <c r="H16" s="59">
        <v>162532</v>
      </c>
      <c r="I16" s="59">
        <v>1058040</v>
      </c>
      <c r="J16" s="59">
        <v>8580</v>
      </c>
      <c r="K16" s="59">
        <v>99680</v>
      </c>
      <c r="L16" s="59">
        <v>161758</v>
      </c>
      <c r="M16" s="59">
        <v>270018</v>
      </c>
      <c r="N16" s="59">
        <v>8580</v>
      </c>
      <c r="O16" s="59">
        <v>350288</v>
      </c>
      <c r="P16" s="59">
        <v>1577572</v>
      </c>
      <c r="Q16" s="59">
        <v>1936440</v>
      </c>
      <c r="R16" s="59">
        <v>0</v>
      </c>
      <c r="S16" s="59">
        <v>0</v>
      </c>
      <c r="T16" s="59">
        <v>0</v>
      </c>
      <c r="U16" s="59">
        <v>0</v>
      </c>
      <c r="V16" s="59">
        <v>3264498</v>
      </c>
      <c r="W16" s="59">
        <v>24334218</v>
      </c>
      <c r="X16" s="59">
        <v>-21069720</v>
      </c>
      <c r="Y16" s="60">
        <v>-86.58</v>
      </c>
      <c r="Z16" s="61">
        <v>19560942</v>
      </c>
    </row>
    <row r="17" spans="1:26" ht="13.5">
      <c r="A17" s="57" t="s">
        <v>41</v>
      </c>
      <c r="B17" s="18">
        <v>1394328133</v>
      </c>
      <c r="C17" s="18">
        <v>0</v>
      </c>
      <c r="D17" s="58">
        <v>1965323400</v>
      </c>
      <c r="E17" s="59">
        <v>1978431352</v>
      </c>
      <c r="F17" s="59">
        <v>73679354</v>
      </c>
      <c r="G17" s="59">
        <v>128490406</v>
      </c>
      <c r="H17" s="59">
        <v>141268578</v>
      </c>
      <c r="I17" s="59">
        <v>343438338</v>
      </c>
      <c r="J17" s="59">
        <v>150008177</v>
      </c>
      <c r="K17" s="59">
        <v>143477623</v>
      </c>
      <c r="L17" s="59">
        <v>144583493</v>
      </c>
      <c r="M17" s="59">
        <v>438069293</v>
      </c>
      <c r="N17" s="59">
        <v>127529591</v>
      </c>
      <c r="O17" s="59">
        <v>105554192</v>
      </c>
      <c r="P17" s="59">
        <v>135655272</v>
      </c>
      <c r="Q17" s="59">
        <v>368739055</v>
      </c>
      <c r="R17" s="59">
        <v>0</v>
      </c>
      <c r="S17" s="59">
        <v>0</v>
      </c>
      <c r="T17" s="59">
        <v>0</v>
      </c>
      <c r="U17" s="59">
        <v>0</v>
      </c>
      <c r="V17" s="59">
        <v>1150246686</v>
      </c>
      <c r="W17" s="59">
        <v>1472356460</v>
      </c>
      <c r="X17" s="59">
        <v>-322109774</v>
      </c>
      <c r="Y17" s="60">
        <v>-21.88</v>
      </c>
      <c r="Z17" s="61">
        <v>1978431352</v>
      </c>
    </row>
    <row r="18" spans="1:26" ht="13.5">
      <c r="A18" s="69" t="s">
        <v>42</v>
      </c>
      <c r="B18" s="70">
        <f>SUM(B11:B17)</f>
        <v>5965169465</v>
      </c>
      <c r="C18" s="70">
        <f>SUM(C11:C17)</f>
        <v>0</v>
      </c>
      <c r="D18" s="71">
        <f aca="true" t="shared" si="1" ref="D18:Z18">SUM(D11:D17)</f>
        <v>6598468274</v>
      </c>
      <c r="E18" s="72">
        <f t="shared" si="1"/>
        <v>6598468500</v>
      </c>
      <c r="F18" s="72">
        <f t="shared" si="1"/>
        <v>389280750</v>
      </c>
      <c r="G18" s="72">
        <f t="shared" si="1"/>
        <v>546134244</v>
      </c>
      <c r="H18" s="72">
        <f t="shared" si="1"/>
        <v>599124567</v>
      </c>
      <c r="I18" s="72">
        <f t="shared" si="1"/>
        <v>1534539561</v>
      </c>
      <c r="J18" s="72">
        <f t="shared" si="1"/>
        <v>404972281</v>
      </c>
      <c r="K18" s="72">
        <f t="shared" si="1"/>
        <v>598685917</v>
      </c>
      <c r="L18" s="72">
        <f t="shared" si="1"/>
        <v>440061441</v>
      </c>
      <c r="M18" s="72">
        <f t="shared" si="1"/>
        <v>1443719639</v>
      </c>
      <c r="N18" s="72">
        <f t="shared" si="1"/>
        <v>501880519</v>
      </c>
      <c r="O18" s="72">
        <f t="shared" si="1"/>
        <v>350128861</v>
      </c>
      <c r="P18" s="72">
        <f t="shared" si="1"/>
        <v>522754747</v>
      </c>
      <c r="Q18" s="72">
        <f t="shared" si="1"/>
        <v>1374764127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4353023327</v>
      </c>
      <c r="W18" s="72">
        <f t="shared" si="1"/>
        <v>4929631863</v>
      </c>
      <c r="X18" s="72">
        <f t="shared" si="1"/>
        <v>-576608536</v>
      </c>
      <c r="Y18" s="66">
        <f>+IF(W18&lt;&gt;0,(X18/W18)*100,0)</f>
        <v>-11.696786941187458</v>
      </c>
      <c r="Z18" s="73">
        <f t="shared" si="1"/>
        <v>6598468500</v>
      </c>
    </row>
    <row r="19" spans="1:26" ht="13.5">
      <c r="A19" s="69" t="s">
        <v>43</v>
      </c>
      <c r="B19" s="74">
        <f>+B10-B18</f>
        <v>-1046068734</v>
      </c>
      <c r="C19" s="74">
        <f>+C10-C18</f>
        <v>0</v>
      </c>
      <c r="D19" s="75">
        <f aca="true" t="shared" si="2" ref="D19:Z19">+D10-D18</f>
        <v>43158274</v>
      </c>
      <c r="E19" s="76">
        <f t="shared" si="2"/>
        <v>42760939</v>
      </c>
      <c r="F19" s="76">
        <f t="shared" si="2"/>
        <v>165298792</v>
      </c>
      <c r="G19" s="76">
        <f t="shared" si="2"/>
        <v>254053519</v>
      </c>
      <c r="H19" s="76">
        <f t="shared" si="2"/>
        <v>-146872294</v>
      </c>
      <c r="I19" s="76">
        <f t="shared" si="2"/>
        <v>272480017</v>
      </c>
      <c r="J19" s="76">
        <f t="shared" si="2"/>
        <v>45550752</v>
      </c>
      <c r="K19" s="76">
        <f t="shared" si="2"/>
        <v>-195298962</v>
      </c>
      <c r="L19" s="76">
        <f t="shared" si="2"/>
        <v>-89074650</v>
      </c>
      <c r="M19" s="76">
        <f t="shared" si="2"/>
        <v>-238822860</v>
      </c>
      <c r="N19" s="76">
        <f t="shared" si="2"/>
        <v>-97857789</v>
      </c>
      <c r="O19" s="76">
        <f t="shared" si="2"/>
        <v>63442363</v>
      </c>
      <c r="P19" s="76">
        <f t="shared" si="2"/>
        <v>117952489</v>
      </c>
      <c r="Q19" s="76">
        <f t="shared" si="2"/>
        <v>83537063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117194220</v>
      </c>
      <c r="W19" s="76">
        <f>IF(E10=E18,0,W10-W18)</f>
        <v>39576807</v>
      </c>
      <c r="X19" s="76">
        <f t="shared" si="2"/>
        <v>77617413</v>
      </c>
      <c r="Y19" s="77">
        <f>+IF(W19&lt;&gt;0,(X19/W19)*100,0)</f>
        <v>196.11843118117133</v>
      </c>
      <c r="Z19" s="78">
        <f t="shared" si="2"/>
        <v>42760939</v>
      </c>
    </row>
    <row r="20" spans="1:26" ht="13.5">
      <c r="A20" s="57" t="s">
        <v>44</v>
      </c>
      <c r="B20" s="18">
        <v>790009562</v>
      </c>
      <c r="C20" s="18">
        <v>0</v>
      </c>
      <c r="D20" s="58">
        <v>950527686</v>
      </c>
      <c r="E20" s="59">
        <v>950925021</v>
      </c>
      <c r="F20" s="59">
        <v>0</v>
      </c>
      <c r="G20" s="59">
        <v>0</v>
      </c>
      <c r="H20" s="59">
        <v>161790</v>
      </c>
      <c r="I20" s="59">
        <v>161790</v>
      </c>
      <c r="J20" s="59">
        <v>-78097</v>
      </c>
      <c r="K20" s="59">
        <v>324716174</v>
      </c>
      <c r="L20" s="59">
        <v>20080145</v>
      </c>
      <c r="M20" s="59">
        <v>344718222</v>
      </c>
      <c r="N20" s="59">
        <v>47226</v>
      </c>
      <c r="O20" s="59">
        <v>133524207</v>
      </c>
      <c r="P20" s="59">
        <v>47535</v>
      </c>
      <c r="Q20" s="59">
        <v>133618968</v>
      </c>
      <c r="R20" s="59">
        <v>0</v>
      </c>
      <c r="S20" s="59">
        <v>0</v>
      </c>
      <c r="T20" s="59">
        <v>0</v>
      </c>
      <c r="U20" s="59">
        <v>0</v>
      </c>
      <c r="V20" s="59">
        <v>478498980</v>
      </c>
      <c r="W20" s="59">
        <v>676243369</v>
      </c>
      <c r="X20" s="59">
        <v>-197744389</v>
      </c>
      <c r="Y20" s="60">
        <v>-29.24</v>
      </c>
      <c r="Z20" s="61">
        <v>950925021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23356269</v>
      </c>
      <c r="X21" s="81">
        <v>-23356269</v>
      </c>
      <c r="Y21" s="82">
        <v>-100</v>
      </c>
      <c r="Z21" s="83">
        <v>0</v>
      </c>
    </row>
    <row r="22" spans="1:26" ht="25.5">
      <c r="A22" s="84" t="s">
        <v>101</v>
      </c>
      <c r="B22" s="85">
        <f>SUM(B19:B21)</f>
        <v>-256059172</v>
      </c>
      <c r="C22" s="85">
        <f>SUM(C19:C21)</f>
        <v>0</v>
      </c>
      <c r="D22" s="86">
        <f aca="true" t="shared" si="3" ref="D22:Z22">SUM(D19:D21)</f>
        <v>993685960</v>
      </c>
      <c r="E22" s="87">
        <f t="shared" si="3"/>
        <v>993685960</v>
      </c>
      <c r="F22" s="87">
        <f t="shared" si="3"/>
        <v>165298792</v>
      </c>
      <c r="G22" s="87">
        <f t="shared" si="3"/>
        <v>254053519</v>
      </c>
      <c r="H22" s="87">
        <f t="shared" si="3"/>
        <v>-146710504</v>
      </c>
      <c r="I22" s="87">
        <f t="shared" si="3"/>
        <v>272641807</v>
      </c>
      <c r="J22" s="87">
        <f t="shared" si="3"/>
        <v>45472655</v>
      </c>
      <c r="K22" s="87">
        <f t="shared" si="3"/>
        <v>129417212</v>
      </c>
      <c r="L22" s="87">
        <f t="shared" si="3"/>
        <v>-68994505</v>
      </c>
      <c r="M22" s="87">
        <f t="shared" si="3"/>
        <v>105895362</v>
      </c>
      <c r="N22" s="87">
        <f t="shared" si="3"/>
        <v>-97810563</v>
      </c>
      <c r="O22" s="87">
        <f t="shared" si="3"/>
        <v>196966570</v>
      </c>
      <c r="P22" s="87">
        <f t="shared" si="3"/>
        <v>118000024</v>
      </c>
      <c r="Q22" s="87">
        <f t="shared" si="3"/>
        <v>217156031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595693200</v>
      </c>
      <c r="W22" s="87">
        <f t="shared" si="3"/>
        <v>739176445</v>
      </c>
      <c r="X22" s="87">
        <f t="shared" si="3"/>
        <v>-143483245</v>
      </c>
      <c r="Y22" s="88">
        <f>+IF(W22&lt;&gt;0,(X22/W22)*100,0)</f>
        <v>-19.411230697428405</v>
      </c>
      <c r="Z22" s="89">
        <f t="shared" si="3"/>
        <v>993685960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-256059172</v>
      </c>
      <c r="C24" s="74">
        <f>SUM(C22:C23)</f>
        <v>0</v>
      </c>
      <c r="D24" s="75">
        <f aca="true" t="shared" si="4" ref="D24:Z24">SUM(D22:D23)</f>
        <v>993685960</v>
      </c>
      <c r="E24" s="76">
        <f t="shared" si="4"/>
        <v>993685960</v>
      </c>
      <c r="F24" s="76">
        <f t="shared" si="4"/>
        <v>165298792</v>
      </c>
      <c r="G24" s="76">
        <f t="shared" si="4"/>
        <v>254053519</v>
      </c>
      <c r="H24" s="76">
        <f t="shared" si="4"/>
        <v>-146710504</v>
      </c>
      <c r="I24" s="76">
        <f t="shared" si="4"/>
        <v>272641807</v>
      </c>
      <c r="J24" s="76">
        <f t="shared" si="4"/>
        <v>45472655</v>
      </c>
      <c r="K24" s="76">
        <f t="shared" si="4"/>
        <v>129417212</v>
      </c>
      <c r="L24" s="76">
        <f t="shared" si="4"/>
        <v>-68994505</v>
      </c>
      <c r="M24" s="76">
        <f t="shared" si="4"/>
        <v>105895362</v>
      </c>
      <c r="N24" s="76">
        <f t="shared" si="4"/>
        <v>-97810563</v>
      </c>
      <c r="O24" s="76">
        <f t="shared" si="4"/>
        <v>196966570</v>
      </c>
      <c r="P24" s="76">
        <f t="shared" si="4"/>
        <v>118000024</v>
      </c>
      <c r="Q24" s="76">
        <f t="shared" si="4"/>
        <v>217156031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595693200</v>
      </c>
      <c r="W24" s="76">
        <f t="shared" si="4"/>
        <v>739176445</v>
      </c>
      <c r="X24" s="76">
        <f t="shared" si="4"/>
        <v>-143483245</v>
      </c>
      <c r="Y24" s="77">
        <f>+IF(W24&lt;&gt;0,(X24/W24)*100,0)</f>
        <v>-19.411230697428405</v>
      </c>
      <c r="Z24" s="78">
        <f t="shared" si="4"/>
        <v>993685960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1683062848</v>
      </c>
      <c r="C27" s="21">
        <v>0</v>
      </c>
      <c r="D27" s="98">
        <v>1806094176</v>
      </c>
      <c r="E27" s="99">
        <v>1806094176</v>
      </c>
      <c r="F27" s="99">
        <v>19019112</v>
      </c>
      <c r="G27" s="99">
        <v>31623494</v>
      </c>
      <c r="H27" s="99">
        <v>112065492</v>
      </c>
      <c r="I27" s="99">
        <v>162708098</v>
      </c>
      <c r="J27" s="99">
        <v>61964094</v>
      </c>
      <c r="K27" s="99">
        <v>255606582</v>
      </c>
      <c r="L27" s="99">
        <v>126006560</v>
      </c>
      <c r="M27" s="99">
        <v>443577236</v>
      </c>
      <c r="N27" s="99">
        <v>58937732</v>
      </c>
      <c r="O27" s="99">
        <v>119330323</v>
      </c>
      <c r="P27" s="99">
        <v>139936481</v>
      </c>
      <c r="Q27" s="99">
        <v>318204536</v>
      </c>
      <c r="R27" s="99">
        <v>0</v>
      </c>
      <c r="S27" s="99">
        <v>0</v>
      </c>
      <c r="T27" s="99">
        <v>0</v>
      </c>
      <c r="U27" s="99">
        <v>0</v>
      </c>
      <c r="V27" s="99">
        <v>924489870</v>
      </c>
      <c r="W27" s="99">
        <v>1354570632</v>
      </c>
      <c r="X27" s="99">
        <v>-430080762</v>
      </c>
      <c r="Y27" s="100">
        <v>-31.75</v>
      </c>
      <c r="Z27" s="101">
        <v>1806094176</v>
      </c>
    </row>
    <row r="28" spans="1:26" ht="13.5">
      <c r="A28" s="102" t="s">
        <v>44</v>
      </c>
      <c r="B28" s="18">
        <v>1020308325</v>
      </c>
      <c r="C28" s="18">
        <v>0</v>
      </c>
      <c r="D28" s="58">
        <v>894606490</v>
      </c>
      <c r="E28" s="59">
        <v>894606490</v>
      </c>
      <c r="F28" s="59">
        <v>0</v>
      </c>
      <c r="G28" s="59">
        <v>4054458</v>
      </c>
      <c r="H28" s="59">
        <v>70951466</v>
      </c>
      <c r="I28" s="59">
        <v>75005924</v>
      </c>
      <c r="J28" s="59">
        <v>37971204</v>
      </c>
      <c r="K28" s="59">
        <v>93653923</v>
      </c>
      <c r="L28" s="59">
        <v>73274095</v>
      </c>
      <c r="M28" s="59">
        <v>204899222</v>
      </c>
      <c r="N28" s="59">
        <v>31240561</v>
      </c>
      <c r="O28" s="59">
        <v>53624909</v>
      </c>
      <c r="P28" s="59">
        <v>65467355</v>
      </c>
      <c r="Q28" s="59">
        <v>150332825</v>
      </c>
      <c r="R28" s="59">
        <v>0</v>
      </c>
      <c r="S28" s="59">
        <v>0</v>
      </c>
      <c r="T28" s="59">
        <v>0</v>
      </c>
      <c r="U28" s="59">
        <v>0</v>
      </c>
      <c r="V28" s="59">
        <v>430237971</v>
      </c>
      <c r="W28" s="59">
        <v>670954868</v>
      </c>
      <c r="X28" s="59">
        <v>-240716897</v>
      </c>
      <c r="Y28" s="60">
        <v>-35.88</v>
      </c>
      <c r="Z28" s="61">
        <v>894606490</v>
      </c>
    </row>
    <row r="29" spans="1:26" ht="13.5">
      <c r="A29" s="57" t="s">
        <v>103</v>
      </c>
      <c r="B29" s="18">
        <v>0</v>
      </c>
      <c r="C29" s="18">
        <v>0</v>
      </c>
      <c r="D29" s="58">
        <v>30744351</v>
      </c>
      <c r="E29" s="59">
        <v>30744351</v>
      </c>
      <c r="F29" s="59">
        <v>1061582</v>
      </c>
      <c r="G29" s="59">
        <v>556876</v>
      </c>
      <c r="H29" s="59">
        <v>1610856</v>
      </c>
      <c r="I29" s="59">
        <v>3229314</v>
      </c>
      <c r="J29" s="59">
        <v>1615821</v>
      </c>
      <c r="K29" s="59">
        <v>2308314</v>
      </c>
      <c r="L29" s="59">
        <v>4279030</v>
      </c>
      <c r="M29" s="59">
        <v>8203165</v>
      </c>
      <c r="N29" s="59">
        <v>2994160</v>
      </c>
      <c r="O29" s="59">
        <v>6681716</v>
      </c>
      <c r="P29" s="59">
        <v>7841885</v>
      </c>
      <c r="Q29" s="59">
        <v>17517761</v>
      </c>
      <c r="R29" s="59">
        <v>0</v>
      </c>
      <c r="S29" s="59">
        <v>0</v>
      </c>
      <c r="T29" s="59">
        <v>0</v>
      </c>
      <c r="U29" s="59">
        <v>0</v>
      </c>
      <c r="V29" s="59">
        <v>28950240</v>
      </c>
      <c r="W29" s="59">
        <v>23058263</v>
      </c>
      <c r="X29" s="59">
        <v>5891977</v>
      </c>
      <c r="Y29" s="60">
        <v>25.55</v>
      </c>
      <c r="Z29" s="61">
        <v>30744351</v>
      </c>
    </row>
    <row r="30" spans="1:26" ht="13.5">
      <c r="A30" s="57" t="s">
        <v>48</v>
      </c>
      <c r="B30" s="18">
        <v>0</v>
      </c>
      <c r="C30" s="18">
        <v>0</v>
      </c>
      <c r="D30" s="58">
        <v>579849000</v>
      </c>
      <c r="E30" s="59">
        <v>579849000</v>
      </c>
      <c r="F30" s="59">
        <v>6513726</v>
      </c>
      <c r="G30" s="59">
        <v>6014065</v>
      </c>
      <c r="H30" s="59">
        <v>10953000</v>
      </c>
      <c r="I30" s="59">
        <v>23480791</v>
      </c>
      <c r="J30" s="59">
        <v>4556581</v>
      </c>
      <c r="K30" s="59">
        <v>154163590</v>
      </c>
      <c r="L30" s="59">
        <v>23655808</v>
      </c>
      <c r="M30" s="59">
        <v>182375979</v>
      </c>
      <c r="N30" s="59">
        <v>7137263</v>
      </c>
      <c r="O30" s="59">
        <v>47968118</v>
      </c>
      <c r="P30" s="59">
        <v>38762503</v>
      </c>
      <c r="Q30" s="59">
        <v>93867884</v>
      </c>
      <c r="R30" s="59">
        <v>0</v>
      </c>
      <c r="S30" s="59">
        <v>0</v>
      </c>
      <c r="T30" s="59">
        <v>0</v>
      </c>
      <c r="U30" s="59">
        <v>0</v>
      </c>
      <c r="V30" s="59">
        <v>299724654</v>
      </c>
      <c r="W30" s="59">
        <v>434886750</v>
      </c>
      <c r="X30" s="59">
        <v>-135162096</v>
      </c>
      <c r="Y30" s="60">
        <v>-31.08</v>
      </c>
      <c r="Z30" s="61">
        <v>579849000</v>
      </c>
    </row>
    <row r="31" spans="1:26" ht="13.5">
      <c r="A31" s="57" t="s">
        <v>49</v>
      </c>
      <c r="B31" s="18">
        <v>662754521</v>
      </c>
      <c r="C31" s="18">
        <v>0</v>
      </c>
      <c r="D31" s="58">
        <v>300894335</v>
      </c>
      <c r="E31" s="59">
        <v>300894335</v>
      </c>
      <c r="F31" s="59">
        <v>11443804</v>
      </c>
      <c r="G31" s="59">
        <v>20998095</v>
      </c>
      <c r="H31" s="59">
        <v>28550169</v>
      </c>
      <c r="I31" s="59">
        <v>60992068</v>
      </c>
      <c r="J31" s="59">
        <v>17820488</v>
      </c>
      <c r="K31" s="59">
        <v>5480754</v>
      </c>
      <c r="L31" s="59">
        <v>24797626</v>
      </c>
      <c r="M31" s="59">
        <v>48098868</v>
      </c>
      <c r="N31" s="59">
        <v>17565747</v>
      </c>
      <c r="O31" s="59">
        <v>11055580</v>
      </c>
      <c r="P31" s="59">
        <v>27864737</v>
      </c>
      <c r="Q31" s="59">
        <v>56486064</v>
      </c>
      <c r="R31" s="59">
        <v>0</v>
      </c>
      <c r="S31" s="59">
        <v>0</v>
      </c>
      <c r="T31" s="59">
        <v>0</v>
      </c>
      <c r="U31" s="59">
        <v>0</v>
      </c>
      <c r="V31" s="59">
        <v>165577000</v>
      </c>
      <c r="W31" s="59">
        <v>225670751</v>
      </c>
      <c r="X31" s="59">
        <v>-60093751</v>
      </c>
      <c r="Y31" s="60">
        <v>-26.63</v>
      </c>
      <c r="Z31" s="61">
        <v>300894335</v>
      </c>
    </row>
    <row r="32" spans="1:26" ht="13.5">
      <c r="A32" s="69" t="s">
        <v>50</v>
      </c>
      <c r="B32" s="21">
        <f>SUM(B28:B31)</f>
        <v>1683062846</v>
      </c>
      <c r="C32" s="21">
        <f>SUM(C28:C31)</f>
        <v>0</v>
      </c>
      <c r="D32" s="98">
        <f aca="true" t="shared" si="5" ref="D32:Z32">SUM(D28:D31)</f>
        <v>1806094176</v>
      </c>
      <c r="E32" s="99">
        <f t="shared" si="5"/>
        <v>1806094176</v>
      </c>
      <c r="F32" s="99">
        <f t="shared" si="5"/>
        <v>19019112</v>
      </c>
      <c r="G32" s="99">
        <f t="shared" si="5"/>
        <v>31623494</v>
      </c>
      <c r="H32" s="99">
        <f t="shared" si="5"/>
        <v>112065491</v>
      </c>
      <c r="I32" s="99">
        <f t="shared" si="5"/>
        <v>162708097</v>
      </c>
      <c r="J32" s="99">
        <f t="shared" si="5"/>
        <v>61964094</v>
      </c>
      <c r="K32" s="99">
        <f t="shared" si="5"/>
        <v>255606581</v>
      </c>
      <c r="L32" s="99">
        <f t="shared" si="5"/>
        <v>126006559</v>
      </c>
      <c r="M32" s="99">
        <f t="shared" si="5"/>
        <v>443577234</v>
      </c>
      <c r="N32" s="99">
        <f t="shared" si="5"/>
        <v>58937731</v>
      </c>
      <c r="O32" s="99">
        <f t="shared" si="5"/>
        <v>119330323</v>
      </c>
      <c r="P32" s="99">
        <f t="shared" si="5"/>
        <v>139936480</v>
      </c>
      <c r="Q32" s="99">
        <f t="shared" si="5"/>
        <v>318204534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924489865</v>
      </c>
      <c r="W32" s="99">
        <f t="shared" si="5"/>
        <v>1354570632</v>
      </c>
      <c r="X32" s="99">
        <f t="shared" si="5"/>
        <v>-430080767</v>
      </c>
      <c r="Y32" s="100">
        <f>+IF(W32&lt;&gt;0,(X32/W32)*100,0)</f>
        <v>-31.750338951686352</v>
      </c>
      <c r="Z32" s="101">
        <f t="shared" si="5"/>
        <v>1806094176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2097953892</v>
      </c>
      <c r="C35" s="18">
        <v>0</v>
      </c>
      <c r="D35" s="58">
        <v>2803441082</v>
      </c>
      <c r="E35" s="59">
        <v>2803441082</v>
      </c>
      <c r="F35" s="59">
        <v>1753534048</v>
      </c>
      <c r="G35" s="59">
        <v>1833739416</v>
      </c>
      <c r="H35" s="59">
        <v>1838843948</v>
      </c>
      <c r="I35" s="59">
        <v>1838843948</v>
      </c>
      <c r="J35" s="59">
        <v>2171907180</v>
      </c>
      <c r="K35" s="59">
        <v>2724129859</v>
      </c>
      <c r="L35" s="59">
        <v>2673587174</v>
      </c>
      <c r="M35" s="59">
        <v>2673587174</v>
      </c>
      <c r="N35" s="59">
        <v>2694303970</v>
      </c>
      <c r="O35" s="59">
        <v>3205686345</v>
      </c>
      <c r="P35" s="59">
        <v>3573415155</v>
      </c>
      <c r="Q35" s="59">
        <v>3573415155</v>
      </c>
      <c r="R35" s="59">
        <v>0</v>
      </c>
      <c r="S35" s="59">
        <v>0</v>
      </c>
      <c r="T35" s="59">
        <v>0</v>
      </c>
      <c r="U35" s="59">
        <v>0</v>
      </c>
      <c r="V35" s="59">
        <v>3573415155</v>
      </c>
      <c r="W35" s="59">
        <v>2102580812</v>
      </c>
      <c r="X35" s="59">
        <v>1470834343</v>
      </c>
      <c r="Y35" s="60">
        <v>69.95</v>
      </c>
      <c r="Z35" s="61">
        <v>2803441082</v>
      </c>
    </row>
    <row r="36" spans="1:26" ht="13.5">
      <c r="A36" s="57" t="s">
        <v>53</v>
      </c>
      <c r="B36" s="18">
        <v>16223843709</v>
      </c>
      <c r="C36" s="18">
        <v>0</v>
      </c>
      <c r="D36" s="58">
        <v>16621521593</v>
      </c>
      <c r="E36" s="59">
        <v>16621521593</v>
      </c>
      <c r="F36" s="59">
        <v>16370192811</v>
      </c>
      <c r="G36" s="59">
        <v>16403437305</v>
      </c>
      <c r="H36" s="59">
        <v>16264629884</v>
      </c>
      <c r="I36" s="59">
        <v>16264629884</v>
      </c>
      <c r="J36" s="59">
        <v>16536714449</v>
      </c>
      <c r="K36" s="59">
        <v>16536714449</v>
      </c>
      <c r="L36" s="59">
        <v>16506023748</v>
      </c>
      <c r="M36" s="59">
        <v>16506023748</v>
      </c>
      <c r="N36" s="59">
        <v>16498995071</v>
      </c>
      <c r="O36" s="59">
        <v>18213495071</v>
      </c>
      <c r="P36" s="59">
        <v>18258552625</v>
      </c>
      <c r="Q36" s="59">
        <v>18258552625</v>
      </c>
      <c r="R36" s="59">
        <v>0</v>
      </c>
      <c r="S36" s="59">
        <v>0</v>
      </c>
      <c r="T36" s="59">
        <v>0</v>
      </c>
      <c r="U36" s="59">
        <v>0</v>
      </c>
      <c r="V36" s="59">
        <v>18258552625</v>
      </c>
      <c r="W36" s="59">
        <v>12466141195</v>
      </c>
      <c r="X36" s="59">
        <v>5792411430</v>
      </c>
      <c r="Y36" s="60">
        <v>46.47</v>
      </c>
      <c r="Z36" s="61">
        <v>16621521593</v>
      </c>
    </row>
    <row r="37" spans="1:26" ht="13.5">
      <c r="A37" s="57" t="s">
        <v>54</v>
      </c>
      <c r="B37" s="18">
        <v>2362343505</v>
      </c>
      <c r="C37" s="18">
        <v>0</v>
      </c>
      <c r="D37" s="58">
        <v>2519078390</v>
      </c>
      <c r="E37" s="59">
        <v>2519078390</v>
      </c>
      <c r="F37" s="59">
        <v>2920819084</v>
      </c>
      <c r="G37" s="59">
        <v>3034962741</v>
      </c>
      <c r="H37" s="59">
        <v>2614219561</v>
      </c>
      <c r="I37" s="59">
        <v>2614219561</v>
      </c>
      <c r="J37" s="59">
        <v>3052600899</v>
      </c>
      <c r="K37" s="59">
        <v>2217600899</v>
      </c>
      <c r="L37" s="59">
        <v>2152959683</v>
      </c>
      <c r="M37" s="59">
        <v>2152959683</v>
      </c>
      <c r="N37" s="59">
        <v>1855076677</v>
      </c>
      <c r="O37" s="59">
        <v>2705817949</v>
      </c>
      <c r="P37" s="59">
        <v>3000604289</v>
      </c>
      <c r="Q37" s="59">
        <v>3000604289</v>
      </c>
      <c r="R37" s="59">
        <v>0</v>
      </c>
      <c r="S37" s="59">
        <v>0</v>
      </c>
      <c r="T37" s="59">
        <v>0</v>
      </c>
      <c r="U37" s="59">
        <v>0</v>
      </c>
      <c r="V37" s="59">
        <v>3000604289</v>
      </c>
      <c r="W37" s="59">
        <v>1889308793</v>
      </c>
      <c r="X37" s="59">
        <v>1111295496</v>
      </c>
      <c r="Y37" s="60">
        <v>58.82</v>
      </c>
      <c r="Z37" s="61">
        <v>2519078390</v>
      </c>
    </row>
    <row r="38" spans="1:26" ht="13.5">
      <c r="A38" s="57" t="s">
        <v>55</v>
      </c>
      <c r="B38" s="18">
        <v>2464681849</v>
      </c>
      <c r="C38" s="18">
        <v>0</v>
      </c>
      <c r="D38" s="58">
        <v>2265420565</v>
      </c>
      <c r="E38" s="59">
        <v>2265420565</v>
      </c>
      <c r="F38" s="59">
        <v>1594162995</v>
      </c>
      <c r="G38" s="59">
        <v>1592778755</v>
      </c>
      <c r="H38" s="59">
        <v>1607177259</v>
      </c>
      <c r="I38" s="59">
        <v>1607177259</v>
      </c>
      <c r="J38" s="59">
        <v>1607177259</v>
      </c>
      <c r="K38" s="59">
        <v>1907177259</v>
      </c>
      <c r="L38" s="59">
        <v>1971733100</v>
      </c>
      <c r="M38" s="59">
        <v>1971733100</v>
      </c>
      <c r="N38" s="59">
        <v>2004737828</v>
      </c>
      <c r="O38" s="59">
        <v>2404737828</v>
      </c>
      <c r="P38" s="59">
        <v>2404737828</v>
      </c>
      <c r="Q38" s="59">
        <v>2404737828</v>
      </c>
      <c r="R38" s="59">
        <v>0</v>
      </c>
      <c r="S38" s="59">
        <v>0</v>
      </c>
      <c r="T38" s="59">
        <v>0</v>
      </c>
      <c r="U38" s="59">
        <v>0</v>
      </c>
      <c r="V38" s="59">
        <v>2404737828</v>
      </c>
      <c r="W38" s="59">
        <v>1699065424</v>
      </c>
      <c r="X38" s="59">
        <v>705672404</v>
      </c>
      <c r="Y38" s="60">
        <v>41.53</v>
      </c>
      <c r="Z38" s="61">
        <v>2265420565</v>
      </c>
    </row>
    <row r="39" spans="1:26" ht="13.5">
      <c r="A39" s="57" t="s">
        <v>56</v>
      </c>
      <c r="B39" s="18">
        <v>13494772247</v>
      </c>
      <c r="C39" s="18">
        <v>0</v>
      </c>
      <c r="D39" s="58">
        <v>14640463720</v>
      </c>
      <c r="E39" s="59">
        <v>14640463720</v>
      </c>
      <c r="F39" s="59">
        <v>13608744780</v>
      </c>
      <c r="G39" s="59">
        <v>13609435225</v>
      </c>
      <c r="H39" s="59">
        <v>13882077013</v>
      </c>
      <c r="I39" s="59">
        <v>13882077013</v>
      </c>
      <c r="J39" s="59">
        <v>14048843472</v>
      </c>
      <c r="K39" s="59">
        <v>15136066150</v>
      </c>
      <c r="L39" s="59">
        <v>15054918139</v>
      </c>
      <c r="M39" s="59">
        <v>15054918139</v>
      </c>
      <c r="N39" s="59">
        <v>15333484536</v>
      </c>
      <c r="O39" s="59">
        <v>16308625639</v>
      </c>
      <c r="P39" s="59">
        <v>16426625663</v>
      </c>
      <c r="Q39" s="59">
        <v>16426625663</v>
      </c>
      <c r="R39" s="59">
        <v>0</v>
      </c>
      <c r="S39" s="59">
        <v>0</v>
      </c>
      <c r="T39" s="59">
        <v>0</v>
      </c>
      <c r="U39" s="59">
        <v>0</v>
      </c>
      <c r="V39" s="59">
        <v>16426625663</v>
      </c>
      <c r="W39" s="59">
        <v>10980347790</v>
      </c>
      <c r="X39" s="59">
        <v>5446277873</v>
      </c>
      <c r="Y39" s="60">
        <v>49.6</v>
      </c>
      <c r="Z39" s="61">
        <v>14640463720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1074025846</v>
      </c>
      <c r="C42" s="18">
        <v>0</v>
      </c>
      <c r="D42" s="58">
        <v>1496071011</v>
      </c>
      <c r="E42" s="59">
        <v>1496071011</v>
      </c>
      <c r="F42" s="59">
        <v>-48492839</v>
      </c>
      <c r="G42" s="59">
        <v>173338020</v>
      </c>
      <c r="H42" s="59">
        <v>-144689892</v>
      </c>
      <c r="I42" s="59">
        <v>-19844711</v>
      </c>
      <c r="J42" s="59">
        <v>58600093</v>
      </c>
      <c r="K42" s="59">
        <v>-92565151</v>
      </c>
      <c r="L42" s="59">
        <v>154710491</v>
      </c>
      <c r="M42" s="59">
        <v>120745433</v>
      </c>
      <c r="N42" s="59">
        <v>-14221408</v>
      </c>
      <c r="O42" s="59">
        <v>72141757</v>
      </c>
      <c r="P42" s="59">
        <v>300216801</v>
      </c>
      <c r="Q42" s="59">
        <v>358137150</v>
      </c>
      <c r="R42" s="59">
        <v>0</v>
      </c>
      <c r="S42" s="59">
        <v>0</v>
      </c>
      <c r="T42" s="59">
        <v>0</v>
      </c>
      <c r="U42" s="59">
        <v>0</v>
      </c>
      <c r="V42" s="59">
        <v>459037872</v>
      </c>
      <c r="W42" s="59">
        <v>1677327974</v>
      </c>
      <c r="X42" s="59">
        <v>-1218290102</v>
      </c>
      <c r="Y42" s="60">
        <v>-72.63</v>
      </c>
      <c r="Z42" s="61">
        <v>1496071011</v>
      </c>
    </row>
    <row r="43" spans="1:26" ht="13.5">
      <c r="A43" s="57" t="s">
        <v>59</v>
      </c>
      <c r="B43" s="18">
        <v>-1228373037</v>
      </c>
      <c r="C43" s="18">
        <v>0</v>
      </c>
      <c r="D43" s="58">
        <v>-1626973878</v>
      </c>
      <c r="E43" s="59">
        <v>-1626973878</v>
      </c>
      <c r="F43" s="59">
        <v>-71509846</v>
      </c>
      <c r="G43" s="59">
        <v>-26638109</v>
      </c>
      <c r="H43" s="59">
        <v>-30058388</v>
      </c>
      <c r="I43" s="59">
        <v>-128206343</v>
      </c>
      <c r="J43" s="59">
        <v>-61898275</v>
      </c>
      <c r="K43" s="59">
        <v>-38758031</v>
      </c>
      <c r="L43" s="59">
        <v>-132601851</v>
      </c>
      <c r="M43" s="59">
        <v>-233258157</v>
      </c>
      <c r="N43" s="59">
        <v>-56075751</v>
      </c>
      <c r="O43" s="59">
        <v>-109866934</v>
      </c>
      <c r="P43" s="59">
        <v>-153847260</v>
      </c>
      <c r="Q43" s="59">
        <v>-319789945</v>
      </c>
      <c r="R43" s="59">
        <v>0</v>
      </c>
      <c r="S43" s="59">
        <v>0</v>
      </c>
      <c r="T43" s="59">
        <v>0</v>
      </c>
      <c r="U43" s="59">
        <v>0</v>
      </c>
      <c r="V43" s="59">
        <v>-681254445</v>
      </c>
      <c r="W43" s="59">
        <v>-1220199777</v>
      </c>
      <c r="X43" s="59">
        <v>538945332</v>
      </c>
      <c r="Y43" s="60">
        <v>-44.17</v>
      </c>
      <c r="Z43" s="61">
        <v>-1626973878</v>
      </c>
    </row>
    <row r="44" spans="1:26" ht="13.5">
      <c r="A44" s="57" t="s">
        <v>60</v>
      </c>
      <c r="B44" s="18">
        <v>167115436</v>
      </c>
      <c r="C44" s="18">
        <v>0</v>
      </c>
      <c r="D44" s="58">
        <v>433506997</v>
      </c>
      <c r="E44" s="59">
        <v>433506997</v>
      </c>
      <c r="F44" s="59">
        <v>1179099</v>
      </c>
      <c r="G44" s="59">
        <v>-1234610</v>
      </c>
      <c r="H44" s="59">
        <v>-25884575</v>
      </c>
      <c r="I44" s="59">
        <v>-25940086</v>
      </c>
      <c r="J44" s="59">
        <v>-25981985</v>
      </c>
      <c r="K44" s="59">
        <v>298627967</v>
      </c>
      <c r="L44" s="59">
        <v>83050</v>
      </c>
      <c r="M44" s="59">
        <v>272729032</v>
      </c>
      <c r="N44" s="59">
        <v>120354</v>
      </c>
      <c r="O44" s="59">
        <v>200245746</v>
      </c>
      <c r="P44" s="59">
        <v>-20631183</v>
      </c>
      <c r="Q44" s="59">
        <v>179734917</v>
      </c>
      <c r="R44" s="59">
        <v>0</v>
      </c>
      <c r="S44" s="59">
        <v>0</v>
      </c>
      <c r="T44" s="59">
        <v>0</v>
      </c>
      <c r="U44" s="59">
        <v>0</v>
      </c>
      <c r="V44" s="59">
        <v>426523863</v>
      </c>
      <c r="W44" s="59">
        <v>200130244</v>
      </c>
      <c r="X44" s="59">
        <v>226393619</v>
      </c>
      <c r="Y44" s="60">
        <v>113.12</v>
      </c>
      <c r="Z44" s="61">
        <v>433506997</v>
      </c>
    </row>
    <row r="45" spans="1:26" ht="13.5">
      <c r="A45" s="69" t="s">
        <v>61</v>
      </c>
      <c r="B45" s="21">
        <v>325679377</v>
      </c>
      <c r="C45" s="21">
        <v>0</v>
      </c>
      <c r="D45" s="98">
        <v>780214097</v>
      </c>
      <c r="E45" s="99">
        <v>780214097</v>
      </c>
      <c r="F45" s="99">
        <v>339622238</v>
      </c>
      <c r="G45" s="99">
        <v>485087539</v>
      </c>
      <c r="H45" s="99">
        <v>284454684</v>
      </c>
      <c r="I45" s="99">
        <v>284454684</v>
      </c>
      <c r="J45" s="99">
        <v>255174517</v>
      </c>
      <c r="K45" s="99">
        <v>422479302</v>
      </c>
      <c r="L45" s="99">
        <v>444670992</v>
      </c>
      <c r="M45" s="99">
        <v>444670992</v>
      </c>
      <c r="N45" s="99">
        <v>374494187</v>
      </c>
      <c r="O45" s="99">
        <v>537014756</v>
      </c>
      <c r="P45" s="99">
        <v>662753114</v>
      </c>
      <c r="Q45" s="99">
        <v>662753114</v>
      </c>
      <c r="R45" s="99">
        <v>0</v>
      </c>
      <c r="S45" s="99">
        <v>0</v>
      </c>
      <c r="T45" s="99">
        <v>0</v>
      </c>
      <c r="U45" s="99">
        <v>0</v>
      </c>
      <c r="V45" s="99">
        <v>662753114</v>
      </c>
      <c r="W45" s="99">
        <v>1134868408</v>
      </c>
      <c r="X45" s="99">
        <v>-472115294</v>
      </c>
      <c r="Y45" s="100">
        <v>-41.6</v>
      </c>
      <c r="Z45" s="101">
        <v>780214097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322655234</v>
      </c>
      <c r="C49" s="51">
        <v>0</v>
      </c>
      <c r="D49" s="128">
        <v>260169428</v>
      </c>
      <c r="E49" s="53">
        <v>168256879</v>
      </c>
      <c r="F49" s="53">
        <v>0</v>
      </c>
      <c r="G49" s="53">
        <v>0</v>
      </c>
      <c r="H49" s="53">
        <v>0</v>
      </c>
      <c r="I49" s="53">
        <v>178116648</v>
      </c>
      <c r="J49" s="53">
        <v>0</v>
      </c>
      <c r="K49" s="53">
        <v>0</v>
      </c>
      <c r="L49" s="53">
        <v>0</v>
      </c>
      <c r="M49" s="53">
        <v>121422329</v>
      </c>
      <c r="N49" s="53">
        <v>0</v>
      </c>
      <c r="O49" s="53">
        <v>0</v>
      </c>
      <c r="P49" s="53">
        <v>0</v>
      </c>
      <c r="Q49" s="53">
        <v>118493476</v>
      </c>
      <c r="R49" s="53">
        <v>0</v>
      </c>
      <c r="S49" s="53">
        <v>0</v>
      </c>
      <c r="T49" s="53">
        <v>0</v>
      </c>
      <c r="U49" s="53">
        <v>0</v>
      </c>
      <c r="V49" s="53">
        <v>735928981</v>
      </c>
      <c r="W49" s="53">
        <v>2327041865</v>
      </c>
      <c r="X49" s="53">
        <v>4232084840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258441858</v>
      </c>
      <c r="C51" s="51">
        <v>0</v>
      </c>
      <c r="D51" s="128">
        <v>62404704</v>
      </c>
      <c r="E51" s="53">
        <v>27817794</v>
      </c>
      <c r="F51" s="53">
        <v>0</v>
      </c>
      <c r="G51" s="53">
        <v>0</v>
      </c>
      <c r="H51" s="53">
        <v>0</v>
      </c>
      <c r="I51" s="53">
        <v>17686076</v>
      </c>
      <c r="J51" s="53">
        <v>0</v>
      </c>
      <c r="K51" s="53">
        <v>0</v>
      </c>
      <c r="L51" s="53">
        <v>0</v>
      </c>
      <c r="M51" s="53">
        <v>59233708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425584140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90.79289353244056</v>
      </c>
      <c r="C58" s="5">
        <f>IF(C67=0,0,+(C76/C67)*100)</f>
        <v>0</v>
      </c>
      <c r="D58" s="6">
        <f aca="true" t="shared" si="6" ref="D58:Z58">IF(D67=0,0,+(D76/D67)*100)</f>
        <v>89.15200182623303</v>
      </c>
      <c r="E58" s="7">
        <f t="shared" si="6"/>
        <v>89.1581595060717</v>
      </c>
      <c r="F58" s="7">
        <f t="shared" si="6"/>
        <v>79.60243812661074</v>
      </c>
      <c r="G58" s="7">
        <f t="shared" si="6"/>
        <v>84.33509345884481</v>
      </c>
      <c r="H58" s="7">
        <f t="shared" si="6"/>
        <v>82.49947634790561</v>
      </c>
      <c r="I58" s="7">
        <f t="shared" si="6"/>
        <v>82.1839102476246</v>
      </c>
      <c r="J58" s="7">
        <f t="shared" si="6"/>
        <v>89.45056509583499</v>
      </c>
      <c r="K58" s="7">
        <f t="shared" si="6"/>
        <v>93.21644813629865</v>
      </c>
      <c r="L58" s="7">
        <f t="shared" si="6"/>
        <v>82.93028173639395</v>
      </c>
      <c r="M58" s="7">
        <f t="shared" si="6"/>
        <v>88.6583485020691</v>
      </c>
      <c r="N58" s="7">
        <f t="shared" si="6"/>
        <v>81.9299087354358</v>
      </c>
      <c r="O58" s="7">
        <f t="shared" si="6"/>
        <v>78.60048965916275</v>
      </c>
      <c r="P58" s="7">
        <f t="shared" si="6"/>
        <v>109.14948405532996</v>
      </c>
      <c r="Q58" s="7">
        <f t="shared" si="6"/>
        <v>89.30289179775373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86.42482586268262</v>
      </c>
      <c r="W58" s="7">
        <f t="shared" si="6"/>
        <v>88.63361268082517</v>
      </c>
      <c r="X58" s="7">
        <f t="shared" si="6"/>
        <v>0</v>
      </c>
      <c r="Y58" s="7">
        <f t="shared" si="6"/>
        <v>0</v>
      </c>
      <c r="Z58" s="8">
        <f t="shared" si="6"/>
        <v>89.1581595060717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89.95000006531309</v>
      </c>
      <c r="E59" s="10">
        <f t="shared" si="7"/>
        <v>89.95000006531309</v>
      </c>
      <c r="F59" s="10">
        <f t="shared" si="7"/>
        <v>94.86660503439043</v>
      </c>
      <c r="G59" s="10">
        <f t="shared" si="7"/>
        <v>53.163034730257394</v>
      </c>
      <c r="H59" s="10">
        <f t="shared" si="7"/>
        <v>74.8897588370134</v>
      </c>
      <c r="I59" s="10">
        <f t="shared" si="7"/>
        <v>71.25948834143804</v>
      </c>
      <c r="J59" s="10">
        <f t="shared" si="7"/>
        <v>98.36184776497447</v>
      </c>
      <c r="K59" s="10">
        <f t="shared" si="7"/>
        <v>96.79359134618079</v>
      </c>
      <c r="L59" s="10">
        <f t="shared" si="7"/>
        <v>68.30897087055658</v>
      </c>
      <c r="M59" s="10">
        <f t="shared" si="7"/>
        <v>87.7446091046688</v>
      </c>
      <c r="N59" s="10">
        <f t="shared" si="7"/>
        <v>96.4484925903152</v>
      </c>
      <c r="O59" s="10">
        <f t="shared" si="7"/>
        <v>110.12700700652755</v>
      </c>
      <c r="P59" s="10">
        <f t="shared" si="7"/>
        <v>164.15877926249632</v>
      </c>
      <c r="Q59" s="10">
        <f t="shared" si="7"/>
        <v>121.70236094598764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91.80168923868938</v>
      </c>
      <c r="W59" s="10">
        <f t="shared" si="7"/>
        <v>89.94999997623178</v>
      </c>
      <c r="X59" s="10">
        <f t="shared" si="7"/>
        <v>0</v>
      </c>
      <c r="Y59" s="10">
        <f t="shared" si="7"/>
        <v>0</v>
      </c>
      <c r="Z59" s="11">
        <f t="shared" si="7"/>
        <v>89.95000006531309</v>
      </c>
    </row>
    <row r="60" spans="1:26" ht="13.5">
      <c r="A60" s="37" t="s">
        <v>32</v>
      </c>
      <c r="B60" s="12">
        <f t="shared" si="7"/>
        <v>115.23640984695017</v>
      </c>
      <c r="C60" s="12">
        <f t="shared" si="7"/>
        <v>0</v>
      </c>
      <c r="D60" s="3">
        <f t="shared" si="7"/>
        <v>88.88113598330887</v>
      </c>
      <c r="E60" s="13">
        <f t="shared" si="7"/>
        <v>88.88113598330887</v>
      </c>
      <c r="F60" s="13">
        <f t="shared" si="7"/>
        <v>79.19809500306741</v>
      </c>
      <c r="G60" s="13">
        <f t="shared" si="7"/>
        <v>100.974774001955</v>
      </c>
      <c r="H60" s="13">
        <f t="shared" si="7"/>
        <v>88.35240508539893</v>
      </c>
      <c r="I60" s="13">
        <f t="shared" si="7"/>
        <v>89.30208021845611</v>
      </c>
      <c r="J60" s="13">
        <f t="shared" si="7"/>
        <v>92.84682541053336</v>
      </c>
      <c r="K60" s="13">
        <f t="shared" si="7"/>
        <v>98.38625854432186</v>
      </c>
      <c r="L60" s="13">
        <f t="shared" si="7"/>
        <v>94.48558008393788</v>
      </c>
      <c r="M60" s="13">
        <f t="shared" si="7"/>
        <v>95.20792862694401</v>
      </c>
      <c r="N60" s="13">
        <f t="shared" si="7"/>
        <v>83.07924068060515</v>
      </c>
      <c r="O60" s="13">
        <f t="shared" si="7"/>
        <v>74.47614281514163</v>
      </c>
      <c r="P60" s="13">
        <f t="shared" si="7"/>
        <v>101.35217509927404</v>
      </c>
      <c r="Q60" s="13">
        <f t="shared" si="7"/>
        <v>85.81107209669946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89.973995001507</v>
      </c>
      <c r="W60" s="13">
        <f t="shared" si="7"/>
        <v>88.23347647071913</v>
      </c>
      <c r="X60" s="13">
        <f t="shared" si="7"/>
        <v>0</v>
      </c>
      <c r="Y60" s="13">
        <f t="shared" si="7"/>
        <v>0</v>
      </c>
      <c r="Z60" s="14">
        <f t="shared" si="7"/>
        <v>88.88113598330887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88.2672912245769</v>
      </c>
      <c r="E61" s="13">
        <f t="shared" si="7"/>
        <v>88.2672912245769</v>
      </c>
      <c r="F61" s="13">
        <f t="shared" si="7"/>
        <v>86.62680239251758</v>
      </c>
      <c r="G61" s="13">
        <f t="shared" si="7"/>
        <v>118.25281936015402</v>
      </c>
      <c r="H61" s="13">
        <f t="shared" si="7"/>
        <v>99.3138014452027</v>
      </c>
      <c r="I61" s="13">
        <f t="shared" si="7"/>
        <v>100.82356092302238</v>
      </c>
      <c r="J61" s="13">
        <f t="shared" si="7"/>
        <v>134.85071980649028</v>
      </c>
      <c r="K61" s="13">
        <f t="shared" si="7"/>
        <v>122.42251013064293</v>
      </c>
      <c r="L61" s="13">
        <f t="shared" si="7"/>
        <v>105.41767366670962</v>
      </c>
      <c r="M61" s="13">
        <f t="shared" si="7"/>
        <v>120.58402224930222</v>
      </c>
      <c r="N61" s="13">
        <f t="shared" si="7"/>
        <v>110.8931183442971</v>
      </c>
      <c r="O61" s="13">
        <f t="shared" si="7"/>
        <v>101.52033434475274</v>
      </c>
      <c r="P61" s="13">
        <f t="shared" si="7"/>
        <v>119.30904642518527</v>
      </c>
      <c r="Q61" s="13">
        <f t="shared" si="7"/>
        <v>110.56347142778816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109.36367330018642</v>
      </c>
      <c r="W61" s="13">
        <f t="shared" si="7"/>
        <v>88.07353215406391</v>
      </c>
      <c r="X61" s="13">
        <f t="shared" si="7"/>
        <v>0</v>
      </c>
      <c r="Y61" s="13">
        <f t="shared" si="7"/>
        <v>0</v>
      </c>
      <c r="Z61" s="14">
        <f t="shared" si="7"/>
        <v>88.2672912245769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90.1658097424977</v>
      </c>
      <c r="E62" s="13">
        <f t="shared" si="7"/>
        <v>90.1658097424977</v>
      </c>
      <c r="F62" s="13">
        <f t="shared" si="7"/>
        <v>46.868729221428744</v>
      </c>
      <c r="G62" s="13">
        <f t="shared" si="7"/>
        <v>46.321474187536296</v>
      </c>
      <c r="H62" s="13">
        <f t="shared" si="7"/>
        <v>51.121872842651264</v>
      </c>
      <c r="I62" s="13">
        <f t="shared" si="7"/>
        <v>48.14996788443537</v>
      </c>
      <c r="J62" s="13">
        <f t="shared" si="7"/>
        <v>24.35186803370599</v>
      </c>
      <c r="K62" s="13">
        <f t="shared" si="7"/>
        <v>46.5660175562272</v>
      </c>
      <c r="L62" s="13">
        <f t="shared" si="7"/>
        <v>45.41367134491275</v>
      </c>
      <c r="M62" s="13">
        <f t="shared" si="7"/>
        <v>36.85807176868446</v>
      </c>
      <c r="N62" s="13">
        <f t="shared" si="7"/>
        <v>33.162937181799684</v>
      </c>
      <c r="O62" s="13">
        <f t="shared" si="7"/>
        <v>28.014558825383762</v>
      </c>
      <c r="P62" s="13">
        <f t="shared" si="7"/>
        <v>59.60209573882835</v>
      </c>
      <c r="Q62" s="13">
        <f t="shared" si="7"/>
        <v>38.284808419460376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40.405510725089414</v>
      </c>
      <c r="W62" s="13">
        <f t="shared" si="7"/>
        <v>87.6687904450372</v>
      </c>
      <c r="X62" s="13">
        <f t="shared" si="7"/>
        <v>0</v>
      </c>
      <c r="Y62" s="13">
        <f t="shared" si="7"/>
        <v>0</v>
      </c>
      <c r="Z62" s="14">
        <f t="shared" si="7"/>
        <v>90.1658097424977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90.87614769797912</v>
      </c>
      <c r="E63" s="13">
        <f t="shared" si="7"/>
        <v>90.87614769797912</v>
      </c>
      <c r="F63" s="13">
        <f t="shared" si="7"/>
        <v>65.98868493198846</v>
      </c>
      <c r="G63" s="13">
        <f t="shared" si="7"/>
        <v>65.58989840854153</v>
      </c>
      <c r="H63" s="13">
        <f t="shared" si="7"/>
        <v>68.14543853875482</v>
      </c>
      <c r="I63" s="13">
        <f t="shared" si="7"/>
        <v>66.5805285344959</v>
      </c>
      <c r="J63" s="13">
        <f t="shared" si="7"/>
        <v>57.90427507854387</v>
      </c>
      <c r="K63" s="13">
        <f t="shared" si="7"/>
        <v>72.10706991593007</v>
      </c>
      <c r="L63" s="13">
        <f t="shared" si="7"/>
        <v>-500.60946055003797</v>
      </c>
      <c r="M63" s="13">
        <f t="shared" si="7"/>
        <v>103.18079965964455</v>
      </c>
      <c r="N63" s="13">
        <f t="shared" si="7"/>
        <v>65.80287040250529</v>
      </c>
      <c r="O63" s="13">
        <f t="shared" si="7"/>
        <v>68.26851156881246</v>
      </c>
      <c r="P63" s="13">
        <f t="shared" si="7"/>
        <v>93.87196047099667</v>
      </c>
      <c r="Q63" s="13">
        <f t="shared" si="7"/>
        <v>75.74714810998141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78.66377886095812</v>
      </c>
      <c r="W63" s="13">
        <f t="shared" si="7"/>
        <v>90.87614769797912</v>
      </c>
      <c r="X63" s="13">
        <f t="shared" si="7"/>
        <v>0</v>
      </c>
      <c r="Y63" s="13">
        <f t="shared" si="7"/>
        <v>0</v>
      </c>
      <c r="Z63" s="14">
        <f t="shared" si="7"/>
        <v>90.87614769797912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89.94985001279166</v>
      </c>
      <c r="E64" s="13">
        <f t="shared" si="7"/>
        <v>89.94985001279166</v>
      </c>
      <c r="F64" s="13">
        <f t="shared" si="7"/>
        <v>63.941512660891675</v>
      </c>
      <c r="G64" s="13">
        <f t="shared" si="7"/>
        <v>71.03135521494167</v>
      </c>
      <c r="H64" s="13">
        <f t="shared" si="7"/>
        <v>71.53996207459159</v>
      </c>
      <c r="I64" s="13">
        <f t="shared" si="7"/>
        <v>68.8854438068639</v>
      </c>
      <c r="J64" s="13">
        <f t="shared" si="7"/>
        <v>58.77929744367133</v>
      </c>
      <c r="K64" s="13">
        <f t="shared" si="7"/>
        <v>76.26086910222517</v>
      </c>
      <c r="L64" s="13">
        <f t="shared" si="7"/>
        <v>37.114631107152334</v>
      </c>
      <c r="M64" s="13">
        <f t="shared" si="7"/>
        <v>53.265490947364704</v>
      </c>
      <c r="N64" s="13">
        <f t="shared" si="7"/>
        <v>65.25663256369303</v>
      </c>
      <c r="O64" s="13">
        <f t="shared" si="7"/>
        <v>66.8488809706275</v>
      </c>
      <c r="P64" s="13">
        <f t="shared" si="7"/>
        <v>82.65368560980278</v>
      </c>
      <c r="Q64" s="13">
        <f t="shared" si="7"/>
        <v>71.59108301114365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63.76217091025023</v>
      </c>
      <c r="W64" s="13">
        <f t="shared" si="7"/>
        <v>89.94985001279166</v>
      </c>
      <c r="X64" s="13">
        <f t="shared" si="7"/>
        <v>0</v>
      </c>
      <c r="Y64" s="13">
        <f t="shared" si="7"/>
        <v>0</v>
      </c>
      <c r="Z64" s="14">
        <f t="shared" si="7"/>
        <v>89.94985001279166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107.3274061988024</v>
      </c>
      <c r="C66" s="15">
        <f t="shared" si="7"/>
        <v>0</v>
      </c>
      <c r="D66" s="4">
        <f t="shared" si="7"/>
        <v>89.94999980638187</v>
      </c>
      <c r="E66" s="16">
        <f t="shared" si="7"/>
        <v>90.10663715956422</v>
      </c>
      <c r="F66" s="16">
        <f t="shared" si="7"/>
        <v>22.806991698685504</v>
      </c>
      <c r="G66" s="16">
        <f t="shared" si="7"/>
        <v>12.164492920135125</v>
      </c>
      <c r="H66" s="16">
        <f t="shared" si="7"/>
        <v>18.467174575877944</v>
      </c>
      <c r="I66" s="16">
        <f t="shared" si="7"/>
        <v>17.83715577930094</v>
      </c>
      <c r="J66" s="16">
        <f t="shared" si="7"/>
        <v>10.44014652442842</v>
      </c>
      <c r="K66" s="16">
        <f t="shared" si="7"/>
        <v>14.251686987713752</v>
      </c>
      <c r="L66" s="16">
        <f t="shared" si="7"/>
        <v>8.876087268560957</v>
      </c>
      <c r="M66" s="16">
        <f t="shared" si="7"/>
        <v>11.188863157665612</v>
      </c>
      <c r="N66" s="16">
        <f t="shared" si="7"/>
        <v>12.927599944413764</v>
      </c>
      <c r="O66" s="16">
        <f t="shared" si="7"/>
        <v>13.045650050380958</v>
      </c>
      <c r="P66" s="16">
        <f t="shared" si="7"/>
        <v>20.571276770021043</v>
      </c>
      <c r="Q66" s="16">
        <f t="shared" si="7"/>
        <v>15.548150734583293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14.787561871062788</v>
      </c>
      <c r="W66" s="16">
        <f t="shared" si="7"/>
        <v>89.03854141951723</v>
      </c>
      <c r="X66" s="16">
        <f t="shared" si="7"/>
        <v>0</v>
      </c>
      <c r="Y66" s="16">
        <f t="shared" si="7"/>
        <v>0</v>
      </c>
      <c r="Z66" s="17">
        <f t="shared" si="7"/>
        <v>90.10663715956422</v>
      </c>
    </row>
    <row r="67" spans="1:26" ht="13.5" hidden="1">
      <c r="A67" s="40" t="s">
        <v>112</v>
      </c>
      <c r="B67" s="23">
        <v>3877595130</v>
      </c>
      <c r="C67" s="23"/>
      <c r="D67" s="24">
        <v>4725425436</v>
      </c>
      <c r="E67" s="25">
        <v>4725099076</v>
      </c>
      <c r="F67" s="25">
        <v>426912366</v>
      </c>
      <c r="G67" s="25">
        <v>450332658</v>
      </c>
      <c r="H67" s="25">
        <v>422460833</v>
      </c>
      <c r="I67" s="25">
        <v>1299705857</v>
      </c>
      <c r="J67" s="25">
        <v>368794171</v>
      </c>
      <c r="K67" s="25">
        <v>355576820</v>
      </c>
      <c r="L67" s="25">
        <v>333955506</v>
      </c>
      <c r="M67" s="25">
        <v>1058326497</v>
      </c>
      <c r="N67" s="25">
        <v>370458461</v>
      </c>
      <c r="O67" s="25">
        <v>380545927</v>
      </c>
      <c r="P67" s="25">
        <v>342836665</v>
      </c>
      <c r="Q67" s="25">
        <v>1093841053</v>
      </c>
      <c r="R67" s="25"/>
      <c r="S67" s="25"/>
      <c r="T67" s="25"/>
      <c r="U67" s="25"/>
      <c r="V67" s="25">
        <v>3451873407</v>
      </c>
      <c r="W67" s="25">
        <v>3532057845</v>
      </c>
      <c r="X67" s="25"/>
      <c r="Y67" s="24"/>
      <c r="Z67" s="26">
        <v>4725099076</v>
      </c>
    </row>
    <row r="68" spans="1:26" ht="13.5" hidden="1">
      <c r="A68" s="36" t="s">
        <v>31</v>
      </c>
      <c r="B68" s="18">
        <v>810476471</v>
      </c>
      <c r="C68" s="18"/>
      <c r="D68" s="19">
        <v>1009751519</v>
      </c>
      <c r="E68" s="20">
        <v>1009751519</v>
      </c>
      <c r="F68" s="20">
        <v>79666050</v>
      </c>
      <c r="G68" s="20">
        <v>121959505</v>
      </c>
      <c r="H68" s="20">
        <v>89896548</v>
      </c>
      <c r="I68" s="20">
        <v>291522103</v>
      </c>
      <c r="J68" s="20">
        <v>78646842</v>
      </c>
      <c r="K68" s="20">
        <v>82094620</v>
      </c>
      <c r="L68" s="20">
        <v>81185142</v>
      </c>
      <c r="M68" s="20">
        <v>241926604</v>
      </c>
      <c r="N68" s="20">
        <v>81920961</v>
      </c>
      <c r="O68" s="20">
        <v>80507212</v>
      </c>
      <c r="P68" s="20">
        <v>70677668</v>
      </c>
      <c r="Q68" s="20">
        <v>233105841</v>
      </c>
      <c r="R68" s="20"/>
      <c r="S68" s="20"/>
      <c r="T68" s="20"/>
      <c r="U68" s="20"/>
      <c r="V68" s="20">
        <v>766554548</v>
      </c>
      <c r="W68" s="20">
        <v>757313640</v>
      </c>
      <c r="X68" s="20"/>
      <c r="Y68" s="19"/>
      <c r="Z68" s="22">
        <v>1009751519</v>
      </c>
    </row>
    <row r="69" spans="1:26" ht="13.5" hidden="1">
      <c r="A69" s="37" t="s">
        <v>32</v>
      </c>
      <c r="B69" s="18">
        <v>2891918204</v>
      </c>
      <c r="C69" s="18"/>
      <c r="D69" s="19">
        <v>3527933244</v>
      </c>
      <c r="E69" s="20">
        <v>3527933244</v>
      </c>
      <c r="F69" s="20">
        <v>328171867</v>
      </c>
      <c r="G69" s="20">
        <v>309655776</v>
      </c>
      <c r="H69" s="20">
        <v>314500558</v>
      </c>
      <c r="I69" s="20">
        <v>952328201</v>
      </c>
      <c r="J69" s="20">
        <v>269684666</v>
      </c>
      <c r="K69" s="20">
        <v>253187150</v>
      </c>
      <c r="L69" s="20">
        <v>232517893</v>
      </c>
      <c r="M69" s="20">
        <v>755389709</v>
      </c>
      <c r="N69" s="20">
        <v>266855873</v>
      </c>
      <c r="O69" s="20">
        <v>278866033</v>
      </c>
      <c r="P69" s="20">
        <v>250299610</v>
      </c>
      <c r="Q69" s="20">
        <v>796021516</v>
      </c>
      <c r="R69" s="20"/>
      <c r="S69" s="20"/>
      <c r="T69" s="20"/>
      <c r="U69" s="20"/>
      <c r="V69" s="20">
        <v>2503739426</v>
      </c>
      <c r="W69" s="20">
        <v>2633938701</v>
      </c>
      <c r="X69" s="20"/>
      <c r="Y69" s="19"/>
      <c r="Z69" s="22">
        <v>3527933244</v>
      </c>
    </row>
    <row r="70" spans="1:26" ht="13.5" hidden="1">
      <c r="A70" s="38" t="s">
        <v>106</v>
      </c>
      <c r="B70" s="18">
        <v>1964403913</v>
      </c>
      <c r="C70" s="18"/>
      <c r="D70" s="19">
        <v>2467426385</v>
      </c>
      <c r="E70" s="20">
        <v>2467426385</v>
      </c>
      <c r="F70" s="20">
        <v>254112240</v>
      </c>
      <c r="G70" s="20">
        <v>227105962</v>
      </c>
      <c r="H70" s="20">
        <v>232300839</v>
      </c>
      <c r="I70" s="20">
        <v>713519041</v>
      </c>
      <c r="J70" s="20">
        <v>158976616</v>
      </c>
      <c r="K70" s="20">
        <v>163169555</v>
      </c>
      <c r="L70" s="20">
        <v>169325961</v>
      </c>
      <c r="M70" s="20">
        <v>491472132</v>
      </c>
      <c r="N70" s="20">
        <v>159793885</v>
      </c>
      <c r="O70" s="20">
        <v>161673122</v>
      </c>
      <c r="P70" s="20">
        <v>161150827</v>
      </c>
      <c r="Q70" s="20">
        <v>482617834</v>
      </c>
      <c r="R70" s="20"/>
      <c r="S70" s="20"/>
      <c r="T70" s="20"/>
      <c r="U70" s="20"/>
      <c r="V70" s="20">
        <v>1687609007</v>
      </c>
      <c r="W70" s="20">
        <v>1797305705</v>
      </c>
      <c r="X70" s="20"/>
      <c r="Y70" s="19"/>
      <c r="Z70" s="22">
        <v>2467426385</v>
      </c>
    </row>
    <row r="71" spans="1:26" ht="13.5" hidden="1">
      <c r="A71" s="38" t="s">
        <v>107</v>
      </c>
      <c r="B71" s="18">
        <v>622627224</v>
      </c>
      <c r="C71" s="18"/>
      <c r="D71" s="19">
        <v>715698295</v>
      </c>
      <c r="E71" s="20">
        <v>715698295</v>
      </c>
      <c r="F71" s="20">
        <v>46664361</v>
      </c>
      <c r="G71" s="20">
        <v>54097432</v>
      </c>
      <c r="H71" s="20">
        <v>53401774</v>
      </c>
      <c r="I71" s="20">
        <v>154163567</v>
      </c>
      <c r="J71" s="20">
        <v>83833043</v>
      </c>
      <c r="K71" s="20">
        <v>62012868</v>
      </c>
      <c r="L71" s="20">
        <v>52178173</v>
      </c>
      <c r="M71" s="20">
        <v>198024084</v>
      </c>
      <c r="N71" s="20">
        <v>79112311</v>
      </c>
      <c r="O71" s="20">
        <v>90169637</v>
      </c>
      <c r="P71" s="20">
        <v>62450148</v>
      </c>
      <c r="Q71" s="20">
        <v>231732096</v>
      </c>
      <c r="R71" s="20"/>
      <c r="S71" s="20"/>
      <c r="T71" s="20"/>
      <c r="U71" s="20"/>
      <c r="V71" s="20">
        <v>583919747</v>
      </c>
      <c r="W71" s="20">
        <v>578026573</v>
      </c>
      <c r="X71" s="20"/>
      <c r="Y71" s="19"/>
      <c r="Z71" s="22">
        <v>715698295</v>
      </c>
    </row>
    <row r="72" spans="1:26" ht="13.5" hidden="1">
      <c r="A72" s="38" t="s">
        <v>108</v>
      </c>
      <c r="B72" s="18">
        <v>220157853</v>
      </c>
      <c r="C72" s="18"/>
      <c r="D72" s="19">
        <v>244712028</v>
      </c>
      <c r="E72" s="20">
        <v>244712028</v>
      </c>
      <c r="F72" s="20">
        <v>19739519</v>
      </c>
      <c r="G72" s="20">
        <v>20842894</v>
      </c>
      <c r="H72" s="20">
        <v>20659531</v>
      </c>
      <c r="I72" s="20">
        <v>61241944</v>
      </c>
      <c r="J72" s="20">
        <v>19371340</v>
      </c>
      <c r="K72" s="20">
        <v>20241839</v>
      </c>
      <c r="L72" s="20">
        <v>-2494337</v>
      </c>
      <c r="M72" s="20">
        <v>37118842</v>
      </c>
      <c r="N72" s="20">
        <v>20103313</v>
      </c>
      <c r="O72" s="20">
        <v>19232095</v>
      </c>
      <c r="P72" s="20">
        <v>18965315</v>
      </c>
      <c r="Q72" s="20">
        <v>58300723</v>
      </c>
      <c r="R72" s="20"/>
      <c r="S72" s="20"/>
      <c r="T72" s="20"/>
      <c r="U72" s="20"/>
      <c r="V72" s="20">
        <v>156661509</v>
      </c>
      <c r="W72" s="20">
        <v>183534021</v>
      </c>
      <c r="X72" s="20"/>
      <c r="Y72" s="19"/>
      <c r="Z72" s="22">
        <v>244712028</v>
      </c>
    </row>
    <row r="73" spans="1:26" ht="13.5" hidden="1">
      <c r="A73" s="38" t="s">
        <v>109</v>
      </c>
      <c r="B73" s="18">
        <v>84729214</v>
      </c>
      <c r="C73" s="18"/>
      <c r="D73" s="19">
        <v>100096536</v>
      </c>
      <c r="E73" s="20">
        <v>100096536</v>
      </c>
      <c r="F73" s="20">
        <v>7631532</v>
      </c>
      <c r="G73" s="20">
        <v>7581801</v>
      </c>
      <c r="H73" s="20">
        <v>8084290</v>
      </c>
      <c r="I73" s="20">
        <v>23297623</v>
      </c>
      <c r="J73" s="20">
        <v>7452954</v>
      </c>
      <c r="K73" s="20">
        <v>7700383</v>
      </c>
      <c r="L73" s="20">
        <v>13508096</v>
      </c>
      <c r="M73" s="20">
        <v>28661433</v>
      </c>
      <c r="N73" s="20">
        <v>7718584</v>
      </c>
      <c r="O73" s="20">
        <v>7730092</v>
      </c>
      <c r="P73" s="20">
        <v>7733320</v>
      </c>
      <c r="Q73" s="20">
        <v>23181996</v>
      </c>
      <c r="R73" s="20"/>
      <c r="S73" s="20"/>
      <c r="T73" s="20"/>
      <c r="U73" s="20"/>
      <c r="V73" s="20">
        <v>75141052</v>
      </c>
      <c r="W73" s="20">
        <v>75072402</v>
      </c>
      <c r="X73" s="20"/>
      <c r="Y73" s="19"/>
      <c r="Z73" s="22">
        <v>100096536</v>
      </c>
    </row>
    <row r="74" spans="1:26" ht="13.5" hidden="1">
      <c r="A74" s="38" t="s">
        <v>110</v>
      </c>
      <c r="B74" s="18"/>
      <c r="C74" s="18"/>
      <c r="D74" s="19"/>
      <c r="E74" s="20"/>
      <c r="F74" s="20">
        <v>24215</v>
      </c>
      <c r="G74" s="20">
        <v>27687</v>
      </c>
      <c r="H74" s="20">
        <v>54124</v>
      </c>
      <c r="I74" s="20">
        <v>106026</v>
      </c>
      <c r="J74" s="20">
        <v>50713</v>
      </c>
      <c r="K74" s="20">
        <v>62505</v>
      </c>
      <c r="L74" s="20"/>
      <c r="M74" s="20">
        <v>113218</v>
      </c>
      <c r="N74" s="20">
        <v>127780</v>
      </c>
      <c r="O74" s="20">
        <v>61087</v>
      </c>
      <c r="P74" s="20"/>
      <c r="Q74" s="20">
        <v>188867</v>
      </c>
      <c r="R74" s="20"/>
      <c r="S74" s="20"/>
      <c r="T74" s="20"/>
      <c r="U74" s="20"/>
      <c r="V74" s="20">
        <v>408111</v>
      </c>
      <c r="W74" s="20"/>
      <c r="X74" s="20"/>
      <c r="Y74" s="19"/>
      <c r="Z74" s="22"/>
    </row>
    <row r="75" spans="1:26" ht="13.5" hidden="1">
      <c r="A75" s="39" t="s">
        <v>111</v>
      </c>
      <c r="B75" s="27">
        <v>175200455</v>
      </c>
      <c r="C75" s="27"/>
      <c r="D75" s="28">
        <v>187740673</v>
      </c>
      <c r="E75" s="29">
        <v>187414313</v>
      </c>
      <c r="F75" s="29">
        <v>19074449</v>
      </c>
      <c r="G75" s="29">
        <v>18717377</v>
      </c>
      <c r="H75" s="29">
        <v>18063727</v>
      </c>
      <c r="I75" s="29">
        <v>55855553</v>
      </c>
      <c r="J75" s="29">
        <v>20462663</v>
      </c>
      <c r="K75" s="29">
        <v>20295050</v>
      </c>
      <c r="L75" s="29">
        <v>20252471</v>
      </c>
      <c r="M75" s="29">
        <v>61010184</v>
      </c>
      <c r="N75" s="29">
        <v>21681627</v>
      </c>
      <c r="O75" s="29">
        <v>21172682</v>
      </c>
      <c r="P75" s="29">
        <v>21859387</v>
      </c>
      <c r="Q75" s="29">
        <v>64713696</v>
      </c>
      <c r="R75" s="29"/>
      <c r="S75" s="29"/>
      <c r="T75" s="29"/>
      <c r="U75" s="29"/>
      <c r="V75" s="29">
        <v>181579433</v>
      </c>
      <c r="W75" s="29">
        <v>140805504</v>
      </c>
      <c r="X75" s="29"/>
      <c r="Y75" s="28"/>
      <c r="Z75" s="30">
        <v>187414313</v>
      </c>
    </row>
    <row r="76" spans="1:26" ht="13.5" hidden="1">
      <c r="A76" s="41" t="s">
        <v>113</v>
      </c>
      <c r="B76" s="31">
        <v>3520580818</v>
      </c>
      <c r="C76" s="31"/>
      <c r="D76" s="32">
        <v>4212811371</v>
      </c>
      <c r="E76" s="33">
        <v>4212811371</v>
      </c>
      <c r="F76" s="33">
        <v>339832652</v>
      </c>
      <c r="G76" s="33">
        <v>379788468</v>
      </c>
      <c r="H76" s="33">
        <v>348527975</v>
      </c>
      <c r="I76" s="33">
        <v>1068149095</v>
      </c>
      <c r="J76" s="33">
        <v>329888470</v>
      </c>
      <c r="K76" s="33">
        <v>331456082</v>
      </c>
      <c r="L76" s="33">
        <v>276950242</v>
      </c>
      <c r="M76" s="33">
        <v>938294794</v>
      </c>
      <c r="N76" s="33">
        <v>303516279</v>
      </c>
      <c r="O76" s="33">
        <v>299110962</v>
      </c>
      <c r="P76" s="33">
        <v>374204451</v>
      </c>
      <c r="Q76" s="33">
        <v>976831692</v>
      </c>
      <c r="R76" s="33"/>
      <c r="S76" s="33"/>
      <c r="T76" s="33"/>
      <c r="U76" s="33"/>
      <c r="V76" s="33">
        <v>2983275581</v>
      </c>
      <c r="W76" s="33">
        <v>3130590470</v>
      </c>
      <c r="X76" s="33"/>
      <c r="Y76" s="32"/>
      <c r="Z76" s="34">
        <v>4212811371</v>
      </c>
    </row>
    <row r="77" spans="1:26" ht="13.5" hidden="1">
      <c r="A77" s="36" t="s">
        <v>31</v>
      </c>
      <c r="B77" s="18"/>
      <c r="C77" s="18"/>
      <c r="D77" s="19">
        <v>908271492</v>
      </c>
      <c r="E77" s="20">
        <v>908271492</v>
      </c>
      <c r="F77" s="20">
        <v>75576477</v>
      </c>
      <c r="G77" s="20">
        <v>64837374</v>
      </c>
      <c r="H77" s="20">
        <v>67323308</v>
      </c>
      <c r="I77" s="20">
        <v>207737159</v>
      </c>
      <c r="J77" s="20">
        <v>77358487</v>
      </c>
      <c r="K77" s="20">
        <v>79462331</v>
      </c>
      <c r="L77" s="20">
        <v>55456735</v>
      </c>
      <c r="M77" s="20">
        <v>212277553</v>
      </c>
      <c r="N77" s="20">
        <v>79011532</v>
      </c>
      <c r="O77" s="20">
        <v>88660183</v>
      </c>
      <c r="P77" s="20">
        <v>116023597</v>
      </c>
      <c r="Q77" s="20">
        <v>283695312</v>
      </c>
      <c r="R77" s="20"/>
      <c r="S77" s="20"/>
      <c r="T77" s="20"/>
      <c r="U77" s="20"/>
      <c r="V77" s="20">
        <v>703710024</v>
      </c>
      <c r="W77" s="20">
        <v>681203619</v>
      </c>
      <c r="X77" s="20"/>
      <c r="Y77" s="19"/>
      <c r="Z77" s="22">
        <v>908271492</v>
      </c>
    </row>
    <row r="78" spans="1:26" ht="13.5" hidden="1">
      <c r="A78" s="37" t="s">
        <v>32</v>
      </c>
      <c r="B78" s="18">
        <v>3332542714</v>
      </c>
      <c r="C78" s="18"/>
      <c r="D78" s="19">
        <v>3135667144</v>
      </c>
      <c r="E78" s="20">
        <v>3135667144</v>
      </c>
      <c r="F78" s="20">
        <v>259905867</v>
      </c>
      <c r="G78" s="20">
        <v>312674220</v>
      </c>
      <c r="H78" s="20">
        <v>277868807</v>
      </c>
      <c r="I78" s="20">
        <v>850448894</v>
      </c>
      <c r="J78" s="20">
        <v>250393651</v>
      </c>
      <c r="K78" s="20">
        <v>249101364</v>
      </c>
      <c r="L78" s="20">
        <v>219695880</v>
      </c>
      <c r="M78" s="20">
        <v>719190895</v>
      </c>
      <c r="N78" s="20">
        <v>221701833</v>
      </c>
      <c r="O78" s="20">
        <v>207688665</v>
      </c>
      <c r="P78" s="20">
        <v>253684099</v>
      </c>
      <c r="Q78" s="20">
        <v>683074597</v>
      </c>
      <c r="R78" s="20"/>
      <c r="S78" s="20"/>
      <c r="T78" s="20"/>
      <c r="U78" s="20"/>
      <c r="V78" s="20">
        <v>2252714386</v>
      </c>
      <c r="W78" s="20">
        <v>2324015684</v>
      </c>
      <c r="X78" s="20"/>
      <c r="Y78" s="19"/>
      <c r="Z78" s="22">
        <v>3135667144</v>
      </c>
    </row>
    <row r="79" spans="1:26" ht="13.5" hidden="1">
      <c r="A79" s="38" t="s">
        <v>106</v>
      </c>
      <c r="B79" s="18"/>
      <c r="C79" s="18"/>
      <c r="D79" s="19">
        <v>2177930433</v>
      </c>
      <c r="E79" s="20">
        <v>2177930433</v>
      </c>
      <c r="F79" s="20">
        <v>220129308</v>
      </c>
      <c r="G79" s="20">
        <v>268559203</v>
      </c>
      <c r="H79" s="20">
        <v>230706794</v>
      </c>
      <c r="I79" s="20">
        <v>719395305</v>
      </c>
      <c r="J79" s="20">
        <v>214381111</v>
      </c>
      <c r="K79" s="20">
        <v>199756265</v>
      </c>
      <c r="L79" s="20">
        <v>178499489</v>
      </c>
      <c r="M79" s="20">
        <v>592636865</v>
      </c>
      <c r="N79" s="20">
        <v>177200422</v>
      </c>
      <c r="O79" s="20">
        <v>164131094</v>
      </c>
      <c r="P79" s="20">
        <v>192267515</v>
      </c>
      <c r="Q79" s="20">
        <v>533599031</v>
      </c>
      <c r="R79" s="20"/>
      <c r="S79" s="20"/>
      <c r="T79" s="20"/>
      <c r="U79" s="20"/>
      <c r="V79" s="20">
        <v>1845631201</v>
      </c>
      <c r="W79" s="20">
        <v>1582950618</v>
      </c>
      <c r="X79" s="20"/>
      <c r="Y79" s="19"/>
      <c r="Z79" s="22">
        <v>2177930433</v>
      </c>
    </row>
    <row r="80" spans="1:26" ht="13.5" hidden="1">
      <c r="A80" s="38" t="s">
        <v>107</v>
      </c>
      <c r="B80" s="18"/>
      <c r="C80" s="18"/>
      <c r="D80" s="19">
        <v>645315163</v>
      </c>
      <c r="E80" s="20">
        <v>645315163</v>
      </c>
      <c r="F80" s="20">
        <v>21870993</v>
      </c>
      <c r="G80" s="20">
        <v>25058728</v>
      </c>
      <c r="H80" s="20">
        <v>27299987</v>
      </c>
      <c r="I80" s="20">
        <v>74229708</v>
      </c>
      <c r="J80" s="20">
        <v>20414912</v>
      </c>
      <c r="K80" s="20">
        <v>28876923</v>
      </c>
      <c r="L80" s="20">
        <v>23696024</v>
      </c>
      <c r="M80" s="20">
        <v>72987859</v>
      </c>
      <c r="N80" s="20">
        <v>26235966</v>
      </c>
      <c r="O80" s="20">
        <v>25260626</v>
      </c>
      <c r="P80" s="20">
        <v>37221597</v>
      </c>
      <c r="Q80" s="20">
        <v>88718189</v>
      </c>
      <c r="R80" s="20"/>
      <c r="S80" s="20"/>
      <c r="T80" s="20"/>
      <c r="U80" s="20"/>
      <c r="V80" s="20">
        <v>235935756</v>
      </c>
      <c r="W80" s="20">
        <v>506748905</v>
      </c>
      <c r="X80" s="20"/>
      <c r="Y80" s="19"/>
      <c r="Z80" s="22">
        <v>645315163</v>
      </c>
    </row>
    <row r="81" spans="1:26" ht="13.5" hidden="1">
      <c r="A81" s="38" t="s">
        <v>108</v>
      </c>
      <c r="B81" s="18"/>
      <c r="C81" s="18"/>
      <c r="D81" s="19">
        <v>222384864</v>
      </c>
      <c r="E81" s="20">
        <v>222384864</v>
      </c>
      <c r="F81" s="20">
        <v>13025849</v>
      </c>
      <c r="G81" s="20">
        <v>13670833</v>
      </c>
      <c r="H81" s="20">
        <v>14078528</v>
      </c>
      <c r="I81" s="20">
        <v>40775210</v>
      </c>
      <c r="J81" s="20">
        <v>11216834</v>
      </c>
      <c r="K81" s="20">
        <v>14595797</v>
      </c>
      <c r="L81" s="20">
        <v>12486887</v>
      </c>
      <c r="M81" s="20">
        <v>38299518</v>
      </c>
      <c r="N81" s="20">
        <v>13228557</v>
      </c>
      <c r="O81" s="20">
        <v>13129465</v>
      </c>
      <c r="P81" s="20">
        <v>17803113</v>
      </c>
      <c r="Q81" s="20">
        <v>44161135</v>
      </c>
      <c r="R81" s="20"/>
      <c r="S81" s="20"/>
      <c r="T81" s="20"/>
      <c r="U81" s="20"/>
      <c r="V81" s="20">
        <v>123235863</v>
      </c>
      <c r="W81" s="20">
        <v>166788648</v>
      </c>
      <c r="X81" s="20"/>
      <c r="Y81" s="19"/>
      <c r="Z81" s="22">
        <v>222384864</v>
      </c>
    </row>
    <row r="82" spans="1:26" ht="13.5" hidden="1">
      <c r="A82" s="38" t="s">
        <v>109</v>
      </c>
      <c r="B82" s="18"/>
      <c r="C82" s="18"/>
      <c r="D82" s="19">
        <v>90036684</v>
      </c>
      <c r="E82" s="20">
        <v>90036684</v>
      </c>
      <c r="F82" s="20">
        <v>4879717</v>
      </c>
      <c r="G82" s="20">
        <v>5385456</v>
      </c>
      <c r="H82" s="20">
        <v>5783498</v>
      </c>
      <c r="I82" s="20">
        <v>16048671</v>
      </c>
      <c r="J82" s="20">
        <v>4380794</v>
      </c>
      <c r="K82" s="20">
        <v>5872379</v>
      </c>
      <c r="L82" s="20">
        <v>5013480</v>
      </c>
      <c r="M82" s="20">
        <v>15266653</v>
      </c>
      <c r="N82" s="20">
        <v>5036888</v>
      </c>
      <c r="O82" s="20">
        <v>5167480</v>
      </c>
      <c r="P82" s="20">
        <v>6391874</v>
      </c>
      <c r="Q82" s="20">
        <v>16596242</v>
      </c>
      <c r="R82" s="20"/>
      <c r="S82" s="20"/>
      <c r="T82" s="20"/>
      <c r="U82" s="20"/>
      <c r="V82" s="20">
        <v>47911566</v>
      </c>
      <c r="W82" s="20">
        <v>67527513</v>
      </c>
      <c r="X82" s="20"/>
      <c r="Y82" s="19"/>
      <c r="Z82" s="22">
        <v>90036684</v>
      </c>
    </row>
    <row r="83" spans="1:26" ht="13.5" hidden="1">
      <c r="A83" s="38" t="s">
        <v>110</v>
      </c>
      <c r="B83" s="18">
        <v>3332542714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188038104</v>
      </c>
      <c r="C84" s="27"/>
      <c r="D84" s="28">
        <v>168872735</v>
      </c>
      <c r="E84" s="29">
        <v>168872735</v>
      </c>
      <c r="F84" s="29">
        <v>4350308</v>
      </c>
      <c r="G84" s="29">
        <v>2276874</v>
      </c>
      <c r="H84" s="29">
        <v>3335860</v>
      </c>
      <c r="I84" s="29">
        <v>9963042</v>
      </c>
      <c r="J84" s="29">
        <v>2136332</v>
      </c>
      <c r="K84" s="29">
        <v>2892387</v>
      </c>
      <c r="L84" s="29">
        <v>1797627</v>
      </c>
      <c r="M84" s="29">
        <v>6826346</v>
      </c>
      <c r="N84" s="29">
        <v>2802914</v>
      </c>
      <c r="O84" s="29">
        <v>2762114</v>
      </c>
      <c r="P84" s="29">
        <v>4496755</v>
      </c>
      <c r="Q84" s="29">
        <v>10061783</v>
      </c>
      <c r="R84" s="29"/>
      <c r="S84" s="29"/>
      <c r="T84" s="29"/>
      <c r="U84" s="29"/>
      <c r="V84" s="29">
        <v>26851171</v>
      </c>
      <c r="W84" s="29">
        <v>125371167</v>
      </c>
      <c r="X84" s="29"/>
      <c r="Y84" s="28"/>
      <c r="Z84" s="30">
        <v>168872735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48467154</v>
      </c>
      <c r="C5" s="18">
        <v>0</v>
      </c>
      <c r="D5" s="58">
        <v>65709288</v>
      </c>
      <c r="E5" s="59">
        <v>67069288</v>
      </c>
      <c r="F5" s="59">
        <v>8739607</v>
      </c>
      <c r="G5" s="59">
        <v>4115845</v>
      </c>
      <c r="H5" s="59">
        <v>4119984</v>
      </c>
      <c r="I5" s="59">
        <v>16975436</v>
      </c>
      <c r="J5" s="59">
        <v>4011870</v>
      </c>
      <c r="K5" s="59">
        <v>4095208</v>
      </c>
      <c r="L5" s="59">
        <v>4103332</v>
      </c>
      <c r="M5" s="59">
        <v>12210410</v>
      </c>
      <c r="N5" s="59">
        <v>4116363</v>
      </c>
      <c r="O5" s="59">
        <v>4101660</v>
      </c>
      <c r="P5" s="59">
        <v>4094189</v>
      </c>
      <c r="Q5" s="59">
        <v>12312212</v>
      </c>
      <c r="R5" s="59">
        <v>0</v>
      </c>
      <c r="S5" s="59">
        <v>0</v>
      </c>
      <c r="T5" s="59">
        <v>0</v>
      </c>
      <c r="U5" s="59">
        <v>0</v>
      </c>
      <c r="V5" s="59">
        <v>41498058</v>
      </c>
      <c r="W5" s="59">
        <v>49284000</v>
      </c>
      <c r="X5" s="59">
        <v>-7785942</v>
      </c>
      <c r="Y5" s="60">
        <v>-15.8</v>
      </c>
      <c r="Z5" s="61">
        <v>67069288</v>
      </c>
    </row>
    <row r="6" spans="1:26" ht="13.5">
      <c r="A6" s="57" t="s">
        <v>32</v>
      </c>
      <c r="B6" s="18">
        <v>356697208</v>
      </c>
      <c r="C6" s="18">
        <v>0</v>
      </c>
      <c r="D6" s="58">
        <v>467475732</v>
      </c>
      <c r="E6" s="59">
        <v>475021639</v>
      </c>
      <c r="F6" s="59">
        <v>35666315</v>
      </c>
      <c r="G6" s="59">
        <v>33667128</v>
      </c>
      <c r="H6" s="59">
        <v>36138481</v>
      </c>
      <c r="I6" s="59">
        <v>105471924</v>
      </c>
      <c r="J6" s="59">
        <v>33936617</v>
      </c>
      <c r="K6" s="59">
        <v>36320401</v>
      </c>
      <c r="L6" s="59">
        <v>36075520</v>
      </c>
      <c r="M6" s="59">
        <v>106332538</v>
      </c>
      <c r="N6" s="59">
        <v>36507563</v>
      </c>
      <c r="O6" s="59">
        <v>36821535</v>
      </c>
      <c r="P6" s="59">
        <v>37481116</v>
      </c>
      <c r="Q6" s="59">
        <v>110810214</v>
      </c>
      <c r="R6" s="59">
        <v>0</v>
      </c>
      <c r="S6" s="59">
        <v>0</v>
      </c>
      <c r="T6" s="59">
        <v>0</v>
      </c>
      <c r="U6" s="59">
        <v>0</v>
      </c>
      <c r="V6" s="59">
        <v>322614676</v>
      </c>
      <c r="W6" s="59">
        <v>347886000</v>
      </c>
      <c r="X6" s="59">
        <v>-25271324</v>
      </c>
      <c r="Y6" s="60">
        <v>-7.26</v>
      </c>
      <c r="Z6" s="61">
        <v>475021639</v>
      </c>
    </row>
    <row r="7" spans="1:26" ht="13.5">
      <c r="A7" s="57" t="s">
        <v>33</v>
      </c>
      <c r="B7" s="18">
        <v>2271188</v>
      </c>
      <c r="C7" s="18">
        <v>0</v>
      </c>
      <c r="D7" s="58">
        <v>872041</v>
      </c>
      <c r="E7" s="59">
        <v>872689</v>
      </c>
      <c r="F7" s="59">
        <v>16971</v>
      </c>
      <c r="G7" s="59">
        <v>46936</v>
      </c>
      <c r="H7" s="59">
        <v>250509</v>
      </c>
      <c r="I7" s="59">
        <v>314416</v>
      </c>
      <c r="J7" s="59">
        <v>117994</v>
      </c>
      <c r="K7" s="59">
        <v>115222</v>
      </c>
      <c r="L7" s="59">
        <v>23106</v>
      </c>
      <c r="M7" s="59">
        <v>256322</v>
      </c>
      <c r="N7" s="59">
        <v>241438</v>
      </c>
      <c r="O7" s="59">
        <v>81523</v>
      </c>
      <c r="P7" s="59">
        <v>36388</v>
      </c>
      <c r="Q7" s="59">
        <v>359349</v>
      </c>
      <c r="R7" s="59">
        <v>0</v>
      </c>
      <c r="S7" s="59">
        <v>0</v>
      </c>
      <c r="T7" s="59">
        <v>0</v>
      </c>
      <c r="U7" s="59">
        <v>0</v>
      </c>
      <c r="V7" s="59">
        <v>930087</v>
      </c>
      <c r="W7" s="59"/>
      <c r="X7" s="59">
        <v>930087</v>
      </c>
      <c r="Y7" s="60">
        <v>0</v>
      </c>
      <c r="Z7" s="61">
        <v>872689</v>
      </c>
    </row>
    <row r="8" spans="1:26" ht="13.5">
      <c r="A8" s="57" t="s">
        <v>34</v>
      </c>
      <c r="B8" s="18">
        <v>164337780</v>
      </c>
      <c r="C8" s="18">
        <v>0</v>
      </c>
      <c r="D8" s="58">
        <v>160968000</v>
      </c>
      <c r="E8" s="59">
        <v>160968000</v>
      </c>
      <c r="F8" s="59">
        <v>66049000</v>
      </c>
      <c r="G8" s="59">
        <v>4749643</v>
      </c>
      <c r="H8" s="59">
        <v>0</v>
      </c>
      <c r="I8" s="59">
        <v>70798643</v>
      </c>
      <c r="J8" s="59">
        <v>0</v>
      </c>
      <c r="K8" s="59">
        <v>0</v>
      </c>
      <c r="L8" s="59">
        <v>52840000</v>
      </c>
      <c r="M8" s="59">
        <v>52840000</v>
      </c>
      <c r="N8" s="59">
        <v>28961523</v>
      </c>
      <c r="O8" s="59">
        <v>0</v>
      </c>
      <c r="P8" s="59">
        <v>39630000</v>
      </c>
      <c r="Q8" s="59">
        <v>68591523</v>
      </c>
      <c r="R8" s="59">
        <v>0</v>
      </c>
      <c r="S8" s="59">
        <v>0</v>
      </c>
      <c r="T8" s="59">
        <v>0</v>
      </c>
      <c r="U8" s="59">
        <v>0</v>
      </c>
      <c r="V8" s="59">
        <v>192230166</v>
      </c>
      <c r="W8" s="59"/>
      <c r="X8" s="59">
        <v>192230166</v>
      </c>
      <c r="Y8" s="60">
        <v>0</v>
      </c>
      <c r="Z8" s="61">
        <v>160968000</v>
      </c>
    </row>
    <row r="9" spans="1:26" ht="13.5">
      <c r="A9" s="57" t="s">
        <v>35</v>
      </c>
      <c r="B9" s="18">
        <v>35628026</v>
      </c>
      <c r="C9" s="18">
        <v>0</v>
      </c>
      <c r="D9" s="58">
        <v>41547013</v>
      </c>
      <c r="E9" s="59">
        <v>34872384</v>
      </c>
      <c r="F9" s="59">
        <v>2759224</v>
      </c>
      <c r="G9" s="59">
        <v>2046854</v>
      </c>
      <c r="H9" s="59">
        <v>2181710</v>
      </c>
      <c r="I9" s="59">
        <v>6987788</v>
      </c>
      <c r="J9" s="59">
        <v>2175671</v>
      </c>
      <c r="K9" s="59">
        <v>1963247</v>
      </c>
      <c r="L9" s="59">
        <v>9217909</v>
      </c>
      <c r="M9" s="59">
        <v>13356827</v>
      </c>
      <c r="N9" s="59">
        <v>2322482</v>
      </c>
      <c r="O9" s="59">
        <v>2465845</v>
      </c>
      <c r="P9" s="59">
        <v>2202823</v>
      </c>
      <c r="Q9" s="59">
        <v>6991150</v>
      </c>
      <c r="R9" s="59">
        <v>0</v>
      </c>
      <c r="S9" s="59">
        <v>0</v>
      </c>
      <c r="T9" s="59">
        <v>0</v>
      </c>
      <c r="U9" s="59">
        <v>0</v>
      </c>
      <c r="V9" s="59">
        <v>27335765</v>
      </c>
      <c r="W9" s="59">
        <v>179687000</v>
      </c>
      <c r="X9" s="59">
        <v>-152351235</v>
      </c>
      <c r="Y9" s="60">
        <v>-84.79</v>
      </c>
      <c r="Z9" s="61">
        <v>34872384</v>
      </c>
    </row>
    <row r="10" spans="1:26" ht="25.5">
      <c r="A10" s="62" t="s">
        <v>98</v>
      </c>
      <c r="B10" s="63">
        <f>SUM(B5:B9)</f>
        <v>607401356</v>
      </c>
      <c r="C10" s="63">
        <f>SUM(C5:C9)</f>
        <v>0</v>
      </c>
      <c r="D10" s="64">
        <f aca="true" t="shared" si="0" ref="D10:Z10">SUM(D5:D9)</f>
        <v>736572074</v>
      </c>
      <c r="E10" s="65">
        <f t="shared" si="0"/>
        <v>738804000</v>
      </c>
      <c r="F10" s="65">
        <f t="shared" si="0"/>
        <v>113231117</v>
      </c>
      <c r="G10" s="65">
        <f t="shared" si="0"/>
        <v>44626406</v>
      </c>
      <c r="H10" s="65">
        <f t="shared" si="0"/>
        <v>42690684</v>
      </c>
      <c r="I10" s="65">
        <f t="shared" si="0"/>
        <v>200548207</v>
      </c>
      <c r="J10" s="65">
        <f t="shared" si="0"/>
        <v>40242152</v>
      </c>
      <c r="K10" s="65">
        <f t="shared" si="0"/>
        <v>42494078</v>
      </c>
      <c r="L10" s="65">
        <f t="shared" si="0"/>
        <v>102259867</v>
      </c>
      <c r="M10" s="65">
        <f t="shared" si="0"/>
        <v>184996097</v>
      </c>
      <c r="N10" s="65">
        <f t="shared" si="0"/>
        <v>72149369</v>
      </c>
      <c r="O10" s="65">
        <f t="shared" si="0"/>
        <v>43470563</v>
      </c>
      <c r="P10" s="65">
        <f t="shared" si="0"/>
        <v>83444516</v>
      </c>
      <c r="Q10" s="65">
        <f t="shared" si="0"/>
        <v>199064448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584608752</v>
      </c>
      <c r="W10" s="65">
        <f t="shared" si="0"/>
        <v>576857000</v>
      </c>
      <c r="X10" s="65">
        <f t="shared" si="0"/>
        <v>7751752</v>
      </c>
      <c r="Y10" s="66">
        <f>+IF(W10&lt;&gt;0,(X10/W10)*100,0)</f>
        <v>1.3437909221869544</v>
      </c>
      <c r="Z10" s="67">
        <f t="shared" si="0"/>
        <v>738804000</v>
      </c>
    </row>
    <row r="11" spans="1:26" ht="13.5">
      <c r="A11" s="57" t="s">
        <v>36</v>
      </c>
      <c r="B11" s="18">
        <v>209760410</v>
      </c>
      <c r="C11" s="18">
        <v>0</v>
      </c>
      <c r="D11" s="58">
        <v>214458000</v>
      </c>
      <c r="E11" s="59">
        <v>209811000</v>
      </c>
      <c r="F11" s="59">
        <v>17819073</v>
      </c>
      <c r="G11" s="59">
        <v>16211306</v>
      </c>
      <c r="H11" s="59">
        <v>15886014</v>
      </c>
      <c r="I11" s="59">
        <v>49916393</v>
      </c>
      <c r="J11" s="59">
        <v>16451978</v>
      </c>
      <c r="K11" s="59">
        <v>16853960</v>
      </c>
      <c r="L11" s="59">
        <v>27006813</v>
      </c>
      <c r="M11" s="59">
        <v>60312751</v>
      </c>
      <c r="N11" s="59">
        <v>16421897</v>
      </c>
      <c r="O11" s="59">
        <v>16872061</v>
      </c>
      <c r="P11" s="59">
        <v>16302278</v>
      </c>
      <c r="Q11" s="59">
        <v>49596236</v>
      </c>
      <c r="R11" s="59">
        <v>0</v>
      </c>
      <c r="S11" s="59">
        <v>0</v>
      </c>
      <c r="T11" s="59">
        <v>0</v>
      </c>
      <c r="U11" s="59">
        <v>0</v>
      </c>
      <c r="V11" s="59">
        <v>159825380</v>
      </c>
      <c r="W11" s="59">
        <v>161145000</v>
      </c>
      <c r="X11" s="59">
        <v>-1319620</v>
      </c>
      <c r="Y11" s="60">
        <v>-0.82</v>
      </c>
      <c r="Z11" s="61">
        <v>209811000</v>
      </c>
    </row>
    <row r="12" spans="1:26" ht="13.5">
      <c r="A12" s="57" t="s">
        <v>37</v>
      </c>
      <c r="B12" s="18">
        <v>17824721</v>
      </c>
      <c r="C12" s="18">
        <v>0</v>
      </c>
      <c r="D12" s="58">
        <v>18543429</v>
      </c>
      <c r="E12" s="59">
        <v>17195000</v>
      </c>
      <c r="F12" s="59">
        <v>1474517</v>
      </c>
      <c r="G12" s="59">
        <v>1165447</v>
      </c>
      <c r="H12" s="59">
        <v>1290561</v>
      </c>
      <c r="I12" s="59">
        <v>3930525</v>
      </c>
      <c r="J12" s="59">
        <v>1366043</v>
      </c>
      <c r="K12" s="59">
        <v>1370330</v>
      </c>
      <c r="L12" s="59">
        <v>1366409</v>
      </c>
      <c r="M12" s="59">
        <v>4102782</v>
      </c>
      <c r="N12" s="59">
        <v>1605754</v>
      </c>
      <c r="O12" s="59">
        <v>1487178</v>
      </c>
      <c r="P12" s="59">
        <v>1400796</v>
      </c>
      <c r="Q12" s="59">
        <v>4493728</v>
      </c>
      <c r="R12" s="59">
        <v>0</v>
      </c>
      <c r="S12" s="59">
        <v>0</v>
      </c>
      <c r="T12" s="59">
        <v>0</v>
      </c>
      <c r="U12" s="59">
        <v>0</v>
      </c>
      <c r="V12" s="59">
        <v>12527035</v>
      </c>
      <c r="W12" s="59">
        <v>13302000</v>
      </c>
      <c r="X12" s="59">
        <v>-774965</v>
      </c>
      <c r="Y12" s="60">
        <v>-5.83</v>
      </c>
      <c r="Z12" s="61">
        <v>17195000</v>
      </c>
    </row>
    <row r="13" spans="1:26" ht="13.5">
      <c r="A13" s="57" t="s">
        <v>99</v>
      </c>
      <c r="B13" s="18">
        <v>110481092</v>
      </c>
      <c r="C13" s="18">
        <v>0</v>
      </c>
      <c r="D13" s="58">
        <v>8712000</v>
      </c>
      <c r="E13" s="59">
        <v>8712000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8712000</v>
      </c>
    </row>
    <row r="14" spans="1:26" ht="13.5">
      <c r="A14" s="57" t="s">
        <v>38</v>
      </c>
      <c r="B14" s="18">
        <v>8562250</v>
      </c>
      <c r="C14" s="18">
        <v>0</v>
      </c>
      <c r="D14" s="58">
        <v>2699000</v>
      </c>
      <c r="E14" s="59">
        <v>2354000</v>
      </c>
      <c r="F14" s="59">
        <v>539144</v>
      </c>
      <c r="G14" s="59">
        <v>0</v>
      </c>
      <c r="H14" s="59">
        <v>0</v>
      </c>
      <c r="I14" s="59">
        <v>539144</v>
      </c>
      <c r="J14" s="59">
        <v>0</v>
      </c>
      <c r="K14" s="59">
        <v>523740</v>
      </c>
      <c r="L14" s="59">
        <v>0</v>
      </c>
      <c r="M14" s="59">
        <v>523740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1062884</v>
      </c>
      <c r="W14" s="59">
        <v>2025000</v>
      </c>
      <c r="X14" s="59">
        <v>-962116</v>
      </c>
      <c r="Y14" s="60">
        <v>-47.51</v>
      </c>
      <c r="Z14" s="61">
        <v>2354000</v>
      </c>
    </row>
    <row r="15" spans="1:26" ht="13.5">
      <c r="A15" s="57" t="s">
        <v>39</v>
      </c>
      <c r="B15" s="18">
        <v>270842763</v>
      </c>
      <c r="C15" s="18">
        <v>0</v>
      </c>
      <c r="D15" s="58">
        <v>234531398</v>
      </c>
      <c r="E15" s="59">
        <v>228540000</v>
      </c>
      <c r="F15" s="59">
        <v>1886965</v>
      </c>
      <c r="G15" s="59">
        <v>31476749</v>
      </c>
      <c r="H15" s="59">
        <v>5541760</v>
      </c>
      <c r="I15" s="59">
        <v>38905474</v>
      </c>
      <c r="J15" s="59">
        <v>5134948</v>
      </c>
      <c r="K15" s="59">
        <v>4604790</v>
      </c>
      <c r="L15" s="59">
        <v>6108129</v>
      </c>
      <c r="M15" s="59">
        <v>15847867</v>
      </c>
      <c r="N15" s="59">
        <v>-10025682</v>
      </c>
      <c r="O15" s="59">
        <v>3424047</v>
      </c>
      <c r="P15" s="59">
        <v>29365952</v>
      </c>
      <c r="Q15" s="59">
        <v>22764317</v>
      </c>
      <c r="R15" s="59">
        <v>0</v>
      </c>
      <c r="S15" s="59">
        <v>0</v>
      </c>
      <c r="T15" s="59">
        <v>0</v>
      </c>
      <c r="U15" s="59">
        <v>0</v>
      </c>
      <c r="V15" s="59">
        <v>77517658</v>
      </c>
      <c r="W15" s="59">
        <v>175896000</v>
      </c>
      <c r="X15" s="59">
        <v>-98378342</v>
      </c>
      <c r="Y15" s="60">
        <v>-55.93</v>
      </c>
      <c r="Z15" s="61">
        <v>228540000</v>
      </c>
    </row>
    <row r="16" spans="1:26" ht="13.5">
      <c r="A16" s="68" t="s">
        <v>40</v>
      </c>
      <c r="B16" s="18">
        <v>3346719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183383571</v>
      </c>
      <c r="C17" s="18">
        <v>0</v>
      </c>
      <c r="D17" s="58">
        <v>241164043</v>
      </c>
      <c r="E17" s="59">
        <v>248277000</v>
      </c>
      <c r="F17" s="59">
        <v>5784078</v>
      </c>
      <c r="G17" s="59">
        <v>11651677</v>
      </c>
      <c r="H17" s="59">
        <v>12536420</v>
      </c>
      <c r="I17" s="59">
        <v>29972175</v>
      </c>
      <c r="J17" s="59">
        <v>11437322</v>
      </c>
      <c r="K17" s="59">
        <v>9112665</v>
      </c>
      <c r="L17" s="59">
        <v>24206852</v>
      </c>
      <c r="M17" s="59">
        <v>44756839</v>
      </c>
      <c r="N17" s="59">
        <v>7802725</v>
      </c>
      <c r="O17" s="59">
        <v>11420256</v>
      </c>
      <c r="P17" s="59">
        <v>10994065</v>
      </c>
      <c r="Q17" s="59">
        <v>30217046</v>
      </c>
      <c r="R17" s="59">
        <v>0</v>
      </c>
      <c r="S17" s="59">
        <v>0</v>
      </c>
      <c r="T17" s="59">
        <v>0</v>
      </c>
      <c r="U17" s="59">
        <v>0</v>
      </c>
      <c r="V17" s="59">
        <v>104946060</v>
      </c>
      <c r="W17" s="59">
        <v>170046000</v>
      </c>
      <c r="X17" s="59">
        <v>-65099940</v>
      </c>
      <c r="Y17" s="60">
        <v>-38.28</v>
      </c>
      <c r="Z17" s="61">
        <v>248277000</v>
      </c>
    </row>
    <row r="18" spans="1:26" ht="13.5">
      <c r="A18" s="69" t="s">
        <v>42</v>
      </c>
      <c r="B18" s="70">
        <f>SUM(B11:B17)</f>
        <v>804201526</v>
      </c>
      <c r="C18" s="70">
        <f>SUM(C11:C17)</f>
        <v>0</v>
      </c>
      <c r="D18" s="71">
        <f aca="true" t="shared" si="1" ref="D18:Z18">SUM(D11:D17)</f>
        <v>720107870</v>
      </c>
      <c r="E18" s="72">
        <f t="shared" si="1"/>
        <v>714889000</v>
      </c>
      <c r="F18" s="72">
        <f t="shared" si="1"/>
        <v>27503777</v>
      </c>
      <c r="G18" s="72">
        <f t="shared" si="1"/>
        <v>60505179</v>
      </c>
      <c r="H18" s="72">
        <f t="shared" si="1"/>
        <v>35254755</v>
      </c>
      <c r="I18" s="72">
        <f t="shared" si="1"/>
        <v>123263711</v>
      </c>
      <c r="J18" s="72">
        <f t="shared" si="1"/>
        <v>34390291</v>
      </c>
      <c r="K18" s="72">
        <f t="shared" si="1"/>
        <v>32465485</v>
      </c>
      <c r="L18" s="72">
        <f t="shared" si="1"/>
        <v>58688203</v>
      </c>
      <c r="M18" s="72">
        <f t="shared" si="1"/>
        <v>125543979</v>
      </c>
      <c r="N18" s="72">
        <f t="shared" si="1"/>
        <v>15804694</v>
      </c>
      <c r="O18" s="72">
        <f t="shared" si="1"/>
        <v>33203542</v>
      </c>
      <c r="P18" s="72">
        <f t="shared" si="1"/>
        <v>58063091</v>
      </c>
      <c r="Q18" s="72">
        <f t="shared" si="1"/>
        <v>107071327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355879017</v>
      </c>
      <c r="W18" s="72">
        <f t="shared" si="1"/>
        <v>522414000</v>
      </c>
      <c r="X18" s="72">
        <f t="shared" si="1"/>
        <v>-166534983</v>
      </c>
      <c r="Y18" s="66">
        <f>+IF(W18&lt;&gt;0,(X18/W18)*100,0)</f>
        <v>-31.87797091961548</v>
      </c>
      <c r="Z18" s="73">
        <f t="shared" si="1"/>
        <v>714889000</v>
      </c>
    </row>
    <row r="19" spans="1:26" ht="13.5">
      <c r="A19" s="69" t="s">
        <v>43</v>
      </c>
      <c r="B19" s="74">
        <f>+B10-B18</f>
        <v>-196800170</v>
      </c>
      <c r="C19" s="74">
        <f>+C10-C18</f>
        <v>0</v>
      </c>
      <c r="D19" s="75">
        <f aca="true" t="shared" si="2" ref="D19:Z19">+D10-D18</f>
        <v>16464204</v>
      </c>
      <c r="E19" s="76">
        <f t="shared" si="2"/>
        <v>23915000</v>
      </c>
      <c r="F19" s="76">
        <f t="shared" si="2"/>
        <v>85727340</v>
      </c>
      <c r="G19" s="76">
        <f t="shared" si="2"/>
        <v>-15878773</v>
      </c>
      <c r="H19" s="76">
        <f t="shared" si="2"/>
        <v>7435929</v>
      </c>
      <c r="I19" s="76">
        <f t="shared" si="2"/>
        <v>77284496</v>
      </c>
      <c r="J19" s="76">
        <f t="shared" si="2"/>
        <v>5851861</v>
      </c>
      <c r="K19" s="76">
        <f t="shared" si="2"/>
        <v>10028593</v>
      </c>
      <c r="L19" s="76">
        <f t="shared" si="2"/>
        <v>43571664</v>
      </c>
      <c r="M19" s="76">
        <f t="shared" si="2"/>
        <v>59452118</v>
      </c>
      <c r="N19" s="76">
        <f t="shared" si="2"/>
        <v>56344675</v>
      </c>
      <c r="O19" s="76">
        <f t="shared" si="2"/>
        <v>10267021</v>
      </c>
      <c r="P19" s="76">
        <f t="shared" si="2"/>
        <v>25381425</v>
      </c>
      <c r="Q19" s="76">
        <f t="shared" si="2"/>
        <v>91993121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228729735</v>
      </c>
      <c r="W19" s="76">
        <f>IF(E10=E18,0,W10-W18)</f>
        <v>54443000</v>
      </c>
      <c r="X19" s="76">
        <f t="shared" si="2"/>
        <v>174286735</v>
      </c>
      <c r="Y19" s="77">
        <f>+IF(W19&lt;&gt;0,(X19/W19)*100,0)</f>
        <v>320.12698602207814</v>
      </c>
      <c r="Z19" s="78">
        <f t="shared" si="2"/>
        <v>23915000</v>
      </c>
    </row>
    <row r="20" spans="1:26" ht="13.5">
      <c r="A20" s="57" t="s">
        <v>44</v>
      </c>
      <c r="B20" s="18">
        <v>100741863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-96058307</v>
      </c>
      <c r="C22" s="85">
        <f>SUM(C19:C21)</f>
        <v>0</v>
      </c>
      <c r="D22" s="86">
        <f aca="true" t="shared" si="3" ref="D22:Z22">SUM(D19:D21)</f>
        <v>16464204</v>
      </c>
      <c r="E22" s="87">
        <f t="shared" si="3"/>
        <v>23915000</v>
      </c>
      <c r="F22" s="87">
        <f t="shared" si="3"/>
        <v>85727340</v>
      </c>
      <c r="G22" s="87">
        <f t="shared" si="3"/>
        <v>-15878773</v>
      </c>
      <c r="H22" s="87">
        <f t="shared" si="3"/>
        <v>7435929</v>
      </c>
      <c r="I22" s="87">
        <f t="shared" si="3"/>
        <v>77284496</v>
      </c>
      <c r="J22" s="87">
        <f t="shared" si="3"/>
        <v>5851861</v>
      </c>
      <c r="K22" s="87">
        <f t="shared" si="3"/>
        <v>10028593</v>
      </c>
      <c r="L22" s="87">
        <f t="shared" si="3"/>
        <v>43571664</v>
      </c>
      <c r="M22" s="87">
        <f t="shared" si="3"/>
        <v>59452118</v>
      </c>
      <c r="N22" s="87">
        <f t="shared" si="3"/>
        <v>56344675</v>
      </c>
      <c r="O22" s="87">
        <f t="shared" si="3"/>
        <v>10267021</v>
      </c>
      <c r="P22" s="87">
        <f t="shared" si="3"/>
        <v>25381425</v>
      </c>
      <c r="Q22" s="87">
        <f t="shared" si="3"/>
        <v>91993121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228729735</v>
      </c>
      <c r="W22" s="87">
        <f t="shared" si="3"/>
        <v>54443000</v>
      </c>
      <c r="X22" s="87">
        <f t="shared" si="3"/>
        <v>174286735</v>
      </c>
      <c r="Y22" s="88">
        <f>+IF(W22&lt;&gt;0,(X22/W22)*100,0)</f>
        <v>320.12698602207814</v>
      </c>
      <c r="Z22" s="89">
        <f t="shared" si="3"/>
        <v>23915000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-96058307</v>
      </c>
      <c r="C24" s="74">
        <f>SUM(C22:C23)</f>
        <v>0</v>
      </c>
      <c r="D24" s="75">
        <f aca="true" t="shared" si="4" ref="D24:Z24">SUM(D22:D23)</f>
        <v>16464204</v>
      </c>
      <c r="E24" s="76">
        <f t="shared" si="4"/>
        <v>23915000</v>
      </c>
      <c r="F24" s="76">
        <f t="shared" si="4"/>
        <v>85727340</v>
      </c>
      <c r="G24" s="76">
        <f t="shared" si="4"/>
        <v>-15878773</v>
      </c>
      <c r="H24" s="76">
        <f t="shared" si="4"/>
        <v>7435929</v>
      </c>
      <c r="I24" s="76">
        <f t="shared" si="4"/>
        <v>77284496</v>
      </c>
      <c r="J24" s="76">
        <f t="shared" si="4"/>
        <v>5851861</v>
      </c>
      <c r="K24" s="76">
        <f t="shared" si="4"/>
        <v>10028593</v>
      </c>
      <c r="L24" s="76">
        <f t="shared" si="4"/>
        <v>43571664</v>
      </c>
      <c r="M24" s="76">
        <f t="shared" si="4"/>
        <v>59452118</v>
      </c>
      <c r="N24" s="76">
        <f t="shared" si="4"/>
        <v>56344675</v>
      </c>
      <c r="O24" s="76">
        <f t="shared" si="4"/>
        <v>10267021</v>
      </c>
      <c r="P24" s="76">
        <f t="shared" si="4"/>
        <v>25381425</v>
      </c>
      <c r="Q24" s="76">
        <f t="shared" si="4"/>
        <v>91993121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228729735</v>
      </c>
      <c r="W24" s="76">
        <f t="shared" si="4"/>
        <v>54443000</v>
      </c>
      <c r="X24" s="76">
        <f t="shared" si="4"/>
        <v>174286735</v>
      </c>
      <c r="Y24" s="77">
        <f>+IF(W24&lt;&gt;0,(X24/W24)*100,0)</f>
        <v>320.12698602207814</v>
      </c>
      <c r="Z24" s="78">
        <f t="shared" si="4"/>
        <v>23915000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108917551</v>
      </c>
      <c r="C27" s="21">
        <v>0</v>
      </c>
      <c r="D27" s="98">
        <v>102688000</v>
      </c>
      <c r="E27" s="99">
        <v>72093961</v>
      </c>
      <c r="F27" s="99">
        <v>2885013</v>
      </c>
      <c r="G27" s="99">
        <v>2478185</v>
      </c>
      <c r="H27" s="99">
        <v>5171608</v>
      </c>
      <c r="I27" s="99">
        <v>10534806</v>
      </c>
      <c r="J27" s="99">
        <v>10867020</v>
      </c>
      <c r="K27" s="99">
        <v>7837448</v>
      </c>
      <c r="L27" s="99">
        <v>1585575</v>
      </c>
      <c r="M27" s="99">
        <v>20290043</v>
      </c>
      <c r="N27" s="99">
        <v>5424152</v>
      </c>
      <c r="O27" s="99">
        <v>2967873</v>
      </c>
      <c r="P27" s="99">
        <v>0</v>
      </c>
      <c r="Q27" s="99">
        <v>8392025</v>
      </c>
      <c r="R27" s="99">
        <v>0</v>
      </c>
      <c r="S27" s="99">
        <v>0</v>
      </c>
      <c r="T27" s="99">
        <v>0</v>
      </c>
      <c r="U27" s="99">
        <v>0</v>
      </c>
      <c r="V27" s="99">
        <v>39216874</v>
      </c>
      <c r="W27" s="99">
        <v>54070471</v>
      </c>
      <c r="X27" s="99">
        <v>-14853597</v>
      </c>
      <c r="Y27" s="100">
        <v>-27.47</v>
      </c>
      <c r="Z27" s="101">
        <v>72093961</v>
      </c>
    </row>
    <row r="28" spans="1:26" ht="13.5">
      <c r="A28" s="102" t="s">
        <v>44</v>
      </c>
      <c r="B28" s="18">
        <v>79119491</v>
      </c>
      <c r="C28" s="18">
        <v>0</v>
      </c>
      <c r="D28" s="58">
        <v>86349000</v>
      </c>
      <c r="E28" s="59">
        <v>48349000</v>
      </c>
      <c r="F28" s="59">
        <v>1673933</v>
      </c>
      <c r="G28" s="59">
        <v>1827394</v>
      </c>
      <c r="H28" s="59">
        <v>869440</v>
      </c>
      <c r="I28" s="59">
        <v>4370767</v>
      </c>
      <c r="J28" s="59">
        <v>10867020</v>
      </c>
      <c r="K28" s="59">
        <v>3712495</v>
      </c>
      <c r="L28" s="59">
        <v>1585575</v>
      </c>
      <c r="M28" s="59">
        <v>16165090</v>
      </c>
      <c r="N28" s="59">
        <v>5424152</v>
      </c>
      <c r="O28" s="59">
        <v>2883772</v>
      </c>
      <c r="P28" s="59">
        <v>0</v>
      </c>
      <c r="Q28" s="59">
        <v>8307924</v>
      </c>
      <c r="R28" s="59">
        <v>0</v>
      </c>
      <c r="S28" s="59">
        <v>0</v>
      </c>
      <c r="T28" s="59">
        <v>0</v>
      </c>
      <c r="U28" s="59">
        <v>0</v>
      </c>
      <c r="V28" s="59">
        <v>28843781</v>
      </c>
      <c r="W28" s="59">
        <v>36261750</v>
      </c>
      <c r="X28" s="59">
        <v>-7417969</v>
      </c>
      <c r="Y28" s="60">
        <v>-20.46</v>
      </c>
      <c r="Z28" s="61">
        <v>48349000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29798060</v>
      </c>
      <c r="C31" s="18">
        <v>0</v>
      </c>
      <c r="D31" s="58">
        <v>16339000</v>
      </c>
      <c r="E31" s="59">
        <v>23744961</v>
      </c>
      <c r="F31" s="59">
        <v>1211081</v>
      </c>
      <c r="G31" s="59">
        <v>650792</v>
      </c>
      <c r="H31" s="59">
        <v>4302169</v>
      </c>
      <c r="I31" s="59">
        <v>6164042</v>
      </c>
      <c r="J31" s="59">
        <v>0</v>
      </c>
      <c r="K31" s="59">
        <v>4124954</v>
      </c>
      <c r="L31" s="59">
        <v>0</v>
      </c>
      <c r="M31" s="59">
        <v>4124954</v>
      </c>
      <c r="N31" s="59">
        <v>0</v>
      </c>
      <c r="O31" s="59">
        <v>84100</v>
      </c>
      <c r="P31" s="59">
        <v>0</v>
      </c>
      <c r="Q31" s="59">
        <v>84100</v>
      </c>
      <c r="R31" s="59">
        <v>0</v>
      </c>
      <c r="S31" s="59">
        <v>0</v>
      </c>
      <c r="T31" s="59">
        <v>0</v>
      </c>
      <c r="U31" s="59">
        <v>0</v>
      </c>
      <c r="V31" s="59">
        <v>10373096</v>
      </c>
      <c r="W31" s="59">
        <v>17808721</v>
      </c>
      <c r="X31" s="59">
        <v>-7435625</v>
      </c>
      <c r="Y31" s="60">
        <v>-41.75</v>
      </c>
      <c r="Z31" s="61">
        <v>23744961</v>
      </c>
    </row>
    <row r="32" spans="1:26" ht="13.5">
      <c r="A32" s="69" t="s">
        <v>50</v>
      </c>
      <c r="B32" s="21">
        <f>SUM(B28:B31)</f>
        <v>108917551</v>
      </c>
      <c r="C32" s="21">
        <f>SUM(C28:C31)</f>
        <v>0</v>
      </c>
      <c r="D32" s="98">
        <f aca="true" t="shared" si="5" ref="D32:Z32">SUM(D28:D31)</f>
        <v>102688000</v>
      </c>
      <c r="E32" s="99">
        <f t="shared" si="5"/>
        <v>72093961</v>
      </c>
      <c r="F32" s="99">
        <f t="shared" si="5"/>
        <v>2885014</v>
      </c>
      <c r="G32" s="99">
        <f t="shared" si="5"/>
        <v>2478186</v>
      </c>
      <c r="H32" s="99">
        <f t="shared" si="5"/>
        <v>5171609</v>
      </c>
      <c r="I32" s="99">
        <f t="shared" si="5"/>
        <v>10534809</v>
      </c>
      <c r="J32" s="99">
        <f t="shared" si="5"/>
        <v>10867020</v>
      </c>
      <c r="K32" s="99">
        <f t="shared" si="5"/>
        <v>7837449</v>
      </c>
      <c r="L32" s="99">
        <f t="shared" si="5"/>
        <v>1585575</v>
      </c>
      <c r="M32" s="99">
        <f t="shared" si="5"/>
        <v>20290044</v>
      </c>
      <c r="N32" s="99">
        <f t="shared" si="5"/>
        <v>5424152</v>
      </c>
      <c r="O32" s="99">
        <f t="shared" si="5"/>
        <v>2967872</v>
      </c>
      <c r="P32" s="99">
        <f t="shared" si="5"/>
        <v>0</v>
      </c>
      <c r="Q32" s="99">
        <f t="shared" si="5"/>
        <v>8392024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39216877</v>
      </c>
      <c r="W32" s="99">
        <f t="shared" si="5"/>
        <v>54070471</v>
      </c>
      <c r="X32" s="99">
        <f t="shared" si="5"/>
        <v>-14853594</v>
      </c>
      <c r="Y32" s="100">
        <f>+IF(W32&lt;&gt;0,(X32/W32)*100,0)</f>
        <v>-27.470805645469593</v>
      </c>
      <c r="Z32" s="101">
        <f t="shared" si="5"/>
        <v>72093961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130622587</v>
      </c>
      <c r="C35" s="18">
        <v>0</v>
      </c>
      <c r="D35" s="58">
        <v>156961173</v>
      </c>
      <c r="E35" s="59">
        <v>129258977</v>
      </c>
      <c r="F35" s="59">
        <v>130622587</v>
      </c>
      <c r="G35" s="59">
        <v>130622587</v>
      </c>
      <c r="H35" s="59">
        <v>130622587</v>
      </c>
      <c r="I35" s="59">
        <v>130622587</v>
      </c>
      <c r="J35" s="59">
        <v>130622587</v>
      </c>
      <c r="K35" s="59">
        <v>130622587</v>
      </c>
      <c r="L35" s="59">
        <v>0</v>
      </c>
      <c r="M35" s="59">
        <v>0</v>
      </c>
      <c r="N35" s="59">
        <v>127946908</v>
      </c>
      <c r="O35" s="59">
        <v>127946908</v>
      </c>
      <c r="P35" s="59">
        <v>127946908</v>
      </c>
      <c r="Q35" s="59">
        <v>127946908</v>
      </c>
      <c r="R35" s="59">
        <v>0</v>
      </c>
      <c r="S35" s="59">
        <v>0</v>
      </c>
      <c r="T35" s="59">
        <v>0</v>
      </c>
      <c r="U35" s="59">
        <v>0</v>
      </c>
      <c r="V35" s="59">
        <v>127946908</v>
      </c>
      <c r="W35" s="59">
        <v>96944233</v>
      </c>
      <c r="X35" s="59">
        <v>31002675</v>
      </c>
      <c r="Y35" s="60">
        <v>31.98</v>
      </c>
      <c r="Z35" s="61">
        <v>129258977</v>
      </c>
    </row>
    <row r="36" spans="1:26" ht="13.5">
      <c r="A36" s="57" t="s">
        <v>53</v>
      </c>
      <c r="B36" s="18">
        <v>2405751314</v>
      </c>
      <c r="C36" s="18">
        <v>0</v>
      </c>
      <c r="D36" s="58">
        <v>2428898764</v>
      </c>
      <c r="E36" s="59">
        <v>2405741207</v>
      </c>
      <c r="F36" s="59">
        <v>2405751314</v>
      </c>
      <c r="G36" s="59">
        <v>2405751314</v>
      </c>
      <c r="H36" s="59">
        <v>2405751314</v>
      </c>
      <c r="I36" s="59">
        <v>2405751314</v>
      </c>
      <c r="J36" s="59">
        <v>2405751314</v>
      </c>
      <c r="K36" s="59">
        <v>2405751314</v>
      </c>
      <c r="L36" s="59">
        <v>0</v>
      </c>
      <c r="M36" s="59">
        <v>0</v>
      </c>
      <c r="N36" s="59">
        <v>2405741658</v>
      </c>
      <c r="O36" s="59">
        <v>2405741658</v>
      </c>
      <c r="P36" s="59">
        <v>2405741658</v>
      </c>
      <c r="Q36" s="59">
        <v>2405741658</v>
      </c>
      <c r="R36" s="59">
        <v>0</v>
      </c>
      <c r="S36" s="59">
        <v>0</v>
      </c>
      <c r="T36" s="59">
        <v>0</v>
      </c>
      <c r="U36" s="59">
        <v>0</v>
      </c>
      <c r="V36" s="59">
        <v>2405741658</v>
      </c>
      <c r="W36" s="59">
        <v>1804305905</v>
      </c>
      <c r="X36" s="59">
        <v>601435753</v>
      </c>
      <c r="Y36" s="60">
        <v>33.33</v>
      </c>
      <c r="Z36" s="61">
        <v>2405741207</v>
      </c>
    </row>
    <row r="37" spans="1:26" ht="13.5">
      <c r="A37" s="57" t="s">
        <v>54</v>
      </c>
      <c r="B37" s="18">
        <v>207303185</v>
      </c>
      <c r="C37" s="18">
        <v>0</v>
      </c>
      <c r="D37" s="58">
        <v>144759773</v>
      </c>
      <c r="E37" s="59">
        <v>145344092</v>
      </c>
      <c r="F37" s="59">
        <v>207303185</v>
      </c>
      <c r="G37" s="59">
        <v>207303185</v>
      </c>
      <c r="H37" s="59">
        <v>207303185</v>
      </c>
      <c r="I37" s="59">
        <v>207303185</v>
      </c>
      <c r="J37" s="59">
        <v>207303185</v>
      </c>
      <c r="K37" s="59">
        <v>207303185</v>
      </c>
      <c r="L37" s="59">
        <v>0</v>
      </c>
      <c r="M37" s="59">
        <v>0</v>
      </c>
      <c r="N37" s="59">
        <v>137151765</v>
      </c>
      <c r="O37" s="59">
        <v>137151765</v>
      </c>
      <c r="P37" s="59">
        <v>137151765</v>
      </c>
      <c r="Q37" s="59">
        <v>137151765</v>
      </c>
      <c r="R37" s="59">
        <v>0</v>
      </c>
      <c r="S37" s="59">
        <v>0</v>
      </c>
      <c r="T37" s="59">
        <v>0</v>
      </c>
      <c r="U37" s="59">
        <v>0</v>
      </c>
      <c r="V37" s="59">
        <v>137151765</v>
      </c>
      <c r="W37" s="59">
        <v>109008069</v>
      </c>
      <c r="X37" s="59">
        <v>28143696</v>
      </c>
      <c r="Y37" s="60">
        <v>25.82</v>
      </c>
      <c r="Z37" s="61">
        <v>145344092</v>
      </c>
    </row>
    <row r="38" spans="1:26" ht="13.5">
      <c r="A38" s="57" t="s">
        <v>55</v>
      </c>
      <c r="B38" s="18">
        <v>93778506</v>
      </c>
      <c r="C38" s="18">
        <v>0</v>
      </c>
      <c r="D38" s="58">
        <v>94077408</v>
      </c>
      <c r="E38" s="59">
        <v>93380633</v>
      </c>
      <c r="F38" s="59">
        <v>93778506</v>
      </c>
      <c r="G38" s="59">
        <v>93778506</v>
      </c>
      <c r="H38" s="59">
        <v>93778506</v>
      </c>
      <c r="I38" s="59">
        <v>93778506</v>
      </c>
      <c r="J38" s="59">
        <v>93778506</v>
      </c>
      <c r="K38" s="59">
        <v>93778506</v>
      </c>
      <c r="L38" s="59">
        <v>0</v>
      </c>
      <c r="M38" s="59">
        <v>0</v>
      </c>
      <c r="N38" s="59">
        <v>93380633</v>
      </c>
      <c r="O38" s="59">
        <v>93380633</v>
      </c>
      <c r="P38" s="59">
        <v>93380633</v>
      </c>
      <c r="Q38" s="59">
        <v>93380633</v>
      </c>
      <c r="R38" s="59">
        <v>0</v>
      </c>
      <c r="S38" s="59">
        <v>0</v>
      </c>
      <c r="T38" s="59">
        <v>0</v>
      </c>
      <c r="U38" s="59">
        <v>0</v>
      </c>
      <c r="V38" s="59">
        <v>93380633</v>
      </c>
      <c r="W38" s="59">
        <v>70035475</v>
      </c>
      <c r="X38" s="59">
        <v>23345158</v>
      </c>
      <c r="Y38" s="60">
        <v>33.33</v>
      </c>
      <c r="Z38" s="61">
        <v>93380633</v>
      </c>
    </row>
    <row r="39" spans="1:26" ht="13.5">
      <c r="A39" s="57" t="s">
        <v>56</v>
      </c>
      <c r="B39" s="18">
        <v>2235292210</v>
      </c>
      <c r="C39" s="18">
        <v>0</v>
      </c>
      <c r="D39" s="58">
        <v>2347022756</v>
      </c>
      <c r="E39" s="59">
        <v>2296275459</v>
      </c>
      <c r="F39" s="59">
        <v>2235292210</v>
      </c>
      <c r="G39" s="59">
        <v>2235292210</v>
      </c>
      <c r="H39" s="59">
        <v>2235292210</v>
      </c>
      <c r="I39" s="59">
        <v>2235292210</v>
      </c>
      <c r="J39" s="59">
        <v>2235292210</v>
      </c>
      <c r="K39" s="59">
        <v>2235292210</v>
      </c>
      <c r="L39" s="59">
        <v>0</v>
      </c>
      <c r="M39" s="59">
        <v>0</v>
      </c>
      <c r="N39" s="59">
        <v>2303156168</v>
      </c>
      <c r="O39" s="59">
        <v>2303156168</v>
      </c>
      <c r="P39" s="59">
        <v>2303156168</v>
      </c>
      <c r="Q39" s="59">
        <v>2303156168</v>
      </c>
      <c r="R39" s="59">
        <v>0</v>
      </c>
      <c r="S39" s="59">
        <v>0</v>
      </c>
      <c r="T39" s="59">
        <v>0</v>
      </c>
      <c r="U39" s="59">
        <v>0</v>
      </c>
      <c r="V39" s="59">
        <v>2303156168</v>
      </c>
      <c r="W39" s="59">
        <v>1722206594</v>
      </c>
      <c r="X39" s="59">
        <v>580949574</v>
      </c>
      <c r="Y39" s="60">
        <v>33.73</v>
      </c>
      <c r="Z39" s="61">
        <v>2296275459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90218657</v>
      </c>
      <c r="C42" s="18">
        <v>0</v>
      </c>
      <c r="D42" s="58">
        <v>81746750</v>
      </c>
      <c r="E42" s="59">
        <v>74875000</v>
      </c>
      <c r="F42" s="59">
        <v>3461458</v>
      </c>
      <c r="G42" s="59">
        <v>1263682</v>
      </c>
      <c r="H42" s="59">
        <v>1327367</v>
      </c>
      <c r="I42" s="59">
        <v>6052507</v>
      </c>
      <c r="J42" s="59">
        <v>12654714</v>
      </c>
      <c r="K42" s="59">
        <v>11951720</v>
      </c>
      <c r="L42" s="59">
        <v>16469766</v>
      </c>
      <c r="M42" s="59">
        <v>41076200</v>
      </c>
      <c r="N42" s="59">
        <v>-11135602</v>
      </c>
      <c r="O42" s="59">
        <v>4542952</v>
      </c>
      <c r="P42" s="59">
        <v>2714834</v>
      </c>
      <c r="Q42" s="59">
        <v>-3877816</v>
      </c>
      <c r="R42" s="59">
        <v>0</v>
      </c>
      <c r="S42" s="59">
        <v>0</v>
      </c>
      <c r="T42" s="59">
        <v>0</v>
      </c>
      <c r="U42" s="59">
        <v>0</v>
      </c>
      <c r="V42" s="59">
        <v>43250891</v>
      </c>
      <c r="W42" s="59">
        <v>94839000</v>
      </c>
      <c r="X42" s="59">
        <v>-51588109</v>
      </c>
      <c r="Y42" s="60">
        <v>-54.4</v>
      </c>
      <c r="Z42" s="61">
        <v>74875000</v>
      </c>
    </row>
    <row r="43" spans="1:26" ht="13.5">
      <c r="A43" s="57" t="s">
        <v>59</v>
      </c>
      <c r="B43" s="18">
        <v>-108917557</v>
      </c>
      <c r="C43" s="18">
        <v>0</v>
      </c>
      <c r="D43" s="58">
        <v>-102687528</v>
      </c>
      <c r="E43" s="59">
        <v>-72094000</v>
      </c>
      <c r="F43" s="59">
        <v>-1875245</v>
      </c>
      <c r="G43" s="59">
        <v>-2478185</v>
      </c>
      <c r="H43" s="59">
        <v>-914701</v>
      </c>
      <c r="I43" s="59">
        <v>-5268131</v>
      </c>
      <c r="J43" s="59">
        <v>-13558721</v>
      </c>
      <c r="K43" s="59">
        <v>-10190068</v>
      </c>
      <c r="L43" s="59">
        <v>-1807933</v>
      </c>
      <c r="M43" s="59">
        <v>-25556722</v>
      </c>
      <c r="N43" s="59">
        <v>-5424163</v>
      </c>
      <c r="O43" s="59">
        <v>-3383372</v>
      </c>
      <c r="P43" s="59">
        <v>-3369904</v>
      </c>
      <c r="Q43" s="59">
        <v>-12177439</v>
      </c>
      <c r="R43" s="59">
        <v>0</v>
      </c>
      <c r="S43" s="59">
        <v>0</v>
      </c>
      <c r="T43" s="59">
        <v>0</v>
      </c>
      <c r="U43" s="59">
        <v>0</v>
      </c>
      <c r="V43" s="59">
        <v>-43002292</v>
      </c>
      <c r="W43" s="59">
        <v>-54072000</v>
      </c>
      <c r="X43" s="59">
        <v>11069708</v>
      </c>
      <c r="Y43" s="60">
        <v>-20.47</v>
      </c>
      <c r="Z43" s="61">
        <v>-72094000</v>
      </c>
    </row>
    <row r="44" spans="1:26" ht="13.5">
      <c r="A44" s="57" t="s">
        <v>60</v>
      </c>
      <c r="B44" s="18">
        <v>-15618</v>
      </c>
      <c r="C44" s="18">
        <v>0</v>
      </c>
      <c r="D44" s="58">
        <v>-3200000</v>
      </c>
      <c r="E44" s="59">
        <v>-3200000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-2400000</v>
      </c>
      <c r="X44" s="59">
        <v>2400000</v>
      </c>
      <c r="Y44" s="60">
        <v>-100</v>
      </c>
      <c r="Z44" s="61">
        <v>-3200000</v>
      </c>
    </row>
    <row r="45" spans="1:26" ht="13.5">
      <c r="A45" s="69" t="s">
        <v>61</v>
      </c>
      <c r="B45" s="21">
        <v>11845788</v>
      </c>
      <c r="C45" s="21">
        <v>0</v>
      </c>
      <c r="D45" s="98">
        <v>6419222</v>
      </c>
      <c r="E45" s="99">
        <v>11427000</v>
      </c>
      <c r="F45" s="99">
        <v>6649354</v>
      </c>
      <c r="G45" s="99">
        <v>5434851</v>
      </c>
      <c r="H45" s="99">
        <v>5847517</v>
      </c>
      <c r="I45" s="99">
        <v>5847517</v>
      </c>
      <c r="J45" s="99">
        <v>4943510</v>
      </c>
      <c r="K45" s="99">
        <v>6705162</v>
      </c>
      <c r="L45" s="99">
        <v>21366995</v>
      </c>
      <c r="M45" s="99">
        <v>21366995</v>
      </c>
      <c r="N45" s="99">
        <v>4807230</v>
      </c>
      <c r="O45" s="99">
        <v>5966810</v>
      </c>
      <c r="P45" s="99">
        <v>5311740</v>
      </c>
      <c r="Q45" s="99">
        <v>5311740</v>
      </c>
      <c r="R45" s="99">
        <v>0</v>
      </c>
      <c r="S45" s="99">
        <v>0</v>
      </c>
      <c r="T45" s="99">
        <v>0</v>
      </c>
      <c r="U45" s="99">
        <v>0</v>
      </c>
      <c r="V45" s="99">
        <v>5311740</v>
      </c>
      <c r="W45" s="99">
        <v>50213000</v>
      </c>
      <c r="X45" s="99">
        <v>-44901260</v>
      </c>
      <c r="Y45" s="100">
        <v>-89.42</v>
      </c>
      <c r="Z45" s="101">
        <v>11427000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31527323</v>
      </c>
      <c r="C49" s="51">
        <v>0</v>
      </c>
      <c r="D49" s="128">
        <v>13673990</v>
      </c>
      <c r="E49" s="53">
        <v>11603837</v>
      </c>
      <c r="F49" s="53">
        <v>0</v>
      </c>
      <c r="G49" s="53">
        <v>0</v>
      </c>
      <c r="H49" s="53">
        <v>0</v>
      </c>
      <c r="I49" s="53">
        <v>411507243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468312393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33140427</v>
      </c>
      <c r="C51" s="51">
        <v>0</v>
      </c>
      <c r="D51" s="128">
        <v>20199825</v>
      </c>
      <c r="E51" s="53">
        <v>25871773</v>
      </c>
      <c r="F51" s="53">
        <v>0</v>
      </c>
      <c r="G51" s="53">
        <v>0</v>
      </c>
      <c r="H51" s="53">
        <v>0</v>
      </c>
      <c r="I51" s="53">
        <v>119551778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12804215</v>
      </c>
      <c r="X51" s="53">
        <v>211568018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80.95502650816704</v>
      </c>
      <c r="C58" s="5">
        <f>IF(C67=0,0,+(C76/C67)*100)</f>
        <v>0</v>
      </c>
      <c r="D58" s="6">
        <f aca="true" t="shared" si="6" ref="D58:Z58">IF(D67=0,0,+(D76/D67)*100)</f>
        <v>86.79432850373009</v>
      </c>
      <c r="E58" s="7">
        <f t="shared" si="6"/>
        <v>84.34889485987952</v>
      </c>
      <c r="F58" s="7">
        <f t="shared" si="6"/>
        <v>63.89952872347919</v>
      </c>
      <c r="G58" s="7">
        <f t="shared" si="6"/>
        <v>77.96921843057612</v>
      </c>
      <c r="H58" s="7">
        <f t="shared" si="6"/>
        <v>79.93609896175275</v>
      </c>
      <c r="I58" s="7">
        <f t="shared" si="6"/>
        <v>73.53366121493596</v>
      </c>
      <c r="J58" s="7">
        <f t="shared" si="6"/>
        <v>74.8155098787707</v>
      </c>
      <c r="K58" s="7">
        <f t="shared" si="6"/>
        <v>76.47969328901334</v>
      </c>
      <c r="L58" s="7">
        <f t="shared" si="6"/>
        <v>66.5626174211134</v>
      </c>
      <c r="M58" s="7">
        <f t="shared" si="6"/>
        <v>72.58480741870592</v>
      </c>
      <c r="N58" s="7">
        <f t="shared" si="6"/>
        <v>76.53876379897282</v>
      </c>
      <c r="O58" s="7">
        <f t="shared" si="6"/>
        <v>61.70963636400765</v>
      </c>
      <c r="P58" s="7">
        <f t="shared" si="6"/>
        <v>68.50161455157003</v>
      </c>
      <c r="Q58" s="7">
        <f t="shared" si="6"/>
        <v>68.89533612952718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71.65417411702664</v>
      </c>
      <c r="W58" s="7">
        <f t="shared" si="6"/>
        <v>86.27757130604974</v>
      </c>
      <c r="X58" s="7">
        <f t="shared" si="6"/>
        <v>0</v>
      </c>
      <c r="Y58" s="7">
        <f t="shared" si="6"/>
        <v>0</v>
      </c>
      <c r="Z58" s="8">
        <f t="shared" si="6"/>
        <v>84.34889485987952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99.99957059332432</v>
      </c>
      <c r="F59" s="10">
        <f t="shared" si="7"/>
        <v>28.10606930037014</v>
      </c>
      <c r="G59" s="10">
        <f t="shared" si="7"/>
        <v>66.09697401141199</v>
      </c>
      <c r="H59" s="10">
        <f t="shared" si="7"/>
        <v>179.02610786838008</v>
      </c>
      <c r="I59" s="10">
        <f t="shared" si="7"/>
        <v>73.94600056222414</v>
      </c>
      <c r="J59" s="10">
        <f t="shared" si="7"/>
        <v>96.78695969709887</v>
      </c>
      <c r="K59" s="10">
        <f t="shared" si="7"/>
        <v>102.74787019365073</v>
      </c>
      <c r="L59" s="10">
        <f t="shared" si="7"/>
        <v>72.23424767969055</v>
      </c>
      <c r="M59" s="10">
        <f t="shared" si="7"/>
        <v>90.53518268428333</v>
      </c>
      <c r="N59" s="10">
        <f t="shared" si="7"/>
        <v>100.28709810092064</v>
      </c>
      <c r="O59" s="10">
        <f t="shared" si="7"/>
        <v>62.89234114968087</v>
      </c>
      <c r="P59" s="10">
        <f t="shared" si="7"/>
        <v>100.88965116168308</v>
      </c>
      <c r="Q59" s="10">
        <f t="shared" si="7"/>
        <v>88.02986823163864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83.0058047535622</v>
      </c>
      <c r="W59" s="10">
        <f t="shared" si="7"/>
        <v>102.06355003652301</v>
      </c>
      <c r="X59" s="10">
        <f t="shared" si="7"/>
        <v>0</v>
      </c>
      <c r="Y59" s="10">
        <f t="shared" si="7"/>
        <v>0</v>
      </c>
      <c r="Z59" s="11">
        <f t="shared" si="7"/>
        <v>99.99957059332432</v>
      </c>
    </row>
    <row r="60" spans="1:26" ht="13.5">
      <c r="A60" s="37" t="s">
        <v>32</v>
      </c>
      <c r="B60" s="12">
        <f t="shared" si="7"/>
        <v>81.87440984959994</v>
      </c>
      <c r="C60" s="12">
        <f t="shared" si="7"/>
        <v>0</v>
      </c>
      <c r="D60" s="3">
        <f t="shared" si="7"/>
        <v>84.99999995721703</v>
      </c>
      <c r="E60" s="13">
        <f t="shared" si="7"/>
        <v>85.00012775207489</v>
      </c>
      <c r="F60" s="13">
        <f t="shared" si="7"/>
        <v>74.95781944392068</v>
      </c>
      <c r="G60" s="13">
        <f t="shared" si="7"/>
        <v>82.61829164637982</v>
      </c>
      <c r="H60" s="13">
        <f t="shared" si="7"/>
        <v>71.82718056135231</v>
      </c>
      <c r="I60" s="13">
        <f t="shared" si="7"/>
        <v>76.33040808092208</v>
      </c>
      <c r="J60" s="13">
        <f t="shared" si="7"/>
        <v>75.42438304914128</v>
      </c>
      <c r="K60" s="13">
        <f t="shared" si="7"/>
        <v>76.49277605718065</v>
      </c>
      <c r="L60" s="13">
        <f t="shared" si="7"/>
        <v>68.67402049921941</v>
      </c>
      <c r="M60" s="13">
        <f t="shared" si="7"/>
        <v>73.49911745734876</v>
      </c>
      <c r="N60" s="13">
        <f t="shared" si="7"/>
        <v>76.94713010561675</v>
      </c>
      <c r="O60" s="13">
        <f t="shared" si="7"/>
        <v>64.09135034701839</v>
      </c>
      <c r="P60" s="13">
        <f t="shared" si="7"/>
        <v>67.65373795166612</v>
      </c>
      <c r="Q60" s="13">
        <f t="shared" si="7"/>
        <v>69.53178251239547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73.06206491362471</v>
      </c>
      <c r="W60" s="13">
        <f t="shared" si="7"/>
        <v>87.03885755678584</v>
      </c>
      <c r="X60" s="13">
        <f t="shared" si="7"/>
        <v>0</v>
      </c>
      <c r="Y60" s="13">
        <f t="shared" si="7"/>
        <v>0</v>
      </c>
      <c r="Z60" s="14">
        <f t="shared" si="7"/>
        <v>85.00012775207489</v>
      </c>
    </row>
    <row r="61" spans="1:26" ht="13.5">
      <c r="A61" s="38" t="s">
        <v>106</v>
      </c>
      <c r="B61" s="12">
        <f t="shared" si="7"/>
        <v>99.58246419674369</v>
      </c>
      <c r="C61" s="12">
        <f t="shared" si="7"/>
        <v>0</v>
      </c>
      <c r="D61" s="3">
        <f t="shared" si="7"/>
        <v>85.0000000322496</v>
      </c>
      <c r="E61" s="13">
        <f t="shared" si="7"/>
        <v>85.00002544489882</v>
      </c>
      <c r="F61" s="13">
        <f t="shared" si="7"/>
        <v>95.03359258534303</v>
      </c>
      <c r="G61" s="13">
        <f t="shared" si="7"/>
        <v>98.49306289384695</v>
      </c>
      <c r="H61" s="13">
        <f t="shared" si="7"/>
        <v>86.33632713752569</v>
      </c>
      <c r="I61" s="13">
        <f t="shared" si="7"/>
        <v>93.21484367297475</v>
      </c>
      <c r="J61" s="13">
        <f t="shared" si="7"/>
        <v>98.92174901651235</v>
      </c>
      <c r="K61" s="13">
        <f t="shared" si="7"/>
        <v>95.86820298470889</v>
      </c>
      <c r="L61" s="13">
        <f t="shared" si="7"/>
        <v>87.49237288824843</v>
      </c>
      <c r="M61" s="13">
        <f t="shared" si="7"/>
        <v>94.01155032028898</v>
      </c>
      <c r="N61" s="13">
        <f t="shared" si="7"/>
        <v>93.43163024623628</v>
      </c>
      <c r="O61" s="13">
        <f t="shared" si="7"/>
        <v>83.31072761853149</v>
      </c>
      <c r="P61" s="13">
        <f t="shared" si="7"/>
        <v>76.13412958228946</v>
      </c>
      <c r="Q61" s="13">
        <f t="shared" si="7"/>
        <v>84.20091210900215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90.40857927724146</v>
      </c>
      <c r="W61" s="13">
        <f t="shared" si="7"/>
        <v>83.84374153083743</v>
      </c>
      <c r="X61" s="13">
        <f t="shared" si="7"/>
        <v>0</v>
      </c>
      <c r="Y61" s="13">
        <f t="shared" si="7"/>
        <v>0</v>
      </c>
      <c r="Z61" s="14">
        <f t="shared" si="7"/>
        <v>85.00002544489882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84.99999984356037</v>
      </c>
      <c r="E62" s="13">
        <f t="shared" si="7"/>
        <v>85.00000249358276</v>
      </c>
      <c r="F62" s="13">
        <f t="shared" si="7"/>
        <v>40.890654533728096</v>
      </c>
      <c r="G62" s="13">
        <f t="shared" si="7"/>
        <v>53.00767545367167</v>
      </c>
      <c r="H62" s="13">
        <f t="shared" si="7"/>
        <v>41.944745063399594</v>
      </c>
      <c r="I62" s="13">
        <f t="shared" si="7"/>
        <v>44.18022745620695</v>
      </c>
      <c r="J62" s="13">
        <f t="shared" si="7"/>
        <v>37.85711840721197</v>
      </c>
      <c r="K62" s="13">
        <f t="shared" si="7"/>
        <v>48.39140198011539</v>
      </c>
      <c r="L62" s="13">
        <f t="shared" si="7"/>
        <v>43.3871446202796</v>
      </c>
      <c r="M62" s="13">
        <f t="shared" si="7"/>
        <v>43.419755610237026</v>
      </c>
      <c r="N62" s="13">
        <f t="shared" si="7"/>
        <v>51.563151504170946</v>
      </c>
      <c r="O62" s="13">
        <f t="shared" si="7"/>
        <v>34.433465528694676</v>
      </c>
      <c r="P62" s="13">
        <f t="shared" si="7"/>
        <v>59.99274424485438</v>
      </c>
      <c r="Q62" s="13">
        <f t="shared" si="7"/>
        <v>47.616044471329765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45.1516166634534</v>
      </c>
      <c r="W62" s="13">
        <f t="shared" si="7"/>
        <v>85.33166458072591</v>
      </c>
      <c r="X62" s="13">
        <f t="shared" si="7"/>
        <v>0</v>
      </c>
      <c r="Y62" s="13">
        <f t="shared" si="7"/>
        <v>0</v>
      </c>
      <c r="Z62" s="14">
        <f t="shared" si="7"/>
        <v>85.00000249358276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85.00000088995203</v>
      </c>
      <c r="E63" s="13">
        <f t="shared" si="7"/>
        <v>84.99999477607984</v>
      </c>
      <c r="F63" s="13">
        <f t="shared" si="7"/>
        <v>33.41025080105939</v>
      </c>
      <c r="G63" s="13">
        <f t="shared" si="7"/>
        <v>35.72147071843078</v>
      </c>
      <c r="H63" s="13">
        <f t="shared" si="7"/>
        <v>37.87287312817184</v>
      </c>
      <c r="I63" s="13">
        <f t="shared" si="7"/>
        <v>35.65908099836877</v>
      </c>
      <c r="J63" s="13">
        <f t="shared" si="7"/>
        <v>36.41980485816124</v>
      </c>
      <c r="K63" s="13">
        <f t="shared" si="7"/>
        <v>39.62419399793487</v>
      </c>
      <c r="L63" s="13">
        <f t="shared" si="7"/>
        <v>31.22115924439704</v>
      </c>
      <c r="M63" s="13">
        <f t="shared" si="7"/>
        <v>35.754692502777644</v>
      </c>
      <c r="N63" s="13">
        <f t="shared" si="7"/>
        <v>38.818913515695044</v>
      </c>
      <c r="O63" s="13">
        <f t="shared" si="7"/>
        <v>34.221381874444916</v>
      </c>
      <c r="P63" s="13">
        <f t="shared" si="7"/>
        <v>38.09821719419681</v>
      </c>
      <c r="Q63" s="13">
        <f t="shared" si="7"/>
        <v>37.04222133753671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36.152296737451294</v>
      </c>
      <c r="W63" s="13">
        <f t="shared" si="7"/>
        <v>123.78872120730739</v>
      </c>
      <c r="X63" s="13">
        <f t="shared" si="7"/>
        <v>0</v>
      </c>
      <c r="Y63" s="13">
        <f t="shared" si="7"/>
        <v>0</v>
      </c>
      <c r="Z63" s="14">
        <f t="shared" si="7"/>
        <v>84.99999477607984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84.99999838135534</v>
      </c>
      <c r="E64" s="13">
        <f t="shared" si="7"/>
        <v>85.00182474493502</v>
      </c>
      <c r="F64" s="13">
        <f t="shared" si="7"/>
        <v>38.521153317474806</v>
      </c>
      <c r="G64" s="13">
        <f t="shared" si="7"/>
        <v>42.91450821287379</v>
      </c>
      <c r="H64" s="13">
        <f t="shared" si="7"/>
        <v>47.77824566851788</v>
      </c>
      <c r="I64" s="13">
        <f t="shared" si="7"/>
        <v>43.07233037247376</v>
      </c>
      <c r="J64" s="13">
        <f t="shared" si="7"/>
        <v>44.89049939669263</v>
      </c>
      <c r="K64" s="13">
        <f t="shared" si="7"/>
        <v>48.67830737318308</v>
      </c>
      <c r="L64" s="13">
        <f t="shared" si="7"/>
        <v>39.094758361348276</v>
      </c>
      <c r="M64" s="13">
        <f t="shared" si="7"/>
        <v>44.22167507981322</v>
      </c>
      <c r="N64" s="13">
        <f t="shared" si="7"/>
        <v>48.023483975326</v>
      </c>
      <c r="O64" s="13">
        <f t="shared" si="7"/>
        <v>42.782820990226476</v>
      </c>
      <c r="P64" s="13">
        <f t="shared" si="7"/>
        <v>47.66447385114002</v>
      </c>
      <c r="Q64" s="13">
        <f t="shared" si="7"/>
        <v>46.15129687689495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44.48233473721192</v>
      </c>
      <c r="W64" s="13">
        <f t="shared" si="7"/>
        <v>88.60595597755719</v>
      </c>
      <c r="X64" s="13">
        <f t="shared" si="7"/>
        <v>0</v>
      </c>
      <c r="Y64" s="13">
        <f t="shared" si="7"/>
        <v>0</v>
      </c>
      <c r="Z64" s="14">
        <f t="shared" si="7"/>
        <v>85.00182474493502</v>
      </c>
    </row>
    <row r="65" spans="1:26" ht="13.5">
      <c r="A65" s="38" t="s">
        <v>110</v>
      </c>
      <c r="B65" s="12">
        <f t="shared" si="7"/>
        <v>6276.975369171173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84.99875868917577</v>
      </c>
      <c r="E66" s="16">
        <f t="shared" si="7"/>
        <v>0</v>
      </c>
      <c r="F66" s="16">
        <f t="shared" si="7"/>
        <v>9.238387280258928</v>
      </c>
      <c r="G66" s="16">
        <f t="shared" si="7"/>
        <v>7.288734821701151</v>
      </c>
      <c r="H66" s="16">
        <f t="shared" si="7"/>
        <v>6.875674208500623</v>
      </c>
      <c r="I66" s="16">
        <f t="shared" si="7"/>
        <v>7.7805549489037045</v>
      </c>
      <c r="J66" s="16">
        <f t="shared" si="7"/>
        <v>6.455086554929114</v>
      </c>
      <c r="K66" s="16">
        <f t="shared" si="7"/>
        <v>7.749058243249948</v>
      </c>
      <c r="L66" s="16">
        <f t="shared" si="7"/>
        <v>5.297418782872059</v>
      </c>
      <c r="M66" s="16">
        <f t="shared" si="7"/>
        <v>6.487494978500777</v>
      </c>
      <c r="N66" s="16">
        <f t="shared" si="7"/>
        <v>8.565040223664571</v>
      </c>
      <c r="O66" s="16">
        <f t="shared" si="7"/>
        <v>6.652682727177544</v>
      </c>
      <c r="P66" s="16">
        <f t="shared" si="7"/>
        <v>8.808546917461502</v>
      </c>
      <c r="Q66" s="16">
        <f t="shared" si="7"/>
        <v>8.007438307162543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7.430092355053874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420617351</v>
      </c>
      <c r="C67" s="23"/>
      <c r="D67" s="24">
        <v>549297020</v>
      </c>
      <c r="E67" s="25">
        <v>558202927</v>
      </c>
      <c r="F67" s="25">
        <v>45898531</v>
      </c>
      <c r="G67" s="25">
        <v>39306118</v>
      </c>
      <c r="H67" s="25">
        <v>41835314</v>
      </c>
      <c r="I67" s="25">
        <v>127039963</v>
      </c>
      <c r="J67" s="25">
        <v>39540193</v>
      </c>
      <c r="K67" s="25">
        <v>41987671</v>
      </c>
      <c r="L67" s="25">
        <v>41802001</v>
      </c>
      <c r="M67" s="25">
        <v>123329865</v>
      </c>
      <c r="N67" s="25">
        <v>42281408</v>
      </c>
      <c r="O67" s="25">
        <v>42604171</v>
      </c>
      <c r="P67" s="25">
        <v>43264335</v>
      </c>
      <c r="Q67" s="25">
        <v>128149914</v>
      </c>
      <c r="R67" s="25"/>
      <c r="S67" s="25"/>
      <c r="T67" s="25"/>
      <c r="U67" s="25"/>
      <c r="V67" s="25">
        <v>378519742</v>
      </c>
      <c r="W67" s="25">
        <v>409257000</v>
      </c>
      <c r="X67" s="25"/>
      <c r="Y67" s="24"/>
      <c r="Z67" s="26">
        <v>558202927</v>
      </c>
    </row>
    <row r="68" spans="1:26" ht="13.5" hidden="1">
      <c r="A68" s="36" t="s">
        <v>31</v>
      </c>
      <c r="B68" s="18">
        <v>48467154</v>
      </c>
      <c r="C68" s="18"/>
      <c r="D68" s="19">
        <v>65709288</v>
      </c>
      <c r="E68" s="20">
        <v>67069288</v>
      </c>
      <c r="F68" s="20">
        <v>8739607</v>
      </c>
      <c r="G68" s="20">
        <v>4115845</v>
      </c>
      <c r="H68" s="20">
        <v>4119984</v>
      </c>
      <c r="I68" s="20">
        <v>16975436</v>
      </c>
      <c r="J68" s="20">
        <v>4011870</v>
      </c>
      <c r="K68" s="20">
        <v>4095208</v>
      </c>
      <c r="L68" s="20">
        <v>4103332</v>
      </c>
      <c r="M68" s="20">
        <v>12210410</v>
      </c>
      <c r="N68" s="20">
        <v>4116363</v>
      </c>
      <c r="O68" s="20">
        <v>4101660</v>
      </c>
      <c r="P68" s="20">
        <v>4094189</v>
      </c>
      <c r="Q68" s="20">
        <v>12312212</v>
      </c>
      <c r="R68" s="20"/>
      <c r="S68" s="20"/>
      <c r="T68" s="20"/>
      <c r="U68" s="20"/>
      <c r="V68" s="20">
        <v>41498058</v>
      </c>
      <c r="W68" s="20">
        <v>49284000</v>
      </c>
      <c r="X68" s="20"/>
      <c r="Y68" s="19"/>
      <c r="Z68" s="22">
        <v>67069288</v>
      </c>
    </row>
    <row r="69" spans="1:26" ht="13.5" hidden="1">
      <c r="A69" s="37" t="s">
        <v>32</v>
      </c>
      <c r="B69" s="18">
        <v>356697208</v>
      </c>
      <c r="C69" s="18"/>
      <c r="D69" s="19">
        <v>467475732</v>
      </c>
      <c r="E69" s="20">
        <v>475021639</v>
      </c>
      <c r="F69" s="20">
        <v>35666315</v>
      </c>
      <c r="G69" s="20">
        <v>33667128</v>
      </c>
      <c r="H69" s="20">
        <v>36138481</v>
      </c>
      <c r="I69" s="20">
        <v>105471924</v>
      </c>
      <c r="J69" s="20">
        <v>33936617</v>
      </c>
      <c r="K69" s="20">
        <v>36320401</v>
      </c>
      <c r="L69" s="20">
        <v>36075520</v>
      </c>
      <c r="M69" s="20">
        <v>106332538</v>
      </c>
      <c r="N69" s="20">
        <v>36507563</v>
      </c>
      <c r="O69" s="20">
        <v>36821535</v>
      </c>
      <c r="P69" s="20">
        <v>37481116</v>
      </c>
      <c r="Q69" s="20">
        <v>110810214</v>
      </c>
      <c r="R69" s="20"/>
      <c r="S69" s="20"/>
      <c r="T69" s="20"/>
      <c r="U69" s="20"/>
      <c r="V69" s="20">
        <v>322614676</v>
      </c>
      <c r="W69" s="20">
        <v>347886000</v>
      </c>
      <c r="X69" s="20"/>
      <c r="Y69" s="19"/>
      <c r="Z69" s="22">
        <v>475021639</v>
      </c>
    </row>
    <row r="70" spans="1:26" ht="13.5" hidden="1">
      <c r="A70" s="38" t="s">
        <v>106</v>
      </c>
      <c r="B70" s="18">
        <v>246687827</v>
      </c>
      <c r="C70" s="18"/>
      <c r="D70" s="19">
        <v>310081374</v>
      </c>
      <c r="E70" s="20">
        <v>305758732</v>
      </c>
      <c r="F70" s="20">
        <v>23035887</v>
      </c>
      <c r="G70" s="20">
        <v>23778431</v>
      </c>
      <c r="H70" s="20">
        <v>24337263</v>
      </c>
      <c r="I70" s="20">
        <v>71151581</v>
      </c>
      <c r="J70" s="20">
        <v>20687855</v>
      </c>
      <c r="K70" s="20">
        <v>22134219</v>
      </c>
      <c r="L70" s="20">
        <v>21885742</v>
      </c>
      <c r="M70" s="20">
        <v>64707816</v>
      </c>
      <c r="N70" s="20">
        <v>23407924</v>
      </c>
      <c r="O70" s="20">
        <v>21950939</v>
      </c>
      <c r="P70" s="20">
        <v>24363067</v>
      </c>
      <c r="Q70" s="20">
        <v>69721930</v>
      </c>
      <c r="R70" s="20"/>
      <c r="S70" s="20"/>
      <c r="T70" s="20"/>
      <c r="U70" s="20"/>
      <c r="V70" s="20">
        <v>205581327</v>
      </c>
      <c r="W70" s="20">
        <v>232461000</v>
      </c>
      <c r="X70" s="20"/>
      <c r="Y70" s="19"/>
      <c r="Z70" s="22">
        <v>305758732</v>
      </c>
    </row>
    <row r="71" spans="1:26" ht="13.5" hidden="1">
      <c r="A71" s="38" t="s">
        <v>107</v>
      </c>
      <c r="B71" s="18">
        <v>73146623</v>
      </c>
      <c r="C71" s="18"/>
      <c r="D71" s="19">
        <v>95883639</v>
      </c>
      <c r="E71" s="20">
        <v>96247056</v>
      </c>
      <c r="F71" s="20">
        <v>6710548</v>
      </c>
      <c r="G71" s="20">
        <v>4000415</v>
      </c>
      <c r="H71" s="20">
        <v>5922041</v>
      </c>
      <c r="I71" s="20">
        <v>16633004</v>
      </c>
      <c r="J71" s="20">
        <v>7361984</v>
      </c>
      <c r="K71" s="20">
        <v>8291537</v>
      </c>
      <c r="L71" s="20">
        <v>8296091</v>
      </c>
      <c r="M71" s="20">
        <v>23949612</v>
      </c>
      <c r="N71" s="20">
        <v>7197287</v>
      </c>
      <c r="O71" s="20">
        <v>8950894</v>
      </c>
      <c r="P71" s="20">
        <v>7238392</v>
      </c>
      <c r="Q71" s="20">
        <v>23386573</v>
      </c>
      <c r="R71" s="20"/>
      <c r="S71" s="20"/>
      <c r="T71" s="20"/>
      <c r="U71" s="20"/>
      <c r="V71" s="20">
        <v>63969189</v>
      </c>
      <c r="W71" s="20">
        <v>71910000</v>
      </c>
      <c r="X71" s="20"/>
      <c r="Y71" s="19"/>
      <c r="Z71" s="22">
        <v>96247056</v>
      </c>
    </row>
    <row r="72" spans="1:26" ht="13.5" hidden="1">
      <c r="A72" s="38" t="s">
        <v>108</v>
      </c>
      <c r="B72" s="18">
        <v>21264480</v>
      </c>
      <c r="C72" s="18"/>
      <c r="D72" s="19">
        <v>33709682</v>
      </c>
      <c r="E72" s="20">
        <v>44028238</v>
      </c>
      <c r="F72" s="20">
        <v>3551859</v>
      </c>
      <c r="G72" s="20">
        <v>3508299</v>
      </c>
      <c r="H72" s="20">
        <v>3509203</v>
      </c>
      <c r="I72" s="20">
        <v>10569361</v>
      </c>
      <c r="J72" s="20">
        <v>3517339</v>
      </c>
      <c r="K72" s="20">
        <v>3523254</v>
      </c>
      <c r="L72" s="20">
        <v>3523226</v>
      </c>
      <c r="M72" s="20">
        <v>10563819</v>
      </c>
      <c r="N72" s="20">
        <v>3525923</v>
      </c>
      <c r="O72" s="20">
        <v>3536631</v>
      </c>
      <c r="P72" s="20">
        <v>3514965</v>
      </c>
      <c r="Q72" s="20">
        <v>10577519</v>
      </c>
      <c r="R72" s="20"/>
      <c r="S72" s="20"/>
      <c r="T72" s="20"/>
      <c r="U72" s="20"/>
      <c r="V72" s="20">
        <v>31710699</v>
      </c>
      <c r="W72" s="20">
        <v>22662000</v>
      </c>
      <c r="X72" s="20"/>
      <c r="Y72" s="19"/>
      <c r="Z72" s="22">
        <v>44028238</v>
      </c>
    </row>
    <row r="73" spans="1:26" ht="13.5" hidden="1">
      <c r="A73" s="38" t="s">
        <v>109</v>
      </c>
      <c r="B73" s="18">
        <v>16628288</v>
      </c>
      <c r="C73" s="18"/>
      <c r="D73" s="19">
        <v>27801037</v>
      </c>
      <c r="E73" s="20">
        <v>28987613</v>
      </c>
      <c r="F73" s="20">
        <v>2368021</v>
      </c>
      <c r="G73" s="20">
        <v>2379983</v>
      </c>
      <c r="H73" s="20">
        <v>2369974</v>
      </c>
      <c r="I73" s="20">
        <v>7117978</v>
      </c>
      <c r="J73" s="20">
        <v>2369439</v>
      </c>
      <c r="K73" s="20">
        <v>2371391</v>
      </c>
      <c r="L73" s="20">
        <v>2370461</v>
      </c>
      <c r="M73" s="20">
        <v>7111291</v>
      </c>
      <c r="N73" s="20">
        <v>2376429</v>
      </c>
      <c r="O73" s="20">
        <v>2383071</v>
      </c>
      <c r="P73" s="20">
        <v>2364692</v>
      </c>
      <c r="Q73" s="20">
        <v>7124192</v>
      </c>
      <c r="R73" s="20"/>
      <c r="S73" s="20"/>
      <c r="T73" s="20"/>
      <c r="U73" s="20"/>
      <c r="V73" s="20">
        <v>21353461</v>
      </c>
      <c r="W73" s="20">
        <v>20853000</v>
      </c>
      <c r="X73" s="20"/>
      <c r="Y73" s="19"/>
      <c r="Z73" s="22">
        <v>28987613</v>
      </c>
    </row>
    <row r="74" spans="1:26" ht="13.5" hidden="1">
      <c r="A74" s="38" t="s">
        <v>110</v>
      </c>
      <c r="B74" s="18">
        <v>-1030010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15452989</v>
      </c>
      <c r="C75" s="27"/>
      <c r="D75" s="28">
        <v>16112000</v>
      </c>
      <c r="E75" s="29">
        <v>16112000</v>
      </c>
      <c r="F75" s="29">
        <v>1492609</v>
      </c>
      <c r="G75" s="29">
        <v>1523145</v>
      </c>
      <c r="H75" s="29">
        <v>1576849</v>
      </c>
      <c r="I75" s="29">
        <v>4592603</v>
      </c>
      <c r="J75" s="29">
        <v>1591706</v>
      </c>
      <c r="K75" s="29">
        <v>1572062</v>
      </c>
      <c r="L75" s="29">
        <v>1623149</v>
      </c>
      <c r="M75" s="29">
        <v>4786917</v>
      </c>
      <c r="N75" s="29">
        <v>1657482</v>
      </c>
      <c r="O75" s="29">
        <v>1680976</v>
      </c>
      <c r="P75" s="29">
        <v>1689030</v>
      </c>
      <c r="Q75" s="29">
        <v>5027488</v>
      </c>
      <c r="R75" s="29"/>
      <c r="S75" s="29"/>
      <c r="T75" s="29"/>
      <c r="U75" s="29"/>
      <c r="V75" s="29">
        <v>14407008</v>
      </c>
      <c r="W75" s="29">
        <v>12087000</v>
      </c>
      <c r="X75" s="29"/>
      <c r="Y75" s="28"/>
      <c r="Z75" s="30">
        <v>16112000</v>
      </c>
    </row>
    <row r="76" spans="1:26" ht="13.5" hidden="1">
      <c r="A76" s="41" t="s">
        <v>113</v>
      </c>
      <c r="B76" s="31">
        <v>340510888</v>
      </c>
      <c r="C76" s="31"/>
      <c r="D76" s="32">
        <v>476758660</v>
      </c>
      <c r="E76" s="33">
        <v>470838000</v>
      </c>
      <c r="F76" s="33">
        <v>29328945</v>
      </c>
      <c r="G76" s="33">
        <v>30646673</v>
      </c>
      <c r="H76" s="33">
        <v>33441518</v>
      </c>
      <c r="I76" s="33">
        <v>93417136</v>
      </c>
      <c r="J76" s="33">
        <v>29582197</v>
      </c>
      <c r="K76" s="33">
        <v>32112042</v>
      </c>
      <c r="L76" s="33">
        <v>27824506</v>
      </c>
      <c r="M76" s="33">
        <v>89518745</v>
      </c>
      <c r="N76" s="33">
        <v>32361667</v>
      </c>
      <c r="O76" s="33">
        <v>26290879</v>
      </c>
      <c r="P76" s="33">
        <v>29636768</v>
      </c>
      <c r="Q76" s="33">
        <v>88289314</v>
      </c>
      <c r="R76" s="33"/>
      <c r="S76" s="33"/>
      <c r="T76" s="33"/>
      <c r="U76" s="33"/>
      <c r="V76" s="33">
        <v>271225195</v>
      </c>
      <c r="W76" s="33">
        <v>353097000</v>
      </c>
      <c r="X76" s="33"/>
      <c r="Y76" s="32"/>
      <c r="Z76" s="34">
        <v>470838000</v>
      </c>
    </row>
    <row r="77" spans="1:26" ht="13.5" hidden="1">
      <c r="A77" s="36" t="s">
        <v>31</v>
      </c>
      <c r="B77" s="18">
        <v>48467154</v>
      </c>
      <c r="C77" s="18"/>
      <c r="D77" s="19">
        <v>65709288</v>
      </c>
      <c r="E77" s="20">
        <v>67069000</v>
      </c>
      <c r="F77" s="20">
        <v>2456360</v>
      </c>
      <c r="G77" s="20">
        <v>2720449</v>
      </c>
      <c r="H77" s="20">
        <v>7375847</v>
      </c>
      <c r="I77" s="20">
        <v>12552656</v>
      </c>
      <c r="J77" s="20">
        <v>3882967</v>
      </c>
      <c r="K77" s="20">
        <v>4207739</v>
      </c>
      <c r="L77" s="20">
        <v>2964011</v>
      </c>
      <c r="M77" s="20">
        <v>11054717</v>
      </c>
      <c r="N77" s="20">
        <v>4128181</v>
      </c>
      <c r="O77" s="20">
        <v>2579630</v>
      </c>
      <c r="P77" s="20">
        <v>4130613</v>
      </c>
      <c r="Q77" s="20">
        <v>10838424</v>
      </c>
      <c r="R77" s="20"/>
      <c r="S77" s="20"/>
      <c r="T77" s="20"/>
      <c r="U77" s="20"/>
      <c r="V77" s="20">
        <v>34445797</v>
      </c>
      <c r="W77" s="20">
        <v>50301000</v>
      </c>
      <c r="X77" s="20"/>
      <c r="Y77" s="19"/>
      <c r="Z77" s="22">
        <v>67069000</v>
      </c>
    </row>
    <row r="78" spans="1:26" ht="13.5" hidden="1">
      <c r="A78" s="37" t="s">
        <v>32</v>
      </c>
      <c r="B78" s="18">
        <v>292043734</v>
      </c>
      <c r="C78" s="18"/>
      <c r="D78" s="19">
        <v>397354372</v>
      </c>
      <c r="E78" s="20">
        <v>403769000</v>
      </c>
      <c r="F78" s="20">
        <v>26734692</v>
      </c>
      <c r="G78" s="20">
        <v>27815206</v>
      </c>
      <c r="H78" s="20">
        <v>25957252</v>
      </c>
      <c r="I78" s="20">
        <v>80507150</v>
      </c>
      <c r="J78" s="20">
        <v>25596484</v>
      </c>
      <c r="K78" s="20">
        <v>27782483</v>
      </c>
      <c r="L78" s="20">
        <v>24774510</v>
      </c>
      <c r="M78" s="20">
        <v>78153477</v>
      </c>
      <c r="N78" s="20">
        <v>28091522</v>
      </c>
      <c r="O78" s="20">
        <v>23599419</v>
      </c>
      <c r="P78" s="20">
        <v>25357376</v>
      </c>
      <c r="Q78" s="20">
        <v>77048317</v>
      </c>
      <c r="R78" s="20"/>
      <c r="S78" s="20"/>
      <c r="T78" s="20"/>
      <c r="U78" s="20"/>
      <c r="V78" s="20">
        <v>235708944</v>
      </c>
      <c r="W78" s="20">
        <v>302796000</v>
      </c>
      <c r="X78" s="20"/>
      <c r="Y78" s="19"/>
      <c r="Z78" s="22">
        <v>403769000</v>
      </c>
    </row>
    <row r="79" spans="1:26" ht="13.5" hidden="1">
      <c r="A79" s="38" t="s">
        <v>106</v>
      </c>
      <c r="B79" s="18">
        <v>245657817</v>
      </c>
      <c r="C79" s="18"/>
      <c r="D79" s="19">
        <v>263569168</v>
      </c>
      <c r="E79" s="20">
        <v>259895000</v>
      </c>
      <c r="F79" s="20">
        <v>21891831</v>
      </c>
      <c r="G79" s="20">
        <v>23420105</v>
      </c>
      <c r="H79" s="20">
        <v>21011899</v>
      </c>
      <c r="I79" s="20">
        <v>66323835</v>
      </c>
      <c r="J79" s="20">
        <v>20464788</v>
      </c>
      <c r="K79" s="20">
        <v>21219678</v>
      </c>
      <c r="L79" s="20">
        <v>19148355</v>
      </c>
      <c r="M79" s="20">
        <v>60832821</v>
      </c>
      <c r="N79" s="20">
        <v>21870405</v>
      </c>
      <c r="O79" s="20">
        <v>18287487</v>
      </c>
      <c r="P79" s="20">
        <v>18548609</v>
      </c>
      <c r="Q79" s="20">
        <v>58706501</v>
      </c>
      <c r="R79" s="20"/>
      <c r="S79" s="20"/>
      <c r="T79" s="20"/>
      <c r="U79" s="20"/>
      <c r="V79" s="20">
        <v>185863157</v>
      </c>
      <c r="W79" s="20">
        <v>194904000</v>
      </c>
      <c r="X79" s="20"/>
      <c r="Y79" s="19"/>
      <c r="Z79" s="22">
        <v>259895000</v>
      </c>
    </row>
    <row r="80" spans="1:26" ht="13.5" hidden="1">
      <c r="A80" s="38" t="s">
        <v>107</v>
      </c>
      <c r="B80" s="18">
        <v>73146623</v>
      </c>
      <c r="C80" s="18"/>
      <c r="D80" s="19">
        <v>81501093</v>
      </c>
      <c r="E80" s="20">
        <v>81810000</v>
      </c>
      <c r="F80" s="20">
        <v>2743987</v>
      </c>
      <c r="G80" s="20">
        <v>2120527</v>
      </c>
      <c r="H80" s="20">
        <v>2483985</v>
      </c>
      <c r="I80" s="20">
        <v>7348499</v>
      </c>
      <c r="J80" s="20">
        <v>2787035</v>
      </c>
      <c r="K80" s="20">
        <v>4012391</v>
      </c>
      <c r="L80" s="20">
        <v>3599437</v>
      </c>
      <c r="M80" s="20">
        <v>10398863</v>
      </c>
      <c r="N80" s="20">
        <v>3711148</v>
      </c>
      <c r="O80" s="20">
        <v>3082103</v>
      </c>
      <c r="P80" s="20">
        <v>4342510</v>
      </c>
      <c r="Q80" s="20">
        <v>11135761</v>
      </c>
      <c r="R80" s="20"/>
      <c r="S80" s="20"/>
      <c r="T80" s="20"/>
      <c r="U80" s="20"/>
      <c r="V80" s="20">
        <v>28883123</v>
      </c>
      <c r="W80" s="20">
        <v>61362000</v>
      </c>
      <c r="X80" s="20"/>
      <c r="Y80" s="19"/>
      <c r="Z80" s="22">
        <v>81810000</v>
      </c>
    </row>
    <row r="81" spans="1:26" ht="13.5" hidden="1">
      <c r="A81" s="38" t="s">
        <v>108</v>
      </c>
      <c r="B81" s="18">
        <v>21264480</v>
      </c>
      <c r="C81" s="18"/>
      <c r="D81" s="19">
        <v>28653230</v>
      </c>
      <c r="E81" s="20">
        <v>37424000</v>
      </c>
      <c r="F81" s="20">
        <v>1186685</v>
      </c>
      <c r="G81" s="20">
        <v>1253216</v>
      </c>
      <c r="H81" s="20">
        <v>1329036</v>
      </c>
      <c r="I81" s="20">
        <v>3768937</v>
      </c>
      <c r="J81" s="20">
        <v>1281008</v>
      </c>
      <c r="K81" s="20">
        <v>1396061</v>
      </c>
      <c r="L81" s="20">
        <v>1099992</v>
      </c>
      <c r="M81" s="20">
        <v>3777061</v>
      </c>
      <c r="N81" s="20">
        <v>1368725</v>
      </c>
      <c r="O81" s="20">
        <v>1210284</v>
      </c>
      <c r="P81" s="20">
        <v>1339139</v>
      </c>
      <c r="Q81" s="20">
        <v>3918148</v>
      </c>
      <c r="R81" s="20"/>
      <c r="S81" s="20"/>
      <c r="T81" s="20"/>
      <c r="U81" s="20"/>
      <c r="V81" s="20">
        <v>11464146</v>
      </c>
      <c r="W81" s="20">
        <v>28053000</v>
      </c>
      <c r="X81" s="20"/>
      <c r="Y81" s="19"/>
      <c r="Z81" s="22">
        <v>37424000</v>
      </c>
    </row>
    <row r="82" spans="1:26" ht="13.5" hidden="1">
      <c r="A82" s="38" t="s">
        <v>109</v>
      </c>
      <c r="B82" s="18">
        <v>16628288</v>
      </c>
      <c r="C82" s="18"/>
      <c r="D82" s="19">
        <v>23630881</v>
      </c>
      <c r="E82" s="20">
        <v>24640000</v>
      </c>
      <c r="F82" s="20">
        <v>912189</v>
      </c>
      <c r="G82" s="20">
        <v>1021358</v>
      </c>
      <c r="H82" s="20">
        <v>1132332</v>
      </c>
      <c r="I82" s="20">
        <v>3065879</v>
      </c>
      <c r="J82" s="20">
        <v>1063653</v>
      </c>
      <c r="K82" s="20">
        <v>1154353</v>
      </c>
      <c r="L82" s="20">
        <v>926726</v>
      </c>
      <c r="M82" s="20">
        <v>3144732</v>
      </c>
      <c r="N82" s="20">
        <v>1141244</v>
      </c>
      <c r="O82" s="20">
        <v>1019545</v>
      </c>
      <c r="P82" s="20">
        <v>1127118</v>
      </c>
      <c r="Q82" s="20">
        <v>3287907</v>
      </c>
      <c r="R82" s="20"/>
      <c r="S82" s="20"/>
      <c r="T82" s="20"/>
      <c r="U82" s="20"/>
      <c r="V82" s="20">
        <v>9498518</v>
      </c>
      <c r="W82" s="20">
        <v>18477000</v>
      </c>
      <c r="X82" s="20"/>
      <c r="Y82" s="19"/>
      <c r="Z82" s="22">
        <v>24640000</v>
      </c>
    </row>
    <row r="83" spans="1:26" ht="13.5" hidden="1">
      <c r="A83" s="38" t="s">
        <v>110</v>
      </c>
      <c r="B83" s="18">
        <v>-64653474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13695000</v>
      </c>
      <c r="E84" s="29"/>
      <c r="F84" s="29">
        <v>137893</v>
      </c>
      <c r="G84" s="29">
        <v>111018</v>
      </c>
      <c r="H84" s="29">
        <v>108419</v>
      </c>
      <c r="I84" s="29">
        <v>357330</v>
      </c>
      <c r="J84" s="29">
        <v>102746</v>
      </c>
      <c r="K84" s="29">
        <v>121820</v>
      </c>
      <c r="L84" s="29">
        <v>85985</v>
      </c>
      <c r="M84" s="29">
        <v>310551</v>
      </c>
      <c r="N84" s="29">
        <v>141964</v>
      </c>
      <c r="O84" s="29">
        <v>111830</v>
      </c>
      <c r="P84" s="29">
        <v>148779</v>
      </c>
      <c r="Q84" s="29">
        <v>402573</v>
      </c>
      <c r="R84" s="29"/>
      <c r="S84" s="29"/>
      <c r="T84" s="29"/>
      <c r="U84" s="29"/>
      <c r="V84" s="29">
        <v>1070454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64480845</v>
      </c>
      <c r="C5" s="18">
        <v>0</v>
      </c>
      <c r="D5" s="58">
        <v>152214504</v>
      </c>
      <c r="E5" s="59">
        <v>180092431</v>
      </c>
      <c r="F5" s="59">
        <v>7060782</v>
      </c>
      <c r="G5" s="59">
        <v>5795050</v>
      </c>
      <c r="H5" s="59">
        <v>6106504</v>
      </c>
      <c r="I5" s="59">
        <v>18962336</v>
      </c>
      <c r="J5" s="59">
        <v>6110530</v>
      </c>
      <c r="K5" s="59">
        <v>5377932</v>
      </c>
      <c r="L5" s="59">
        <v>6052074</v>
      </c>
      <c r="M5" s="59">
        <v>17540536</v>
      </c>
      <c r="N5" s="59">
        <v>5930949</v>
      </c>
      <c r="O5" s="59">
        <v>6051098</v>
      </c>
      <c r="P5" s="59">
        <v>5782776</v>
      </c>
      <c r="Q5" s="59">
        <v>17764823</v>
      </c>
      <c r="R5" s="59">
        <v>0</v>
      </c>
      <c r="S5" s="59">
        <v>0</v>
      </c>
      <c r="T5" s="59">
        <v>0</v>
      </c>
      <c r="U5" s="59">
        <v>0</v>
      </c>
      <c r="V5" s="59">
        <v>54267695</v>
      </c>
      <c r="W5" s="59">
        <v>113592590</v>
      </c>
      <c r="X5" s="59">
        <v>-59324895</v>
      </c>
      <c r="Y5" s="60">
        <v>-52.23</v>
      </c>
      <c r="Z5" s="61">
        <v>180092431</v>
      </c>
    </row>
    <row r="6" spans="1:26" ht="13.5">
      <c r="A6" s="57" t="s">
        <v>32</v>
      </c>
      <c r="B6" s="18">
        <v>232788542</v>
      </c>
      <c r="C6" s="18">
        <v>0</v>
      </c>
      <c r="D6" s="58">
        <v>271344279</v>
      </c>
      <c r="E6" s="59">
        <v>320836053</v>
      </c>
      <c r="F6" s="59">
        <v>26068828</v>
      </c>
      <c r="G6" s="59">
        <v>28059483</v>
      </c>
      <c r="H6" s="59">
        <v>25806141</v>
      </c>
      <c r="I6" s="59">
        <v>79934452</v>
      </c>
      <c r="J6" s="59">
        <v>23480756</v>
      </c>
      <c r="K6" s="59">
        <v>19117792</v>
      </c>
      <c r="L6" s="59">
        <v>24899756</v>
      </c>
      <c r="M6" s="59">
        <v>67498304</v>
      </c>
      <c r="N6" s="59">
        <v>20979892</v>
      </c>
      <c r="O6" s="59">
        <v>35863555</v>
      </c>
      <c r="P6" s="59">
        <v>18348443</v>
      </c>
      <c r="Q6" s="59">
        <v>75191890</v>
      </c>
      <c r="R6" s="59">
        <v>0</v>
      </c>
      <c r="S6" s="59">
        <v>0</v>
      </c>
      <c r="T6" s="59">
        <v>0</v>
      </c>
      <c r="U6" s="59">
        <v>0</v>
      </c>
      <c r="V6" s="59">
        <v>222624646</v>
      </c>
      <c r="W6" s="59">
        <v>203508198</v>
      </c>
      <c r="X6" s="59">
        <v>19116448</v>
      </c>
      <c r="Y6" s="60">
        <v>9.39</v>
      </c>
      <c r="Z6" s="61">
        <v>320836053</v>
      </c>
    </row>
    <row r="7" spans="1:26" ht="13.5">
      <c r="A7" s="57" t="s">
        <v>33</v>
      </c>
      <c r="B7" s="18">
        <v>1998414</v>
      </c>
      <c r="C7" s="18">
        <v>0</v>
      </c>
      <c r="D7" s="58">
        <v>2000000</v>
      </c>
      <c r="E7" s="59">
        <v>2000000</v>
      </c>
      <c r="F7" s="59">
        <v>134805</v>
      </c>
      <c r="G7" s="59">
        <v>390208</v>
      </c>
      <c r="H7" s="59">
        <v>203187</v>
      </c>
      <c r="I7" s="59">
        <v>728200</v>
      </c>
      <c r="J7" s="59">
        <v>115943</v>
      </c>
      <c r="K7" s="59">
        <v>127705</v>
      </c>
      <c r="L7" s="59">
        <v>163110</v>
      </c>
      <c r="M7" s="59">
        <v>406758</v>
      </c>
      <c r="N7" s="59">
        <v>105587</v>
      </c>
      <c r="O7" s="59">
        <v>64109</v>
      </c>
      <c r="P7" s="59">
        <v>59551</v>
      </c>
      <c r="Q7" s="59">
        <v>229247</v>
      </c>
      <c r="R7" s="59">
        <v>0</v>
      </c>
      <c r="S7" s="59">
        <v>0</v>
      </c>
      <c r="T7" s="59">
        <v>0</v>
      </c>
      <c r="U7" s="59">
        <v>0</v>
      </c>
      <c r="V7" s="59">
        <v>1364205</v>
      </c>
      <c r="W7" s="59">
        <v>1500003</v>
      </c>
      <c r="X7" s="59">
        <v>-135798</v>
      </c>
      <c r="Y7" s="60">
        <v>-9.05</v>
      </c>
      <c r="Z7" s="61">
        <v>2000000</v>
      </c>
    </row>
    <row r="8" spans="1:26" ht="13.5">
      <c r="A8" s="57" t="s">
        <v>34</v>
      </c>
      <c r="B8" s="18">
        <v>190054552</v>
      </c>
      <c r="C8" s="18">
        <v>0</v>
      </c>
      <c r="D8" s="58">
        <v>161827000</v>
      </c>
      <c r="E8" s="59">
        <v>166827000</v>
      </c>
      <c r="F8" s="59">
        <v>65683000</v>
      </c>
      <c r="G8" s="59">
        <v>139565</v>
      </c>
      <c r="H8" s="59">
        <v>1252429</v>
      </c>
      <c r="I8" s="59">
        <v>67074994</v>
      </c>
      <c r="J8" s="59">
        <v>76</v>
      </c>
      <c r="K8" s="59">
        <v>69508</v>
      </c>
      <c r="L8" s="59">
        <v>52210970</v>
      </c>
      <c r="M8" s="59">
        <v>52280554</v>
      </c>
      <c r="N8" s="59">
        <v>727781</v>
      </c>
      <c r="O8" s="59">
        <v>49160</v>
      </c>
      <c r="P8" s="59">
        <v>47499635</v>
      </c>
      <c r="Q8" s="59">
        <v>48276576</v>
      </c>
      <c r="R8" s="59">
        <v>0</v>
      </c>
      <c r="S8" s="59">
        <v>0</v>
      </c>
      <c r="T8" s="59">
        <v>0</v>
      </c>
      <c r="U8" s="59">
        <v>0</v>
      </c>
      <c r="V8" s="59">
        <v>167632124</v>
      </c>
      <c r="W8" s="59">
        <v>121370247</v>
      </c>
      <c r="X8" s="59">
        <v>46261877</v>
      </c>
      <c r="Y8" s="60">
        <v>38.12</v>
      </c>
      <c r="Z8" s="61">
        <v>166827000</v>
      </c>
    </row>
    <row r="9" spans="1:26" ht="13.5">
      <c r="A9" s="57" t="s">
        <v>35</v>
      </c>
      <c r="B9" s="18">
        <v>37334549</v>
      </c>
      <c r="C9" s="18">
        <v>0</v>
      </c>
      <c r="D9" s="58">
        <v>25573692</v>
      </c>
      <c r="E9" s="59">
        <v>16865524</v>
      </c>
      <c r="F9" s="59">
        <v>4127226</v>
      </c>
      <c r="G9" s="59">
        <v>3882088</v>
      </c>
      <c r="H9" s="59">
        <v>3090917</v>
      </c>
      <c r="I9" s="59">
        <v>11100231</v>
      </c>
      <c r="J9" s="59">
        <v>3482282</v>
      </c>
      <c r="K9" s="59">
        <v>3716758</v>
      </c>
      <c r="L9" s="59">
        <v>2792585</v>
      </c>
      <c r="M9" s="59">
        <v>9991625</v>
      </c>
      <c r="N9" s="59">
        <v>3882572</v>
      </c>
      <c r="O9" s="59">
        <v>3702009</v>
      </c>
      <c r="P9" s="59">
        <v>3547715</v>
      </c>
      <c r="Q9" s="59">
        <v>11132296</v>
      </c>
      <c r="R9" s="59">
        <v>0</v>
      </c>
      <c r="S9" s="59">
        <v>0</v>
      </c>
      <c r="T9" s="59">
        <v>0</v>
      </c>
      <c r="U9" s="59">
        <v>0</v>
      </c>
      <c r="V9" s="59">
        <v>32224152</v>
      </c>
      <c r="W9" s="59">
        <v>17305272</v>
      </c>
      <c r="X9" s="59">
        <v>14918880</v>
      </c>
      <c r="Y9" s="60">
        <v>86.21</v>
      </c>
      <c r="Z9" s="61">
        <v>16865524</v>
      </c>
    </row>
    <row r="10" spans="1:26" ht="25.5">
      <c r="A10" s="62" t="s">
        <v>98</v>
      </c>
      <c r="B10" s="63">
        <f>SUM(B5:B9)</f>
        <v>526656902</v>
      </c>
      <c r="C10" s="63">
        <f>SUM(C5:C9)</f>
        <v>0</v>
      </c>
      <c r="D10" s="64">
        <f aca="true" t="shared" si="0" ref="D10:Z10">SUM(D5:D9)</f>
        <v>612959475</v>
      </c>
      <c r="E10" s="65">
        <f t="shared" si="0"/>
        <v>686621008</v>
      </c>
      <c r="F10" s="65">
        <f t="shared" si="0"/>
        <v>103074641</v>
      </c>
      <c r="G10" s="65">
        <f t="shared" si="0"/>
        <v>38266394</v>
      </c>
      <c r="H10" s="65">
        <f t="shared" si="0"/>
        <v>36459178</v>
      </c>
      <c r="I10" s="65">
        <f t="shared" si="0"/>
        <v>177800213</v>
      </c>
      <c r="J10" s="65">
        <f t="shared" si="0"/>
        <v>33189587</v>
      </c>
      <c r="K10" s="65">
        <f t="shared" si="0"/>
        <v>28409695</v>
      </c>
      <c r="L10" s="65">
        <f t="shared" si="0"/>
        <v>86118495</v>
      </c>
      <c r="M10" s="65">
        <f t="shared" si="0"/>
        <v>147717777</v>
      </c>
      <c r="N10" s="65">
        <f t="shared" si="0"/>
        <v>31626781</v>
      </c>
      <c r="O10" s="65">
        <f t="shared" si="0"/>
        <v>45729931</v>
      </c>
      <c r="P10" s="65">
        <f t="shared" si="0"/>
        <v>75238120</v>
      </c>
      <c r="Q10" s="65">
        <f t="shared" si="0"/>
        <v>152594832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478112822</v>
      </c>
      <c r="W10" s="65">
        <f t="shared" si="0"/>
        <v>457276310</v>
      </c>
      <c r="X10" s="65">
        <f t="shared" si="0"/>
        <v>20836512</v>
      </c>
      <c r="Y10" s="66">
        <f>+IF(W10&lt;&gt;0,(X10/W10)*100,0)</f>
        <v>4.556656783728857</v>
      </c>
      <c r="Z10" s="67">
        <f t="shared" si="0"/>
        <v>686621008</v>
      </c>
    </row>
    <row r="11" spans="1:26" ht="13.5">
      <c r="A11" s="57" t="s">
        <v>36</v>
      </c>
      <c r="B11" s="18">
        <v>183643273</v>
      </c>
      <c r="C11" s="18">
        <v>0</v>
      </c>
      <c r="D11" s="58">
        <v>159559418</v>
      </c>
      <c r="E11" s="59">
        <v>168756102</v>
      </c>
      <c r="F11" s="59">
        <v>15740526</v>
      </c>
      <c r="G11" s="59">
        <v>16127655</v>
      </c>
      <c r="H11" s="59">
        <v>15710534</v>
      </c>
      <c r="I11" s="59">
        <v>47578715</v>
      </c>
      <c r="J11" s="59">
        <v>15124380</v>
      </c>
      <c r="K11" s="59">
        <v>15465351</v>
      </c>
      <c r="L11" s="59">
        <v>15189874</v>
      </c>
      <c r="M11" s="59">
        <v>45779605</v>
      </c>
      <c r="N11" s="59">
        <v>15246198</v>
      </c>
      <c r="O11" s="59">
        <v>15259634</v>
      </c>
      <c r="P11" s="59">
        <v>15377913</v>
      </c>
      <c r="Q11" s="59">
        <v>45883745</v>
      </c>
      <c r="R11" s="59">
        <v>0</v>
      </c>
      <c r="S11" s="59">
        <v>0</v>
      </c>
      <c r="T11" s="59">
        <v>0</v>
      </c>
      <c r="U11" s="59">
        <v>0</v>
      </c>
      <c r="V11" s="59">
        <v>139242065</v>
      </c>
      <c r="W11" s="59">
        <v>123184386</v>
      </c>
      <c r="X11" s="59">
        <v>16057679</v>
      </c>
      <c r="Y11" s="60">
        <v>13.04</v>
      </c>
      <c r="Z11" s="61">
        <v>168756102</v>
      </c>
    </row>
    <row r="12" spans="1:26" ht="13.5">
      <c r="A12" s="57" t="s">
        <v>37</v>
      </c>
      <c r="B12" s="18">
        <v>11478640</v>
      </c>
      <c r="C12" s="18">
        <v>0</v>
      </c>
      <c r="D12" s="58">
        <v>11500000</v>
      </c>
      <c r="E12" s="59">
        <v>10726525</v>
      </c>
      <c r="F12" s="59">
        <v>927693</v>
      </c>
      <c r="G12" s="59">
        <v>985807</v>
      </c>
      <c r="H12" s="59">
        <v>859826</v>
      </c>
      <c r="I12" s="59">
        <v>2773326</v>
      </c>
      <c r="J12" s="59">
        <v>860943</v>
      </c>
      <c r="K12" s="59">
        <v>864497</v>
      </c>
      <c r="L12" s="59">
        <v>864497</v>
      </c>
      <c r="M12" s="59">
        <v>2589937</v>
      </c>
      <c r="N12" s="59">
        <v>864497</v>
      </c>
      <c r="O12" s="59">
        <v>864497</v>
      </c>
      <c r="P12" s="59">
        <v>864497</v>
      </c>
      <c r="Q12" s="59">
        <v>2593491</v>
      </c>
      <c r="R12" s="59">
        <v>0</v>
      </c>
      <c r="S12" s="59">
        <v>0</v>
      </c>
      <c r="T12" s="59">
        <v>0</v>
      </c>
      <c r="U12" s="59">
        <v>0</v>
      </c>
      <c r="V12" s="59">
        <v>7956754</v>
      </c>
      <c r="W12" s="59">
        <v>8624997</v>
      </c>
      <c r="X12" s="59">
        <v>-668243</v>
      </c>
      <c r="Y12" s="60">
        <v>-7.75</v>
      </c>
      <c r="Z12" s="61">
        <v>10726525</v>
      </c>
    </row>
    <row r="13" spans="1:26" ht="13.5">
      <c r="A13" s="57" t="s">
        <v>99</v>
      </c>
      <c r="B13" s="18">
        <v>154075512</v>
      </c>
      <c r="C13" s="18">
        <v>0</v>
      </c>
      <c r="D13" s="58">
        <v>90000000</v>
      </c>
      <c r="E13" s="59">
        <v>62000000</v>
      </c>
      <c r="F13" s="59">
        <v>659759</v>
      </c>
      <c r="G13" s="59">
        <v>-585000</v>
      </c>
      <c r="H13" s="59">
        <v>133722</v>
      </c>
      <c r="I13" s="59">
        <v>208481</v>
      </c>
      <c r="J13" s="59">
        <v>54252</v>
      </c>
      <c r="K13" s="59">
        <v>-53963</v>
      </c>
      <c r="L13" s="59">
        <v>6015587</v>
      </c>
      <c r="M13" s="59">
        <v>6015876</v>
      </c>
      <c r="N13" s="59">
        <v>3259601</v>
      </c>
      <c r="O13" s="59">
        <v>2784310</v>
      </c>
      <c r="P13" s="59">
        <v>2292583</v>
      </c>
      <c r="Q13" s="59">
        <v>8336494</v>
      </c>
      <c r="R13" s="59">
        <v>0</v>
      </c>
      <c r="S13" s="59">
        <v>0</v>
      </c>
      <c r="T13" s="59">
        <v>0</v>
      </c>
      <c r="U13" s="59">
        <v>0</v>
      </c>
      <c r="V13" s="59">
        <v>14560851</v>
      </c>
      <c r="W13" s="59">
        <v>67500000</v>
      </c>
      <c r="X13" s="59">
        <v>-52939149</v>
      </c>
      <c r="Y13" s="60">
        <v>-78.43</v>
      </c>
      <c r="Z13" s="61">
        <v>62000000</v>
      </c>
    </row>
    <row r="14" spans="1:26" ht="13.5">
      <c r="A14" s="57" t="s">
        <v>38</v>
      </c>
      <c r="B14" s="18">
        <v>81100334</v>
      </c>
      <c r="C14" s="18">
        <v>0</v>
      </c>
      <c r="D14" s="58">
        <v>72000000</v>
      </c>
      <c r="E14" s="59">
        <v>72000000</v>
      </c>
      <c r="F14" s="59">
        <v>0</v>
      </c>
      <c r="G14" s="59">
        <v>66220</v>
      </c>
      <c r="H14" s="59">
        <v>0</v>
      </c>
      <c r="I14" s="59">
        <v>66220</v>
      </c>
      <c r="J14" s="59">
        <v>32042</v>
      </c>
      <c r="K14" s="59">
        <v>27897</v>
      </c>
      <c r="L14" s="59">
        <v>26997</v>
      </c>
      <c r="M14" s="59">
        <v>86936</v>
      </c>
      <c r="N14" s="59">
        <v>9441145</v>
      </c>
      <c r="O14" s="59">
        <v>22544</v>
      </c>
      <c r="P14" s="59">
        <v>9574332</v>
      </c>
      <c r="Q14" s="59">
        <v>19038021</v>
      </c>
      <c r="R14" s="59">
        <v>0</v>
      </c>
      <c r="S14" s="59">
        <v>0</v>
      </c>
      <c r="T14" s="59">
        <v>0</v>
      </c>
      <c r="U14" s="59">
        <v>0</v>
      </c>
      <c r="V14" s="59">
        <v>19191177</v>
      </c>
      <c r="W14" s="59">
        <v>54000000</v>
      </c>
      <c r="X14" s="59">
        <v>-34808823</v>
      </c>
      <c r="Y14" s="60">
        <v>-64.46</v>
      </c>
      <c r="Z14" s="61">
        <v>72000000</v>
      </c>
    </row>
    <row r="15" spans="1:26" ht="13.5">
      <c r="A15" s="57" t="s">
        <v>39</v>
      </c>
      <c r="B15" s="18">
        <v>191567880</v>
      </c>
      <c r="C15" s="18">
        <v>0</v>
      </c>
      <c r="D15" s="58">
        <v>216667107</v>
      </c>
      <c r="E15" s="59">
        <v>212507346</v>
      </c>
      <c r="F15" s="59">
        <v>6651078</v>
      </c>
      <c r="G15" s="59">
        <v>4231679</v>
      </c>
      <c r="H15" s="59">
        <v>4345723</v>
      </c>
      <c r="I15" s="59">
        <v>15228480</v>
      </c>
      <c r="J15" s="59">
        <v>2474697</v>
      </c>
      <c r="K15" s="59">
        <v>2778037</v>
      </c>
      <c r="L15" s="59">
        <v>22285928</v>
      </c>
      <c r="M15" s="59">
        <v>27538662</v>
      </c>
      <c r="N15" s="59">
        <v>14174161</v>
      </c>
      <c r="O15" s="59">
        <v>4089289</v>
      </c>
      <c r="P15" s="59">
        <v>10355253</v>
      </c>
      <c r="Q15" s="59">
        <v>28618703</v>
      </c>
      <c r="R15" s="59">
        <v>0</v>
      </c>
      <c r="S15" s="59">
        <v>0</v>
      </c>
      <c r="T15" s="59">
        <v>0</v>
      </c>
      <c r="U15" s="59">
        <v>0</v>
      </c>
      <c r="V15" s="59">
        <v>71385845</v>
      </c>
      <c r="W15" s="59">
        <v>162500328</v>
      </c>
      <c r="X15" s="59">
        <v>-91114483</v>
      </c>
      <c r="Y15" s="60">
        <v>-56.07</v>
      </c>
      <c r="Z15" s="61">
        <v>212507346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126651619</v>
      </c>
      <c r="C17" s="18">
        <v>0</v>
      </c>
      <c r="D17" s="58">
        <v>188684073</v>
      </c>
      <c r="E17" s="59">
        <v>268185419</v>
      </c>
      <c r="F17" s="59">
        <v>6853989</v>
      </c>
      <c r="G17" s="59">
        <v>9117865</v>
      </c>
      <c r="H17" s="59">
        <v>127105374</v>
      </c>
      <c r="I17" s="59">
        <v>143077228</v>
      </c>
      <c r="J17" s="59">
        <v>16102691</v>
      </c>
      <c r="K17" s="59">
        <v>14942880</v>
      </c>
      <c r="L17" s="59">
        <v>9338215</v>
      </c>
      <c r="M17" s="59">
        <v>40383786</v>
      </c>
      <c r="N17" s="59">
        <v>5659943</v>
      </c>
      <c r="O17" s="59">
        <v>7544067</v>
      </c>
      <c r="P17" s="59">
        <v>7876027</v>
      </c>
      <c r="Q17" s="59">
        <v>21080037</v>
      </c>
      <c r="R17" s="59">
        <v>0</v>
      </c>
      <c r="S17" s="59">
        <v>0</v>
      </c>
      <c r="T17" s="59">
        <v>0</v>
      </c>
      <c r="U17" s="59">
        <v>0</v>
      </c>
      <c r="V17" s="59">
        <v>204541051</v>
      </c>
      <c r="W17" s="59">
        <v>137763054</v>
      </c>
      <c r="X17" s="59">
        <v>66777997</v>
      </c>
      <c r="Y17" s="60">
        <v>48.47</v>
      </c>
      <c r="Z17" s="61">
        <v>268185419</v>
      </c>
    </row>
    <row r="18" spans="1:26" ht="13.5">
      <c r="A18" s="69" t="s">
        <v>42</v>
      </c>
      <c r="B18" s="70">
        <f>SUM(B11:B17)</f>
        <v>748517258</v>
      </c>
      <c r="C18" s="70">
        <f>SUM(C11:C17)</f>
        <v>0</v>
      </c>
      <c r="D18" s="71">
        <f aca="true" t="shared" si="1" ref="D18:Z18">SUM(D11:D17)</f>
        <v>738410598</v>
      </c>
      <c r="E18" s="72">
        <f t="shared" si="1"/>
        <v>794175392</v>
      </c>
      <c r="F18" s="72">
        <f t="shared" si="1"/>
        <v>30833045</v>
      </c>
      <c r="G18" s="72">
        <f t="shared" si="1"/>
        <v>29944226</v>
      </c>
      <c r="H18" s="72">
        <f t="shared" si="1"/>
        <v>148155179</v>
      </c>
      <c r="I18" s="72">
        <f t="shared" si="1"/>
        <v>208932450</v>
      </c>
      <c r="J18" s="72">
        <f t="shared" si="1"/>
        <v>34649005</v>
      </c>
      <c r="K18" s="72">
        <f t="shared" si="1"/>
        <v>34024699</v>
      </c>
      <c r="L18" s="72">
        <f t="shared" si="1"/>
        <v>53721098</v>
      </c>
      <c r="M18" s="72">
        <f t="shared" si="1"/>
        <v>122394802</v>
      </c>
      <c r="N18" s="72">
        <f t="shared" si="1"/>
        <v>48645545</v>
      </c>
      <c r="O18" s="72">
        <f t="shared" si="1"/>
        <v>30564341</v>
      </c>
      <c r="P18" s="72">
        <f t="shared" si="1"/>
        <v>46340605</v>
      </c>
      <c r="Q18" s="72">
        <f t="shared" si="1"/>
        <v>125550491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456877743</v>
      </c>
      <c r="W18" s="72">
        <f t="shared" si="1"/>
        <v>553572765</v>
      </c>
      <c r="X18" s="72">
        <f t="shared" si="1"/>
        <v>-96695022</v>
      </c>
      <c r="Y18" s="66">
        <f>+IF(W18&lt;&gt;0,(X18/W18)*100,0)</f>
        <v>-17.467445675366633</v>
      </c>
      <c r="Z18" s="73">
        <f t="shared" si="1"/>
        <v>794175392</v>
      </c>
    </row>
    <row r="19" spans="1:26" ht="13.5">
      <c r="A19" s="69" t="s">
        <v>43</v>
      </c>
      <c r="B19" s="74">
        <f>+B10-B18</f>
        <v>-221860356</v>
      </c>
      <c r="C19" s="74">
        <f>+C10-C18</f>
        <v>0</v>
      </c>
      <c r="D19" s="75">
        <f aca="true" t="shared" si="2" ref="D19:Z19">+D10-D18</f>
        <v>-125451123</v>
      </c>
      <c r="E19" s="76">
        <f t="shared" si="2"/>
        <v>-107554384</v>
      </c>
      <c r="F19" s="76">
        <f t="shared" si="2"/>
        <v>72241596</v>
      </c>
      <c r="G19" s="76">
        <f t="shared" si="2"/>
        <v>8322168</v>
      </c>
      <c r="H19" s="76">
        <f t="shared" si="2"/>
        <v>-111696001</v>
      </c>
      <c r="I19" s="76">
        <f t="shared" si="2"/>
        <v>-31132237</v>
      </c>
      <c r="J19" s="76">
        <f t="shared" si="2"/>
        <v>-1459418</v>
      </c>
      <c r="K19" s="76">
        <f t="shared" si="2"/>
        <v>-5615004</v>
      </c>
      <c r="L19" s="76">
        <f t="shared" si="2"/>
        <v>32397397</v>
      </c>
      <c r="M19" s="76">
        <f t="shared" si="2"/>
        <v>25322975</v>
      </c>
      <c r="N19" s="76">
        <f t="shared" si="2"/>
        <v>-17018764</v>
      </c>
      <c r="O19" s="76">
        <f t="shared" si="2"/>
        <v>15165590</v>
      </c>
      <c r="P19" s="76">
        <f t="shared" si="2"/>
        <v>28897515</v>
      </c>
      <c r="Q19" s="76">
        <f t="shared" si="2"/>
        <v>27044341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21235079</v>
      </c>
      <c r="W19" s="76">
        <f>IF(E10=E18,0,W10-W18)</f>
        <v>-96296455</v>
      </c>
      <c r="X19" s="76">
        <f t="shared" si="2"/>
        <v>117531534</v>
      </c>
      <c r="Y19" s="77">
        <f>+IF(W19&lt;&gt;0,(X19/W19)*100,0)</f>
        <v>-122.05177646466841</v>
      </c>
      <c r="Z19" s="78">
        <f t="shared" si="2"/>
        <v>-107554384</v>
      </c>
    </row>
    <row r="20" spans="1:26" ht="13.5">
      <c r="A20" s="57" t="s">
        <v>44</v>
      </c>
      <c r="B20" s="18">
        <v>76892078</v>
      </c>
      <c r="C20" s="18">
        <v>0</v>
      </c>
      <c r="D20" s="58">
        <v>64920000</v>
      </c>
      <c r="E20" s="59">
        <v>69920000</v>
      </c>
      <c r="F20" s="59">
        <v>0</v>
      </c>
      <c r="G20" s="59">
        <v>897635</v>
      </c>
      <c r="H20" s="59">
        <v>3219918</v>
      </c>
      <c r="I20" s="59">
        <v>4117553</v>
      </c>
      <c r="J20" s="59">
        <v>0</v>
      </c>
      <c r="K20" s="59">
        <v>6558333</v>
      </c>
      <c r="L20" s="59">
        <v>3139020</v>
      </c>
      <c r="M20" s="59">
        <v>9697353</v>
      </c>
      <c r="N20" s="59">
        <v>17839304</v>
      </c>
      <c r="O20" s="59">
        <v>3220958</v>
      </c>
      <c r="P20" s="59">
        <v>1507966</v>
      </c>
      <c r="Q20" s="59">
        <v>22568228</v>
      </c>
      <c r="R20" s="59">
        <v>0</v>
      </c>
      <c r="S20" s="59">
        <v>0</v>
      </c>
      <c r="T20" s="59">
        <v>0</v>
      </c>
      <c r="U20" s="59">
        <v>0</v>
      </c>
      <c r="V20" s="59">
        <v>36383134</v>
      </c>
      <c r="W20" s="59">
        <v>48690000</v>
      </c>
      <c r="X20" s="59">
        <v>-12306866</v>
      </c>
      <c r="Y20" s="60">
        <v>-25.28</v>
      </c>
      <c r="Z20" s="61">
        <v>69920000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-144968278</v>
      </c>
      <c r="C22" s="85">
        <f>SUM(C19:C21)</f>
        <v>0</v>
      </c>
      <c r="D22" s="86">
        <f aca="true" t="shared" si="3" ref="D22:Z22">SUM(D19:D21)</f>
        <v>-60531123</v>
      </c>
      <c r="E22" s="87">
        <f t="shared" si="3"/>
        <v>-37634384</v>
      </c>
      <c r="F22" s="87">
        <f t="shared" si="3"/>
        <v>72241596</v>
      </c>
      <c r="G22" s="87">
        <f t="shared" si="3"/>
        <v>9219803</v>
      </c>
      <c r="H22" s="87">
        <f t="shared" si="3"/>
        <v>-108476083</v>
      </c>
      <c r="I22" s="87">
        <f t="shared" si="3"/>
        <v>-27014684</v>
      </c>
      <c r="J22" s="87">
        <f t="shared" si="3"/>
        <v>-1459418</v>
      </c>
      <c r="K22" s="87">
        <f t="shared" si="3"/>
        <v>943329</v>
      </c>
      <c r="L22" s="87">
        <f t="shared" si="3"/>
        <v>35536417</v>
      </c>
      <c r="M22" s="87">
        <f t="shared" si="3"/>
        <v>35020328</v>
      </c>
      <c r="N22" s="87">
        <f t="shared" si="3"/>
        <v>820540</v>
      </c>
      <c r="O22" s="87">
        <f t="shared" si="3"/>
        <v>18386548</v>
      </c>
      <c r="P22" s="87">
        <f t="shared" si="3"/>
        <v>30405481</v>
      </c>
      <c r="Q22" s="87">
        <f t="shared" si="3"/>
        <v>49612569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57618213</v>
      </c>
      <c r="W22" s="87">
        <f t="shared" si="3"/>
        <v>-47606455</v>
      </c>
      <c r="X22" s="87">
        <f t="shared" si="3"/>
        <v>105224668</v>
      </c>
      <c r="Y22" s="88">
        <f>+IF(W22&lt;&gt;0,(X22/W22)*100,0)</f>
        <v>-221.03025314529302</v>
      </c>
      <c r="Z22" s="89">
        <f t="shared" si="3"/>
        <v>-37634384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-144968278</v>
      </c>
      <c r="C24" s="74">
        <f>SUM(C22:C23)</f>
        <v>0</v>
      </c>
      <c r="D24" s="75">
        <f aca="true" t="shared" si="4" ref="D24:Z24">SUM(D22:D23)</f>
        <v>-60531123</v>
      </c>
      <c r="E24" s="76">
        <f t="shared" si="4"/>
        <v>-37634384</v>
      </c>
      <c r="F24" s="76">
        <f t="shared" si="4"/>
        <v>72241596</v>
      </c>
      <c r="G24" s="76">
        <f t="shared" si="4"/>
        <v>9219803</v>
      </c>
      <c r="H24" s="76">
        <f t="shared" si="4"/>
        <v>-108476083</v>
      </c>
      <c r="I24" s="76">
        <f t="shared" si="4"/>
        <v>-27014684</v>
      </c>
      <c r="J24" s="76">
        <f t="shared" si="4"/>
        <v>-1459418</v>
      </c>
      <c r="K24" s="76">
        <f t="shared" si="4"/>
        <v>943329</v>
      </c>
      <c r="L24" s="76">
        <f t="shared" si="4"/>
        <v>35536417</v>
      </c>
      <c r="M24" s="76">
        <f t="shared" si="4"/>
        <v>35020328</v>
      </c>
      <c r="N24" s="76">
        <f t="shared" si="4"/>
        <v>820540</v>
      </c>
      <c r="O24" s="76">
        <f t="shared" si="4"/>
        <v>18386548</v>
      </c>
      <c r="P24" s="76">
        <f t="shared" si="4"/>
        <v>30405481</v>
      </c>
      <c r="Q24" s="76">
        <f t="shared" si="4"/>
        <v>49612569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57618213</v>
      </c>
      <c r="W24" s="76">
        <f t="shared" si="4"/>
        <v>-47606455</v>
      </c>
      <c r="X24" s="76">
        <f t="shared" si="4"/>
        <v>105224668</v>
      </c>
      <c r="Y24" s="77">
        <f>+IF(W24&lt;&gt;0,(X24/W24)*100,0)</f>
        <v>-221.03025314529302</v>
      </c>
      <c r="Z24" s="78">
        <f t="shared" si="4"/>
        <v>-37634384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5474374</v>
      </c>
      <c r="C27" s="21">
        <v>0</v>
      </c>
      <c r="D27" s="98">
        <v>64920001</v>
      </c>
      <c r="E27" s="99">
        <v>69920001</v>
      </c>
      <c r="F27" s="99">
        <v>0</v>
      </c>
      <c r="G27" s="99">
        <v>1345613</v>
      </c>
      <c r="H27" s="99">
        <v>10586438</v>
      </c>
      <c r="I27" s="99">
        <v>11932051</v>
      </c>
      <c r="J27" s="99">
        <v>2390384</v>
      </c>
      <c r="K27" s="99">
        <v>8567537</v>
      </c>
      <c r="L27" s="99">
        <v>16069328</v>
      </c>
      <c r="M27" s="99">
        <v>27027249</v>
      </c>
      <c r="N27" s="99">
        <v>1094028</v>
      </c>
      <c r="O27" s="99">
        <v>2191737</v>
      </c>
      <c r="P27" s="99">
        <v>1853757</v>
      </c>
      <c r="Q27" s="99">
        <v>5139522</v>
      </c>
      <c r="R27" s="99">
        <v>0</v>
      </c>
      <c r="S27" s="99">
        <v>0</v>
      </c>
      <c r="T27" s="99">
        <v>0</v>
      </c>
      <c r="U27" s="99">
        <v>0</v>
      </c>
      <c r="V27" s="99">
        <v>44098822</v>
      </c>
      <c r="W27" s="99">
        <v>52440001</v>
      </c>
      <c r="X27" s="99">
        <v>-8341179</v>
      </c>
      <c r="Y27" s="100">
        <v>-15.91</v>
      </c>
      <c r="Z27" s="101">
        <v>69920001</v>
      </c>
    </row>
    <row r="28" spans="1:26" ht="13.5">
      <c r="A28" s="102" t="s">
        <v>44</v>
      </c>
      <c r="B28" s="18">
        <v>0</v>
      </c>
      <c r="C28" s="18">
        <v>0</v>
      </c>
      <c r="D28" s="58">
        <v>64920001</v>
      </c>
      <c r="E28" s="59">
        <v>69920001</v>
      </c>
      <c r="F28" s="59">
        <v>0</v>
      </c>
      <c r="G28" s="59">
        <v>1345613</v>
      </c>
      <c r="H28" s="59">
        <v>10586438</v>
      </c>
      <c r="I28" s="59">
        <v>11932051</v>
      </c>
      <c r="J28" s="59">
        <v>2390384</v>
      </c>
      <c r="K28" s="59">
        <v>8567537</v>
      </c>
      <c r="L28" s="59">
        <v>16069328</v>
      </c>
      <c r="M28" s="59">
        <v>27027249</v>
      </c>
      <c r="N28" s="59">
        <v>1094028</v>
      </c>
      <c r="O28" s="59">
        <v>2191737</v>
      </c>
      <c r="P28" s="59">
        <v>1853757</v>
      </c>
      <c r="Q28" s="59">
        <v>5139522</v>
      </c>
      <c r="R28" s="59">
        <v>0</v>
      </c>
      <c r="S28" s="59">
        <v>0</v>
      </c>
      <c r="T28" s="59">
        <v>0</v>
      </c>
      <c r="U28" s="59">
        <v>0</v>
      </c>
      <c r="V28" s="59">
        <v>44098822</v>
      </c>
      <c r="W28" s="59">
        <v>52440001</v>
      </c>
      <c r="X28" s="59">
        <v>-8341179</v>
      </c>
      <c r="Y28" s="60">
        <v>-15.91</v>
      </c>
      <c r="Z28" s="61">
        <v>69920001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5474375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5474375</v>
      </c>
      <c r="C32" s="21">
        <f>SUM(C28:C31)</f>
        <v>0</v>
      </c>
      <c r="D32" s="98">
        <f aca="true" t="shared" si="5" ref="D32:Z32">SUM(D28:D31)</f>
        <v>64920001</v>
      </c>
      <c r="E32" s="99">
        <f t="shared" si="5"/>
        <v>69920001</v>
      </c>
      <c r="F32" s="99">
        <f t="shared" si="5"/>
        <v>0</v>
      </c>
      <c r="G32" s="99">
        <f t="shared" si="5"/>
        <v>1345613</v>
      </c>
      <c r="H32" s="99">
        <f t="shared" si="5"/>
        <v>10586438</v>
      </c>
      <c r="I32" s="99">
        <f t="shared" si="5"/>
        <v>11932051</v>
      </c>
      <c r="J32" s="99">
        <f t="shared" si="5"/>
        <v>2390384</v>
      </c>
      <c r="K32" s="99">
        <f t="shared" si="5"/>
        <v>8567537</v>
      </c>
      <c r="L32" s="99">
        <f t="shared" si="5"/>
        <v>16069328</v>
      </c>
      <c r="M32" s="99">
        <f t="shared" si="5"/>
        <v>27027249</v>
      </c>
      <c r="N32" s="99">
        <f t="shared" si="5"/>
        <v>1094028</v>
      </c>
      <c r="O32" s="99">
        <f t="shared" si="5"/>
        <v>2191737</v>
      </c>
      <c r="P32" s="99">
        <f t="shared" si="5"/>
        <v>1853757</v>
      </c>
      <c r="Q32" s="99">
        <f t="shared" si="5"/>
        <v>5139522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44098822</v>
      </c>
      <c r="W32" s="99">
        <f t="shared" si="5"/>
        <v>52440001</v>
      </c>
      <c r="X32" s="99">
        <f t="shared" si="5"/>
        <v>-8341179</v>
      </c>
      <c r="Y32" s="100">
        <f>+IF(W32&lt;&gt;0,(X32/W32)*100,0)</f>
        <v>-15.906138140615214</v>
      </c>
      <c r="Z32" s="101">
        <f t="shared" si="5"/>
        <v>69920001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103564604</v>
      </c>
      <c r="C35" s="18">
        <v>0</v>
      </c>
      <c r="D35" s="58">
        <v>881109000</v>
      </c>
      <c r="E35" s="59">
        <v>103564604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32433454</v>
      </c>
      <c r="M35" s="59">
        <v>32433454</v>
      </c>
      <c r="N35" s="59">
        <v>37846390</v>
      </c>
      <c r="O35" s="59">
        <v>0</v>
      </c>
      <c r="P35" s="59">
        <v>0</v>
      </c>
      <c r="Q35" s="59">
        <v>37846390</v>
      </c>
      <c r="R35" s="59">
        <v>0</v>
      </c>
      <c r="S35" s="59">
        <v>0</v>
      </c>
      <c r="T35" s="59">
        <v>0</v>
      </c>
      <c r="U35" s="59">
        <v>0</v>
      </c>
      <c r="V35" s="59">
        <v>37846390</v>
      </c>
      <c r="W35" s="59">
        <v>77673453</v>
      </c>
      <c r="X35" s="59">
        <v>-39827063</v>
      </c>
      <c r="Y35" s="60">
        <v>-51.27</v>
      </c>
      <c r="Z35" s="61">
        <v>103564604</v>
      </c>
    </row>
    <row r="36" spans="1:26" ht="13.5">
      <c r="A36" s="57" t="s">
        <v>53</v>
      </c>
      <c r="B36" s="18">
        <v>848400385</v>
      </c>
      <c r="C36" s="18">
        <v>0</v>
      </c>
      <c r="D36" s="58">
        <v>1784571037</v>
      </c>
      <c r="E36" s="59">
        <v>848400385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636300289</v>
      </c>
      <c r="X36" s="59">
        <v>-636300289</v>
      </c>
      <c r="Y36" s="60">
        <v>-100</v>
      </c>
      <c r="Z36" s="61">
        <v>848400385</v>
      </c>
    </row>
    <row r="37" spans="1:26" ht="13.5">
      <c r="A37" s="57" t="s">
        <v>54</v>
      </c>
      <c r="B37" s="18">
        <v>818236863</v>
      </c>
      <c r="C37" s="18">
        <v>0</v>
      </c>
      <c r="D37" s="58">
        <v>582200000</v>
      </c>
      <c r="E37" s="59">
        <v>818236863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16293832</v>
      </c>
      <c r="M37" s="59">
        <v>16293832</v>
      </c>
      <c r="N37" s="59">
        <v>21361023</v>
      </c>
      <c r="O37" s="59">
        <v>0</v>
      </c>
      <c r="P37" s="59">
        <v>0</v>
      </c>
      <c r="Q37" s="59">
        <v>21361023</v>
      </c>
      <c r="R37" s="59">
        <v>0</v>
      </c>
      <c r="S37" s="59">
        <v>0</v>
      </c>
      <c r="T37" s="59">
        <v>0</v>
      </c>
      <c r="U37" s="59">
        <v>0</v>
      </c>
      <c r="V37" s="59">
        <v>21361023</v>
      </c>
      <c r="W37" s="59">
        <v>613677647</v>
      </c>
      <c r="X37" s="59">
        <v>-592316624</v>
      </c>
      <c r="Y37" s="60">
        <v>-96.52</v>
      </c>
      <c r="Z37" s="61">
        <v>818236863</v>
      </c>
    </row>
    <row r="38" spans="1:26" ht="13.5">
      <c r="A38" s="57" t="s">
        <v>55</v>
      </c>
      <c r="B38" s="18">
        <v>193624253</v>
      </c>
      <c r="C38" s="18">
        <v>0</v>
      </c>
      <c r="D38" s="58">
        <v>1200000</v>
      </c>
      <c r="E38" s="59">
        <v>193624253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1446845</v>
      </c>
      <c r="M38" s="59">
        <v>1446845</v>
      </c>
      <c r="N38" s="59">
        <v>1519121</v>
      </c>
      <c r="O38" s="59">
        <v>0</v>
      </c>
      <c r="P38" s="59">
        <v>0</v>
      </c>
      <c r="Q38" s="59">
        <v>1519121</v>
      </c>
      <c r="R38" s="59">
        <v>0</v>
      </c>
      <c r="S38" s="59">
        <v>0</v>
      </c>
      <c r="T38" s="59">
        <v>0</v>
      </c>
      <c r="U38" s="59">
        <v>0</v>
      </c>
      <c r="V38" s="59">
        <v>1519121</v>
      </c>
      <c r="W38" s="59">
        <v>145218190</v>
      </c>
      <c r="X38" s="59">
        <v>-143699069</v>
      </c>
      <c r="Y38" s="60">
        <v>-98.95</v>
      </c>
      <c r="Z38" s="61">
        <v>193624253</v>
      </c>
    </row>
    <row r="39" spans="1:26" ht="13.5">
      <c r="A39" s="57" t="s">
        <v>56</v>
      </c>
      <c r="B39" s="18">
        <v>-59896127</v>
      </c>
      <c r="C39" s="18">
        <v>0</v>
      </c>
      <c r="D39" s="58">
        <v>2082280037</v>
      </c>
      <c r="E39" s="59">
        <v>-59896127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14692777</v>
      </c>
      <c r="M39" s="59">
        <v>14692777</v>
      </c>
      <c r="N39" s="59">
        <v>14966246</v>
      </c>
      <c r="O39" s="59">
        <v>0</v>
      </c>
      <c r="P39" s="59">
        <v>0</v>
      </c>
      <c r="Q39" s="59">
        <v>14966246</v>
      </c>
      <c r="R39" s="59">
        <v>0</v>
      </c>
      <c r="S39" s="59">
        <v>0</v>
      </c>
      <c r="T39" s="59">
        <v>0</v>
      </c>
      <c r="U39" s="59">
        <v>0</v>
      </c>
      <c r="V39" s="59">
        <v>14966246</v>
      </c>
      <c r="W39" s="59">
        <v>-44922095</v>
      </c>
      <c r="X39" s="59">
        <v>59888341</v>
      </c>
      <c r="Y39" s="60">
        <v>-133.32</v>
      </c>
      <c r="Z39" s="61">
        <v>-59896127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88557799</v>
      </c>
      <c r="C42" s="18">
        <v>0</v>
      </c>
      <c r="D42" s="58">
        <v>90237012</v>
      </c>
      <c r="E42" s="59">
        <v>343653</v>
      </c>
      <c r="F42" s="59">
        <v>57021207</v>
      </c>
      <c r="G42" s="59">
        <v>-4934015</v>
      </c>
      <c r="H42" s="59">
        <v>-28991230</v>
      </c>
      <c r="I42" s="59">
        <v>23095962</v>
      </c>
      <c r="J42" s="59">
        <v>7865692</v>
      </c>
      <c r="K42" s="59">
        <v>-10621575</v>
      </c>
      <c r="L42" s="59">
        <v>30211493</v>
      </c>
      <c r="M42" s="59">
        <v>27455610</v>
      </c>
      <c r="N42" s="59">
        <v>-10873789</v>
      </c>
      <c r="O42" s="59">
        <v>-1875090</v>
      </c>
      <c r="P42" s="59">
        <v>26753129</v>
      </c>
      <c r="Q42" s="59">
        <v>14004250</v>
      </c>
      <c r="R42" s="59">
        <v>0</v>
      </c>
      <c r="S42" s="59">
        <v>0</v>
      </c>
      <c r="T42" s="59">
        <v>0</v>
      </c>
      <c r="U42" s="59">
        <v>0</v>
      </c>
      <c r="V42" s="59">
        <v>64555822</v>
      </c>
      <c r="W42" s="59">
        <v>19773731</v>
      </c>
      <c r="X42" s="59">
        <v>44782091</v>
      </c>
      <c r="Y42" s="60">
        <v>226.47</v>
      </c>
      <c r="Z42" s="61">
        <v>343653</v>
      </c>
    </row>
    <row r="43" spans="1:26" ht="13.5">
      <c r="A43" s="57" t="s">
        <v>59</v>
      </c>
      <c r="B43" s="18">
        <v>-77196006</v>
      </c>
      <c r="C43" s="18">
        <v>0</v>
      </c>
      <c r="D43" s="58">
        <v>-64920000</v>
      </c>
      <c r="E43" s="59">
        <v>-74920002</v>
      </c>
      <c r="F43" s="59">
        <v>-585000</v>
      </c>
      <c r="G43" s="59">
        <v>0</v>
      </c>
      <c r="H43" s="59">
        <v>-3052427</v>
      </c>
      <c r="I43" s="59">
        <v>-3637427</v>
      </c>
      <c r="J43" s="59">
        <v>-6397465</v>
      </c>
      <c r="K43" s="59">
        <v>-2958140</v>
      </c>
      <c r="L43" s="59">
        <v>-17666790</v>
      </c>
      <c r="M43" s="59">
        <v>-27022395</v>
      </c>
      <c r="N43" s="59">
        <v>-3227625</v>
      </c>
      <c r="O43" s="59">
        <v>-2427062</v>
      </c>
      <c r="P43" s="59">
        <v>-645205</v>
      </c>
      <c r="Q43" s="59">
        <v>-6299892</v>
      </c>
      <c r="R43" s="59">
        <v>0</v>
      </c>
      <c r="S43" s="59">
        <v>0</v>
      </c>
      <c r="T43" s="59">
        <v>0</v>
      </c>
      <c r="U43" s="59">
        <v>0</v>
      </c>
      <c r="V43" s="59">
        <v>-36959714</v>
      </c>
      <c r="W43" s="59">
        <v>-50300469</v>
      </c>
      <c r="X43" s="59">
        <v>13340755</v>
      </c>
      <c r="Y43" s="60">
        <v>-26.52</v>
      </c>
      <c r="Z43" s="61">
        <v>-74920002</v>
      </c>
    </row>
    <row r="44" spans="1:26" ht="13.5">
      <c r="A44" s="57" t="s">
        <v>60</v>
      </c>
      <c r="B44" s="18">
        <v>-6003241</v>
      </c>
      <c r="C44" s="18">
        <v>0</v>
      </c>
      <c r="D44" s="58">
        <v>-2880000</v>
      </c>
      <c r="E44" s="59">
        <v>-2880000</v>
      </c>
      <c r="F44" s="59">
        <v>-100000</v>
      </c>
      <c r="G44" s="59">
        <v>-100000</v>
      </c>
      <c r="H44" s="59">
        <v>-600000</v>
      </c>
      <c r="I44" s="59">
        <v>-800000</v>
      </c>
      <c r="J44" s="59">
        <v>-100000</v>
      </c>
      <c r="K44" s="59">
        <v>-100000</v>
      </c>
      <c r="L44" s="59">
        <v>-600000</v>
      </c>
      <c r="M44" s="59">
        <v>-800000</v>
      </c>
      <c r="N44" s="59">
        <v>-100000</v>
      </c>
      <c r="O44" s="59">
        <v>-100000</v>
      </c>
      <c r="P44" s="59">
        <v>-600000</v>
      </c>
      <c r="Q44" s="59">
        <v>-800000</v>
      </c>
      <c r="R44" s="59">
        <v>0</v>
      </c>
      <c r="S44" s="59">
        <v>0</v>
      </c>
      <c r="T44" s="59">
        <v>0</v>
      </c>
      <c r="U44" s="59">
        <v>0</v>
      </c>
      <c r="V44" s="59">
        <v>-2400000</v>
      </c>
      <c r="W44" s="59">
        <v>-2400000</v>
      </c>
      <c r="X44" s="59">
        <v>0</v>
      </c>
      <c r="Y44" s="60">
        <v>0</v>
      </c>
      <c r="Z44" s="61">
        <v>-2880000</v>
      </c>
    </row>
    <row r="45" spans="1:26" ht="13.5">
      <c r="A45" s="69" t="s">
        <v>61</v>
      </c>
      <c r="B45" s="21">
        <v>8443768</v>
      </c>
      <c r="C45" s="21">
        <v>0</v>
      </c>
      <c r="D45" s="98">
        <v>27437011</v>
      </c>
      <c r="E45" s="99">
        <v>-76078358</v>
      </c>
      <c r="F45" s="99">
        <v>68735404</v>
      </c>
      <c r="G45" s="99">
        <v>63701389</v>
      </c>
      <c r="H45" s="99">
        <v>31057732</v>
      </c>
      <c r="I45" s="99">
        <v>31057732</v>
      </c>
      <c r="J45" s="99">
        <v>32425959</v>
      </c>
      <c r="K45" s="99">
        <v>18746244</v>
      </c>
      <c r="L45" s="99">
        <v>30690947</v>
      </c>
      <c r="M45" s="99">
        <v>30690947</v>
      </c>
      <c r="N45" s="99">
        <v>16489533</v>
      </c>
      <c r="O45" s="99">
        <v>12087381</v>
      </c>
      <c r="P45" s="99">
        <v>37595305</v>
      </c>
      <c r="Q45" s="99">
        <v>37595305</v>
      </c>
      <c r="R45" s="99">
        <v>0</v>
      </c>
      <c r="S45" s="99">
        <v>0</v>
      </c>
      <c r="T45" s="99">
        <v>0</v>
      </c>
      <c r="U45" s="99">
        <v>0</v>
      </c>
      <c r="V45" s="99">
        <v>37595305</v>
      </c>
      <c r="W45" s="99">
        <v>-31548747</v>
      </c>
      <c r="X45" s="99">
        <v>69144052</v>
      </c>
      <c r="Y45" s="100">
        <v>-219.17</v>
      </c>
      <c r="Z45" s="101">
        <v>-76078358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67145369</v>
      </c>
      <c r="C49" s="51">
        <v>0</v>
      </c>
      <c r="D49" s="128">
        <v>18613975</v>
      </c>
      <c r="E49" s="53">
        <v>514453693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600213037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32965759</v>
      </c>
      <c r="C51" s="51">
        <v>0</v>
      </c>
      <c r="D51" s="128">
        <v>29517576</v>
      </c>
      <c r="E51" s="53">
        <v>2957787</v>
      </c>
      <c r="F51" s="53">
        <v>0</v>
      </c>
      <c r="G51" s="53">
        <v>0</v>
      </c>
      <c r="H51" s="53">
        <v>0</v>
      </c>
      <c r="I51" s="53">
        <v>728779193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794220315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62.20811503972489</v>
      </c>
      <c r="C58" s="5">
        <f>IF(C67=0,0,+(C76/C67)*100)</f>
        <v>0</v>
      </c>
      <c r="D58" s="6">
        <f aca="true" t="shared" si="6" ref="D58:Z58">IF(D67=0,0,+(D76/D67)*100)</f>
        <v>93.79854322616265</v>
      </c>
      <c r="E58" s="7">
        <f t="shared" si="6"/>
        <v>51.98900422518198</v>
      </c>
      <c r="F58" s="7">
        <f t="shared" si="6"/>
        <v>43.515201893342876</v>
      </c>
      <c r="G58" s="7">
        <f t="shared" si="6"/>
        <v>39.56703390469317</v>
      </c>
      <c r="H58" s="7">
        <f t="shared" si="6"/>
        <v>57.53297744019571</v>
      </c>
      <c r="I58" s="7">
        <f t="shared" si="6"/>
        <v>46.61718798178273</v>
      </c>
      <c r="J58" s="7">
        <f t="shared" si="6"/>
        <v>50.15263685759586</v>
      </c>
      <c r="K58" s="7">
        <f t="shared" si="6"/>
        <v>63.94010277521321</v>
      </c>
      <c r="L58" s="7">
        <f t="shared" si="6"/>
        <v>59.97961002876788</v>
      </c>
      <c r="M58" s="7">
        <f t="shared" si="6"/>
        <v>57.72874080734489</v>
      </c>
      <c r="N58" s="7">
        <f t="shared" si="6"/>
        <v>67.15578042474478</v>
      </c>
      <c r="O58" s="7">
        <f t="shared" si="6"/>
        <v>39.16896906629271</v>
      </c>
      <c r="P58" s="7">
        <f t="shared" si="6"/>
        <v>74.83980793245648</v>
      </c>
      <c r="Q58" s="7">
        <f t="shared" si="6"/>
        <v>56.87131171898569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53.475673428252335</v>
      </c>
      <c r="W58" s="7">
        <f t="shared" si="6"/>
        <v>63.87572261333493</v>
      </c>
      <c r="X58" s="7">
        <f t="shared" si="6"/>
        <v>0</v>
      </c>
      <c r="Y58" s="7">
        <f t="shared" si="6"/>
        <v>0</v>
      </c>
      <c r="Z58" s="8">
        <f t="shared" si="6"/>
        <v>51.98900422518198</v>
      </c>
    </row>
    <row r="59" spans="1:26" ht="13.5">
      <c r="A59" s="36" t="s">
        <v>31</v>
      </c>
      <c r="B59" s="9">
        <f aca="true" t="shared" si="7" ref="B59:Z66">IF(B68=0,0,+(B77/B68)*100)</f>
        <v>43.54451775562184</v>
      </c>
      <c r="C59" s="9">
        <f t="shared" si="7"/>
        <v>0</v>
      </c>
      <c r="D59" s="2">
        <f t="shared" si="7"/>
        <v>69.46227443892153</v>
      </c>
      <c r="E59" s="10">
        <f t="shared" si="7"/>
        <v>29.6850352932635</v>
      </c>
      <c r="F59" s="10">
        <f t="shared" si="7"/>
        <v>36.10592990974654</v>
      </c>
      <c r="G59" s="10">
        <f t="shared" si="7"/>
        <v>46.813487372844065</v>
      </c>
      <c r="H59" s="10">
        <f t="shared" si="7"/>
        <v>54.16033462026718</v>
      </c>
      <c r="I59" s="10">
        <f t="shared" si="7"/>
        <v>45.19236975866265</v>
      </c>
      <c r="J59" s="10">
        <f t="shared" si="7"/>
        <v>72.1948505285139</v>
      </c>
      <c r="K59" s="10">
        <f t="shared" si="7"/>
        <v>59.15738614768651</v>
      </c>
      <c r="L59" s="10">
        <f t="shared" si="7"/>
        <v>68.14257393415876</v>
      </c>
      <c r="M59" s="10">
        <f t="shared" si="7"/>
        <v>66.79938971078194</v>
      </c>
      <c r="N59" s="10">
        <f t="shared" si="7"/>
        <v>58.06079263200543</v>
      </c>
      <c r="O59" s="10">
        <f t="shared" si="7"/>
        <v>57.037268277591934</v>
      </c>
      <c r="P59" s="10">
        <f t="shared" si="7"/>
        <v>70.61790046856389</v>
      </c>
      <c r="Q59" s="10">
        <f t="shared" si="7"/>
        <v>61.799726346837225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57.61275101144429</v>
      </c>
      <c r="W59" s="10">
        <f t="shared" si="7"/>
        <v>56.04083659837739</v>
      </c>
      <c r="X59" s="10">
        <f t="shared" si="7"/>
        <v>0</v>
      </c>
      <c r="Y59" s="10">
        <f t="shared" si="7"/>
        <v>0</v>
      </c>
      <c r="Z59" s="11">
        <f t="shared" si="7"/>
        <v>29.6850352932635</v>
      </c>
    </row>
    <row r="60" spans="1:26" ht="13.5">
      <c r="A60" s="37" t="s">
        <v>32</v>
      </c>
      <c r="B60" s="12">
        <f t="shared" si="7"/>
        <v>61.87993823166777</v>
      </c>
      <c r="C60" s="12">
        <f t="shared" si="7"/>
        <v>0</v>
      </c>
      <c r="D60" s="3">
        <f t="shared" si="7"/>
        <v>102.10411843619522</v>
      </c>
      <c r="E60" s="13">
        <f t="shared" si="7"/>
        <v>60.63823600273501</v>
      </c>
      <c r="F60" s="13">
        <f t="shared" si="7"/>
        <v>51.18831962833158</v>
      </c>
      <c r="G60" s="13">
        <f t="shared" si="7"/>
        <v>42.518744910588694</v>
      </c>
      <c r="H60" s="13">
        <f t="shared" si="7"/>
        <v>63.831601168109565</v>
      </c>
      <c r="I60" s="13">
        <f t="shared" si="7"/>
        <v>52.226802030243476</v>
      </c>
      <c r="J60" s="13">
        <f t="shared" si="7"/>
        <v>48.93043903697138</v>
      </c>
      <c r="K60" s="13">
        <f t="shared" si="7"/>
        <v>74.56680143815771</v>
      </c>
      <c r="L60" s="13">
        <f t="shared" si="7"/>
        <v>63.08779090044096</v>
      </c>
      <c r="M60" s="13">
        <f t="shared" si="7"/>
        <v>61.4140897525366</v>
      </c>
      <c r="N60" s="13">
        <f t="shared" si="7"/>
        <v>78.58544267053425</v>
      </c>
      <c r="O60" s="13">
        <f t="shared" si="7"/>
        <v>39.07738928837367</v>
      </c>
      <c r="P60" s="13">
        <f t="shared" si="7"/>
        <v>87.19861407313961</v>
      </c>
      <c r="Q60" s="13">
        <f t="shared" si="7"/>
        <v>61.843464767277425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58.2603720344602</v>
      </c>
      <c r="W60" s="13">
        <f t="shared" si="7"/>
        <v>67.62991434870845</v>
      </c>
      <c r="X60" s="13">
        <f t="shared" si="7"/>
        <v>0</v>
      </c>
      <c r="Y60" s="13">
        <f t="shared" si="7"/>
        <v>0</v>
      </c>
      <c r="Z60" s="14">
        <f t="shared" si="7"/>
        <v>60.63823600273501</v>
      </c>
    </row>
    <row r="61" spans="1:26" ht="13.5">
      <c r="A61" s="38" t="s">
        <v>106</v>
      </c>
      <c r="B61" s="12">
        <f t="shared" si="7"/>
        <v>61.87993854454046</v>
      </c>
      <c r="C61" s="12">
        <f t="shared" si="7"/>
        <v>0</v>
      </c>
      <c r="D61" s="3">
        <f t="shared" si="7"/>
        <v>87.8034195697801</v>
      </c>
      <c r="E61" s="13">
        <f t="shared" si="7"/>
        <v>81.57328199254297</v>
      </c>
      <c r="F61" s="13">
        <f t="shared" si="7"/>
        <v>75.36451435383465</v>
      </c>
      <c r="G61" s="13">
        <f t="shared" si="7"/>
        <v>59.571155256636956</v>
      </c>
      <c r="H61" s="13">
        <f t="shared" si="7"/>
        <v>98.67425198605608</v>
      </c>
      <c r="I61" s="13">
        <f t="shared" si="7"/>
        <v>76.66792690622847</v>
      </c>
      <c r="J61" s="13">
        <f t="shared" si="7"/>
        <v>58.71524237028973</v>
      </c>
      <c r="K61" s="13">
        <f t="shared" si="7"/>
        <v>160.16159273572535</v>
      </c>
      <c r="L61" s="13">
        <f t="shared" si="7"/>
        <v>95.17005561177068</v>
      </c>
      <c r="M61" s="13">
        <f t="shared" si="7"/>
        <v>94.36979796775506</v>
      </c>
      <c r="N61" s="13">
        <f t="shared" si="7"/>
        <v>123.3981596983253</v>
      </c>
      <c r="O61" s="13">
        <f t="shared" si="7"/>
        <v>66.49233632360023</v>
      </c>
      <c r="P61" s="13">
        <f t="shared" si="7"/>
        <v>156.52908402553493</v>
      </c>
      <c r="Q61" s="13">
        <f t="shared" si="7"/>
        <v>103.91534078532949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90.20845719795406</v>
      </c>
      <c r="W61" s="13">
        <f t="shared" si="7"/>
        <v>78.99457249725761</v>
      </c>
      <c r="X61" s="13">
        <f t="shared" si="7"/>
        <v>0</v>
      </c>
      <c r="Y61" s="13">
        <f t="shared" si="7"/>
        <v>0</v>
      </c>
      <c r="Z61" s="14">
        <f t="shared" si="7"/>
        <v>81.57328199254297</v>
      </c>
    </row>
    <row r="62" spans="1:26" ht="13.5">
      <c r="A62" s="38" t="s">
        <v>107</v>
      </c>
      <c r="B62" s="12">
        <f t="shared" si="7"/>
        <v>61.87993765215165</v>
      </c>
      <c r="C62" s="12">
        <f t="shared" si="7"/>
        <v>0</v>
      </c>
      <c r="D62" s="3">
        <f t="shared" si="7"/>
        <v>148.26493522419483</v>
      </c>
      <c r="E62" s="13">
        <f t="shared" si="7"/>
        <v>41.99430427881591</v>
      </c>
      <c r="F62" s="13">
        <f t="shared" si="7"/>
        <v>23.63536909197182</v>
      </c>
      <c r="G62" s="13">
        <f t="shared" si="7"/>
        <v>20.680318417360137</v>
      </c>
      <c r="H62" s="13">
        <f t="shared" si="7"/>
        <v>26.941224471883334</v>
      </c>
      <c r="I62" s="13">
        <f t="shared" si="7"/>
        <v>23.850861761964666</v>
      </c>
      <c r="J62" s="13">
        <f t="shared" si="7"/>
        <v>44.953868915083085</v>
      </c>
      <c r="K62" s="13">
        <f t="shared" si="7"/>
        <v>28.079560250662254</v>
      </c>
      <c r="L62" s="13">
        <f t="shared" si="7"/>
        <v>29.407450162463338</v>
      </c>
      <c r="M62" s="13">
        <f t="shared" si="7"/>
        <v>33.09316448549723</v>
      </c>
      <c r="N62" s="13">
        <f t="shared" si="7"/>
        <v>44.794410131410885</v>
      </c>
      <c r="O62" s="13">
        <f t="shared" si="7"/>
        <v>13.969617628098026</v>
      </c>
      <c r="P62" s="13">
        <f t="shared" si="7"/>
        <v>44.849376592251815</v>
      </c>
      <c r="Q62" s="13">
        <f t="shared" si="7"/>
        <v>26.343570631849435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27.486304145363714</v>
      </c>
      <c r="W62" s="13">
        <f t="shared" si="7"/>
        <v>71.52525495096522</v>
      </c>
      <c r="X62" s="13">
        <f t="shared" si="7"/>
        <v>0</v>
      </c>
      <c r="Y62" s="13">
        <f t="shared" si="7"/>
        <v>0</v>
      </c>
      <c r="Z62" s="14">
        <f t="shared" si="7"/>
        <v>41.99430427881591</v>
      </c>
    </row>
    <row r="63" spans="1:26" ht="13.5">
      <c r="A63" s="38" t="s">
        <v>108</v>
      </c>
      <c r="B63" s="12">
        <f t="shared" si="7"/>
        <v>61.879939005036064</v>
      </c>
      <c r="C63" s="12">
        <f t="shared" si="7"/>
        <v>0</v>
      </c>
      <c r="D63" s="3">
        <f t="shared" si="7"/>
        <v>111.02700344874894</v>
      </c>
      <c r="E63" s="13">
        <f t="shared" si="7"/>
        <v>33.33971337782697</v>
      </c>
      <c r="F63" s="13">
        <f t="shared" si="7"/>
        <v>23.668871005045023</v>
      </c>
      <c r="G63" s="13">
        <f t="shared" si="7"/>
        <v>20.889184964158638</v>
      </c>
      <c r="H63" s="13">
        <f t="shared" si="7"/>
        <v>32.488839536532524</v>
      </c>
      <c r="I63" s="13">
        <f t="shared" si="7"/>
        <v>25.63921133617148</v>
      </c>
      <c r="J63" s="13">
        <f t="shared" si="7"/>
        <v>37.1206688920331</v>
      </c>
      <c r="K63" s="13">
        <f t="shared" si="7"/>
        <v>31.045057847005804</v>
      </c>
      <c r="L63" s="13">
        <f t="shared" si="7"/>
        <v>34.98199341050979</v>
      </c>
      <c r="M63" s="13">
        <f t="shared" si="7"/>
        <v>34.382131850233584</v>
      </c>
      <c r="N63" s="13">
        <f t="shared" si="7"/>
        <v>38.31233346392864</v>
      </c>
      <c r="O63" s="13">
        <f t="shared" si="7"/>
        <v>30.512442794571133</v>
      </c>
      <c r="P63" s="13">
        <f t="shared" si="7"/>
        <v>39.886755878168834</v>
      </c>
      <c r="Q63" s="13">
        <f t="shared" si="7"/>
        <v>36.20451102429049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32.06379912625595</v>
      </c>
      <c r="W63" s="13">
        <f t="shared" si="7"/>
        <v>39.04560821868296</v>
      </c>
      <c r="X63" s="13">
        <f t="shared" si="7"/>
        <v>0</v>
      </c>
      <c r="Y63" s="13">
        <f t="shared" si="7"/>
        <v>0</v>
      </c>
      <c r="Z63" s="14">
        <f t="shared" si="7"/>
        <v>33.33971337782697</v>
      </c>
    </row>
    <row r="64" spans="1:26" ht="13.5">
      <c r="A64" s="38" t="s">
        <v>109</v>
      </c>
      <c r="B64" s="12">
        <f t="shared" si="7"/>
        <v>61.879937001533555</v>
      </c>
      <c r="C64" s="12">
        <f t="shared" si="7"/>
        <v>0</v>
      </c>
      <c r="D64" s="3">
        <f t="shared" si="7"/>
        <v>114.53058467807249</v>
      </c>
      <c r="E64" s="13">
        <f t="shared" si="7"/>
        <v>21.798335669615664</v>
      </c>
      <c r="F64" s="13">
        <f t="shared" si="7"/>
        <v>17.639891761297513</v>
      </c>
      <c r="G64" s="13">
        <f t="shared" si="7"/>
        <v>17.94428292790638</v>
      </c>
      <c r="H64" s="13">
        <f t="shared" si="7"/>
        <v>21.99221996570191</v>
      </c>
      <c r="I64" s="13">
        <f t="shared" si="7"/>
        <v>19.187157880692645</v>
      </c>
      <c r="J64" s="13">
        <f t="shared" si="7"/>
        <v>25.22461937430901</v>
      </c>
      <c r="K64" s="13">
        <f t="shared" si="7"/>
        <v>22.067037508834048</v>
      </c>
      <c r="L64" s="13">
        <f t="shared" si="7"/>
        <v>20.768636334179913</v>
      </c>
      <c r="M64" s="13">
        <f t="shared" si="7"/>
        <v>22.69090518513361</v>
      </c>
      <c r="N64" s="13">
        <f t="shared" si="7"/>
        <v>24.792378443817732</v>
      </c>
      <c r="O64" s="13">
        <f t="shared" si="7"/>
        <v>22.693844658905988</v>
      </c>
      <c r="P64" s="13">
        <f t="shared" si="7"/>
        <v>35.3358480853731</v>
      </c>
      <c r="Q64" s="13">
        <f t="shared" si="7"/>
        <v>27.602143755274916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23.159824238059304</v>
      </c>
      <c r="W64" s="13">
        <f t="shared" si="7"/>
        <v>26.928481309082258</v>
      </c>
      <c r="X64" s="13">
        <f t="shared" si="7"/>
        <v>0</v>
      </c>
      <c r="Y64" s="13">
        <f t="shared" si="7"/>
        <v>0</v>
      </c>
      <c r="Z64" s="14">
        <f t="shared" si="7"/>
        <v>21.798335669615664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30</v>
      </c>
      <c r="E66" s="16">
        <f t="shared" si="7"/>
        <v>-7.500000000000001E-05</v>
      </c>
      <c r="F66" s="16">
        <f t="shared" si="7"/>
        <v>2.8217953934560045</v>
      </c>
      <c r="G66" s="16">
        <f t="shared" si="7"/>
        <v>5.852069864720974</v>
      </c>
      <c r="H66" s="16">
        <f t="shared" si="7"/>
        <v>6.657230903331572</v>
      </c>
      <c r="I66" s="16">
        <f t="shared" si="7"/>
        <v>4.987313457239242</v>
      </c>
      <c r="J66" s="16">
        <f t="shared" si="7"/>
        <v>15.087748666434647</v>
      </c>
      <c r="K66" s="16">
        <f t="shared" si="7"/>
        <v>7.049127083138955</v>
      </c>
      <c r="L66" s="16">
        <f t="shared" si="7"/>
        <v>11.55829748395609</v>
      </c>
      <c r="M66" s="16">
        <f t="shared" si="7"/>
        <v>11.170734101730204</v>
      </c>
      <c r="N66" s="16">
        <f t="shared" si="7"/>
        <v>8.50672590126004</v>
      </c>
      <c r="O66" s="16">
        <f t="shared" si="7"/>
        <v>7.823840408963691</v>
      </c>
      <c r="P66" s="16">
        <f t="shared" si="7"/>
        <v>12.409745050883382</v>
      </c>
      <c r="Q66" s="16">
        <f t="shared" si="7"/>
        <v>9.569447837377327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8.439677221799423</v>
      </c>
      <c r="W66" s="16">
        <f t="shared" si="7"/>
        <v>14.023765609506246</v>
      </c>
      <c r="X66" s="16">
        <f t="shared" si="7"/>
        <v>0</v>
      </c>
      <c r="Y66" s="16">
        <f t="shared" si="7"/>
        <v>0</v>
      </c>
      <c r="Z66" s="17">
        <f t="shared" si="7"/>
        <v>-7.500000000000001E-05</v>
      </c>
    </row>
    <row r="67" spans="1:26" ht="13.5" hidden="1">
      <c r="A67" s="40" t="s">
        <v>112</v>
      </c>
      <c r="B67" s="23">
        <v>331134867</v>
      </c>
      <c r="C67" s="23"/>
      <c r="D67" s="24">
        <v>347734279</v>
      </c>
      <c r="E67" s="25">
        <v>439928980</v>
      </c>
      <c r="F67" s="25">
        <v>36759533</v>
      </c>
      <c r="G67" s="25">
        <v>37556659</v>
      </c>
      <c r="H67" s="25">
        <v>34702739</v>
      </c>
      <c r="I67" s="25">
        <v>109018931</v>
      </c>
      <c r="J67" s="25">
        <v>32614010</v>
      </c>
      <c r="K67" s="25">
        <v>27614635</v>
      </c>
      <c r="L67" s="25">
        <v>33570425</v>
      </c>
      <c r="M67" s="25">
        <v>93799070</v>
      </c>
      <c r="N67" s="25">
        <v>30079710</v>
      </c>
      <c r="O67" s="25">
        <v>45259302</v>
      </c>
      <c r="P67" s="25">
        <v>27372454</v>
      </c>
      <c r="Q67" s="25">
        <v>102711466</v>
      </c>
      <c r="R67" s="25"/>
      <c r="S67" s="25"/>
      <c r="T67" s="25"/>
      <c r="U67" s="25"/>
      <c r="V67" s="25">
        <v>305529467</v>
      </c>
      <c r="W67" s="25">
        <v>260800785</v>
      </c>
      <c r="X67" s="25"/>
      <c r="Y67" s="24"/>
      <c r="Z67" s="26">
        <v>439928980</v>
      </c>
    </row>
    <row r="68" spans="1:26" ht="13.5" hidden="1">
      <c r="A68" s="36" t="s">
        <v>31</v>
      </c>
      <c r="B68" s="18">
        <v>64480845</v>
      </c>
      <c r="C68" s="18"/>
      <c r="D68" s="19">
        <v>66390000</v>
      </c>
      <c r="E68" s="20">
        <v>115092927</v>
      </c>
      <c r="F68" s="20">
        <v>7060782</v>
      </c>
      <c r="G68" s="20">
        <v>5795050</v>
      </c>
      <c r="H68" s="20">
        <v>6106504</v>
      </c>
      <c r="I68" s="20">
        <v>18962336</v>
      </c>
      <c r="J68" s="20">
        <v>6110530</v>
      </c>
      <c r="K68" s="20">
        <v>5377932</v>
      </c>
      <c r="L68" s="20">
        <v>6052074</v>
      </c>
      <c r="M68" s="20">
        <v>17540536</v>
      </c>
      <c r="N68" s="20">
        <v>5930949</v>
      </c>
      <c r="O68" s="20">
        <v>6051098</v>
      </c>
      <c r="P68" s="20">
        <v>5782776</v>
      </c>
      <c r="Q68" s="20">
        <v>17764823</v>
      </c>
      <c r="R68" s="20"/>
      <c r="S68" s="20"/>
      <c r="T68" s="20"/>
      <c r="U68" s="20"/>
      <c r="V68" s="20">
        <v>54267695</v>
      </c>
      <c r="W68" s="20">
        <v>49792590</v>
      </c>
      <c r="X68" s="20"/>
      <c r="Y68" s="19"/>
      <c r="Z68" s="22">
        <v>115092927</v>
      </c>
    </row>
    <row r="69" spans="1:26" ht="13.5" hidden="1">
      <c r="A69" s="37" t="s">
        <v>32</v>
      </c>
      <c r="B69" s="18">
        <v>232788542</v>
      </c>
      <c r="C69" s="18"/>
      <c r="D69" s="19">
        <v>271344279</v>
      </c>
      <c r="E69" s="20">
        <v>320836053</v>
      </c>
      <c r="F69" s="20">
        <v>26068828</v>
      </c>
      <c r="G69" s="20">
        <v>28059483</v>
      </c>
      <c r="H69" s="20">
        <v>25806141</v>
      </c>
      <c r="I69" s="20">
        <v>79934452</v>
      </c>
      <c r="J69" s="20">
        <v>23480756</v>
      </c>
      <c r="K69" s="20">
        <v>19117792</v>
      </c>
      <c r="L69" s="20">
        <v>24899756</v>
      </c>
      <c r="M69" s="20">
        <v>67498304</v>
      </c>
      <c r="N69" s="20">
        <v>20979892</v>
      </c>
      <c r="O69" s="20">
        <v>35863555</v>
      </c>
      <c r="P69" s="20">
        <v>18348443</v>
      </c>
      <c r="Q69" s="20">
        <v>75191890</v>
      </c>
      <c r="R69" s="20"/>
      <c r="S69" s="20"/>
      <c r="T69" s="20"/>
      <c r="U69" s="20"/>
      <c r="V69" s="20">
        <v>222624646</v>
      </c>
      <c r="W69" s="20">
        <v>203508198</v>
      </c>
      <c r="X69" s="20"/>
      <c r="Y69" s="19"/>
      <c r="Z69" s="22">
        <v>320836053</v>
      </c>
    </row>
    <row r="70" spans="1:26" ht="13.5" hidden="1">
      <c r="A70" s="38" t="s">
        <v>106</v>
      </c>
      <c r="B70" s="18">
        <v>126031439</v>
      </c>
      <c r="C70" s="18"/>
      <c r="D70" s="19">
        <v>175543720</v>
      </c>
      <c r="E70" s="20">
        <v>178517444</v>
      </c>
      <c r="F70" s="20">
        <v>14210140</v>
      </c>
      <c r="G70" s="20">
        <v>15921986</v>
      </c>
      <c r="H70" s="20">
        <v>13211485</v>
      </c>
      <c r="I70" s="20">
        <v>43343611</v>
      </c>
      <c r="J70" s="20">
        <v>12809202</v>
      </c>
      <c r="K70" s="20">
        <v>6785206</v>
      </c>
      <c r="L70" s="20">
        <v>12865262</v>
      </c>
      <c r="M70" s="20">
        <v>32459670</v>
      </c>
      <c r="N70" s="20">
        <v>10043136</v>
      </c>
      <c r="O70" s="20">
        <v>15566615</v>
      </c>
      <c r="P70" s="20">
        <v>7353229</v>
      </c>
      <c r="Q70" s="20">
        <v>32962980</v>
      </c>
      <c r="R70" s="20"/>
      <c r="S70" s="20"/>
      <c r="T70" s="20"/>
      <c r="U70" s="20"/>
      <c r="V70" s="20">
        <v>108766261</v>
      </c>
      <c r="W70" s="20">
        <v>131657787</v>
      </c>
      <c r="X70" s="20"/>
      <c r="Y70" s="19"/>
      <c r="Z70" s="22">
        <v>178517444</v>
      </c>
    </row>
    <row r="71" spans="1:26" ht="13.5" hidden="1">
      <c r="A71" s="38" t="s">
        <v>107</v>
      </c>
      <c r="B71" s="18">
        <v>51684863</v>
      </c>
      <c r="C71" s="18"/>
      <c r="D71" s="19">
        <v>33629609</v>
      </c>
      <c r="E71" s="20">
        <v>66021139</v>
      </c>
      <c r="F71" s="20">
        <v>5466185</v>
      </c>
      <c r="G71" s="20">
        <v>5758480</v>
      </c>
      <c r="H71" s="20">
        <v>6289046</v>
      </c>
      <c r="I71" s="20">
        <v>17513711</v>
      </c>
      <c r="J71" s="20">
        <v>4333954</v>
      </c>
      <c r="K71" s="20">
        <v>6080373</v>
      </c>
      <c r="L71" s="20">
        <v>5675742</v>
      </c>
      <c r="M71" s="20">
        <v>16090069</v>
      </c>
      <c r="N71" s="20">
        <v>4647408</v>
      </c>
      <c r="O71" s="20">
        <v>13912607</v>
      </c>
      <c r="P71" s="20">
        <v>4669095</v>
      </c>
      <c r="Q71" s="20">
        <v>23229110</v>
      </c>
      <c r="R71" s="20"/>
      <c r="S71" s="20"/>
      <c r="T71" s="20"/>
      <c r="U71" s="20"/>
      <c r="V71" s="20">
        <v>56832890</v>
      </c>
      <c r="W71" s="20">
        <v>25222203</v>
      </c>
      <c r="X71" s="20"/>
      <c r="Y71" s="19"/>
      <c r="Z71" s="22">
        <v>66021139</v>
      </c>
    </row>
    <row r="72" spans="1:26" ht="13.5" hidden="1">
      <c r="A72" s="38" t="s">
        <v>108</v>
      </c>
      <c r="B72" s="18">
        <v>29082401</v>
      </c>
      <c r="C72" s="18"/>
      <c r="D72" s="19">
        <v>32691565</v>
      </c>
      <c r="E72" s="20">
        <v>39597425</v>
      </c>
      <c r="F72" s="20">
        <v>3316339</v>
      </c>
      <c r="G72" s="20">
        <v>3308468</v>
      </c>
      <c r="H72" s="20">
        <v>3248297</v>
      </c>
      <c r="I72" s="20">
        <v>9873104</v>
      </c>
      <c r="J72" s="20">
        <v>3275865</v>
      </c>
      <c r="K72" s="20">
        <v>3279340</v>
      </c>
      <c r="L72" s="20">
        <v>3287963</v>
      </c>
      <c r="M72" s="20">
        <v>9843168</v>
      </c>
      <c r="N72" s="20">
        <v>3233909</v>
      </c>
      <c r="O72" s="20">
        <v>3309345</v>
      </c>
      <c r="P72" s="20">
        <v>3264452</v>
      </c>
      <c r="Q72" s="20">
        <v>9807706</v>
      </c>
      <c r="R72" s="20"/>
      <c r="S72" s="20"/>
      <c r="T72" s="20"/>
      <c r="U72" s="20"/>
      <c r="V72" s="20">
        <v>29523978</v>
      </c>
      <c r="W72" s="20">
        <v>24518673</v>
      </c>
      <c r="X72" s="20"/>
      <c r="Y72" s="19"/>
      <c r="Z72" s="22">
        <v>39597425</v>
      </c>
    </row>
    <row r="73" spans="1:26" ht="13.5" hidden="1">
      <c r="A73" s="38" t="s">
        <v>109</v>
      </c>
      <c r="B73" s="18">
        <v>25989839</v>
      </c>
      <c r="C73" s="18"/>
      <c r="D73" s="19">
        <v>29479385</v>
      </c>
      <c r="E73" s="20">
        <v>36700045</v>
      </c>
      <c r="F73" s="20">
        <v>3076164</v>
      </c>
      <c r="G73" s="20">
        <v>3070549</v>
      </c>
      <c r="H73" s="20">
        <v>3057313</v>
      </c>
      <c r="I73" s="20">
        <v>9204026</v>
      </c>
      <c r="J73" s="20">
        <v>3061735</v>
      </c>
      <c r="K73" s="20">
        <v>2972873</v>
      </c>
      <c r="L73" s="20">
        <v>3070789</v>
      </c>
      <c r="M73" s="20">
        <v>9105397</v>
      </c>
      <c r="N73" s="20">
        <v>3055439</v>
      </c>
      <c r="O73" s="20">
        <v>3074988</v>
      </c>
      <c r="P73" s="20">
        <v>3061667</v>
      </c>
      <c r="Q73" s="20">
        <v>9192094</v>
      </c>
      <c r="R73" s="20"/>
      <c r="S73" s="20"/>
      <c r="T73" s="20"/>
      <c r="U73" s="20"/>
      <c r="V73" s="20">
        <v>27501517</v>
      </c>
      <c r="W73" s="20">
        <v>22109535</v>
      </c>
      <c r="X73" s="20"/>
      <c r="Y73" s="19"/>
      <c r="Z73" s="22">
        <v>36700045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33865480</v>
      </c>
      <c r="C75" s="27"/>
      <c r="D75" s="28">
        <v>10000000</v>
      </c>
      <c r="E75" s="29">
        <v>4000000</v>
      </c>
      <c r="F75" s="29">
        <v>3629923</v>
      </c>
      <c r="G75" s="29">
        <v>3702126</v>
      </c>
      <c r="H75" s="29">
        <v>2790094</v>
      </c>
      <c r="I75" s="29">
        <v>10122143</v>
      </c>
      <c r="J75" s="29">
        <v>3022724</v>
      </c>
      <c r="K75" s="29">
        <v>3118911</v>
      </c>
      <c r="L75" s="29">
        <v>2618595</v>
      </c>
      <c r="M75" s="29">
        <v>8760230</v>
      </c>
      <c r="N75" s="29">
        <v>3168869</v>
      </c>
      <c r="O75" s="29">
        <v>3344649</v>
      </c>
      <c r="P75" s="29">
        <v>3241235</v>
      </c>
      <c r="Q75" s="29">
        <v>9754753</v>
      </c>
      <c r="R75" s="29"/>
      <c r="S75" s="29"/>
      <c r="T75" s="29"/>
      <c r="U75" s="29"/>
      <c r="V75" s="29">
        <v>28637126</v>
      </c>
      <c r="W75" s="29">
        <v>7499997</v>
      </c>
      <c r="X75" s="29"/>
      <c r="Y75" s="28"/>
      <c r="Z75" s="30">
        <v>4000000</v>
      </c>
    </row>
    <row r="76" spans="1:26" ht="13.5" hidden="1">
      <c r="A76" s="41" t="s">
        <v>113</v>
      </c>
      <c r="B76" s="31">
        <v>205992759</v>
      </c>
      <c r="C76" s="31"/>
      <c r="D76" s="32">
        <v>326169688</v>
      </c>
      <c r="E76" s="33">
        <v>228714696</v>
      </c>
      <c r="F76" s="33">
        <v>15995985</v>
      </c>
      <c r="G76" s="33">
        <v>14860056</v>
      </c>
      <c r="H76" s="33">
        <v>19965519</v>
      </c>
      <c r="I76" s="33">
        <v>50821560</v>
      </c>
      <c r="J76" s="33">
        <v>16356786</v>
      </c>
      <c r="K76" s="33">
        <v>17656826</v>
      </c>
      <c r="L76" s="33">
        <v>20135410</v>
      </c>
      <c r="M76" s="33">
        <v>54149022</v>
      </c>
      <c r="N76" s="33">
        <v>20200264</v>
      </c>
      <c r="O76" s="33">
        <v>17727602</v>
      </c>
      <c r="P76" s="33">
        <v>20485492</v>
      </c>
      <c r="Q76" s="33">
        <v>58413358</v>
      </c>
      <c r="R76" s="33"/>
      <c r="S76" s="33"/>
      <c r="T76" s="33"/>
      <c r="U76" s="33"/>
      <c r="V76" s="33">
        <v>163383940</v>
      </c>
      <c r="W76" s="33">
        <v>166588386</v>
      </c>
      <c r="X76" s="33"/>
      <c r="Y76" s="32"/>
      <c r="Z76" s="34">
        <v>228714696</v>
      </c>
    </row>
    <row r="77" spans="1:26" ht="13.5" hidden="1">
      <c r="A77" s="36" t="s">
        <v>31</v>
      </c>
      <c r="B77" s="18">
        <v>28077873</v>
      </c>
      <c r="C77" s="18"/>
      <c r="D77" s="19">
        <v>46116004</v>
      </c>
      <c r="E77" s="20">
        <v>34165376</v>
      </c>
      <c r="F77" s="20">
        <v>2549361</v>
      </c>
      <c r="G77" s="20">
        <v>2712865</v>
      </c>
      <c r="H77" s="20">
        <v>3307303</v>
      </c>
      <c r="I77" s="20">
        <v>8569529</v>
      </c>
      <c r="J77" s="20">
        <v>4411488</v>
      </c>
      <c r="K77" s="20">
        <v>3181444</v>
      </c>
      <c r="L77" s="20">
        <v>4124039</v>
      </c>
      <c r="M77" s="20">
        <v>11716971</v>
      </c>
      <c r="N77" s="20">
        <v>3443556</v>
      </c>
      <c r="O77" s="20">
        <v>3451381</v>
      </c>
      <c r="P77" s="20">
        <v>4083675</v>
      </c>
      <c r="Q77" s="20">
        <v>10978612</v>
      </c>
      <c r="R77" s="20"/>
      <c r="S77" s="20"/>
      <c r="T77" s="20"/>
      <c r="U77" s="20"/>
      <c r="V77" s="20">
        <v>31265112</v>
      </c>
      <c r="W77" s="20">
        <v>27904184</v>
      </c>
      <c r="X77" s="20"/>
      <c r="Y77" s="19"/>
      <c r="Z77" s="22">
        <v>34165376</v>
      </c>
    </row>
    <row r="78" spans="1:26" ht="13.5" hidden="1">
      <c r="A78" s="37" t="s">
        <v>32</v>
      </c>
      <c r="B78" s="18">
        <v>144049406</v>
      </c>
      <c r="C78" s="18"/>
      <c r="D78" s="19">
        <v>277053684</v>
      </c>
      <c r="E78" s="20">
        <v>194549323</v>
      </c>
      <c r="F78" s="20">
        <v>13344195</v>
      </c>
      <c r="G78" s="20">
        <v>11930540</v>
      </c>
      <c r="H78" s="20">
        <v>16472473</v>
      </c>
      <c r="I78" s="20">
        <v>41747208</v>
      </c>
      <c r="J78" s="20">
        <v>11489237</v>
      </c>
      <c r="K78" s="20">
        <v>14255526</v>
      </c>
      <c r="L78" s="20">
        <v>15708706</v>
      </c>
      <c r="M78" s="20">
        <v>41453469</v>
      </c>
      <c r="N78" s="20">
        <v>16487141</v>
      </c>
      <c r="O78" s="20">
        <v>14014541</v>
      </c>
      <c r="P78" s="20">
        <v>15999588</v>
      </c>
      <c r="Q78" s="20">
        <v>46501270</v>
      </c>
      <c r="R78" s="20"/>
      <c r="S78" s="20"/>
      <c r="T78" s="20"/>
      <c r="U78" s="20"/>
      <c r="V78" s="20">
        <v>129701947</v>
      </c>
      <c r="W78" s="20">
        <v>137632420</v>
      </c>
      <c r="X78" s="20"/>
      <c r="Y78" s="19"/>
      <c r="Z78" s="22">
        <v>194549323</v>
      </c>
    </row>
    <row r="79" spans="1:26" ht="13.5" hidden="1">
      <c r="A79" s="38" t="s">
        <v>106</v>
      </c>
      <c r="B79" s="18">
        <v>77988177</v>
      </c>
      <c r="C79" s="18"/>
      <c r="D79" s="19">
        <v>154133389</v>
      </c>
      <c r="E79" s="20">
        <v>145622538</v>
      </c>
      <c r="F79" s="20">
        <v>10709403</v>
      </c>
      <c r="G79" s="20">
        <v>9484911</v>
      </c>
      <c r="H79" s="20">
        <v>13036334</v>
      </c>
      <c r="I79" s="20">
        <v>33230648</v>
      </c>
      <c r="J79" s="20">
        <v>7520954</v>
      </c>
      <c r="K79" s="20">
        <v>10867294</v>
      </c>
      <c r="L79" s="20">
        <v>12243877</v>
      </c>
      <c r="M79" s="20">
        <v>30632125</v>
      </c>
      <c r="N79" s="20">
        <v>12393045</v>
      </c>
      <c r="O79" s="20">
        <v>10350606</v>
      </c>
      <c r="P79" s="20">
        <v>11509942</v>
      </c>
      <c r="Q79" s="20">
        <v>34253593</v>
      </c>
      <c r="R79" s="20"/>
      <c r="S79" s="20"/>
      <c r="T79" s="20"/>
      <c r="U79" s="20"/>
      <c r="V79" s="20">
        <v>98116366</v>
      </c>
      <c r="W79" s="20">
        <v>104002506</v>
      </c>
      <c r="X79" s="20"/>
      <c r="Y79" s="19"/>
      <c r="Z79" s="22">
        <v>145622538</v>
      </c>
    </row>
    <row r="80" spans="1:26" ht="13.5" hidden="1">
      <c r="A80" s="38" t="s">
        <v>107</v>
      </c>
      <c r="B80" s="18">
        <v>31982561</v>
      </c>
      <c r="C80" s="18"/>
      <c r="D80" s="19">
        <v>49860918</v>
      </c>
      <c r="E80" s="20">
        <v>27725118</v>
      </c>
      <c r="F80" s="20">
        <v>1291953</v>
      </c>
      <c r="G80" s="20">
        <v>1190872</v>
      </c>
      <c r="H80" s="20">
        <v>1694346</v>
      </c>
      <c r="I80" s="20">
        <v>4177171</v>
      </c>
      <c r="J80" s="20">
        <v>1948280</v>
      </c>
      <c r="K80" s="20">
        <v>1707342</v>
      </c>
      <c r="L80" s="20">
        <v>1669091</v>
      </c>
      <c r="M80" s="20">
        <v>5324713</v>
      </c>
      <c r="N80" s="20">
        <v>2081779</v>
      </c>
      <c r="O80" s="20">
        <v>1943538</v>
      </c>
      <c r="P80" s="20">
        <v>2094060</v>
      </c>
      <c r="Q80" s="20">
        <v>6119377</v>
      </c>
      <c r="R80" s="20"/>
      <c r="S80" s="20"/>
      <c r="T80" s="20"/>
      <c r="U80" s="20"/>
      <c r="V80" s="20">
        <v>15621261</v>
      </c>
      <c r="W80" s="20">
        <v>18040245</v>
      </c>
      <c r="X80" s="20"/>
      <c r="Y80" s="19"/>
      <c r="Z80" s="22">
        <v>27725118</v>
      </c>
    </row>
    <row r="81" spans="1:26" ht="13.5" hidden="1">
      <c r="A81" s="38" t="s">
        <v>108</v>
      </c>
      <c r="B81" s="18">
        <v>17996172</v>
      </c>
      <c r="C81" s="18"/>
      <c r="D81" s="19">
        <v>36296465</v>
      </c>
      <c r="E81" s="20">
        <v>13201668</v>
      </c>
      <c r="F81" s="20">
        <v>784940</v>
      </c>
      <c r="G81" s="20">
        <v>691112</v>
      </c>
      <c r="H81" s="20">
        <v>1055334</v>
      </c>
      <c r="I81" s="20">
        <v>2531386</v>
      </c>
      <c r="J81" s="20">
        <v>1216023</v>
      </c>
      <c r="K81" s="20">
        <v>1018073</v>
      </c>
      <c r="L81" s="20">
        <v>1150195</v>
      </c>
      <c r="M81" s="20">
        <v>3384291</v>
      </c>
      <c r="N81" s="20">
        <v>1238986</v>
      </c>
      <c r="O81" s="20">
        <v>1009762</v>
      </c>
      <c r="P81" s="20">
        <v>1302084</v>
      </c>
      <c r="Q81" s="20">
        <v>3550832</v>
      </c>
      <c r="R81" s="20"/>
      <c r="S81" s="20"/>
      <c r="T81" s="20"/>
      <c r="U81" s="20"/>
      <c r="V81" s="20">
        <v>9466509</v>
      </c>
      <c r="W81" s="20">
        <v>9573465</v>
      </c>
      <c r="X81" s="20"/>
      <c r="Y81" s="19"/>
      <c r="Z81" s="22">
        <v>13201668</v>
      </c>
    </row>
    <row r="82" spans="1:26" ht="13.5" hidden="1">
      <c r="A82" s="38" t="s">
        <v>109</v>
      </c>
      <c r="B82" s="18">
        <v>16082496</v>
      </c>
      <c r="C82" s="18"/>
      <c r="D82" s="19">
        <v>33762912</v>
      </c>
      <c r="E82" s="20">
        <v>7999999</v>
      </c>
      <c r="F82" s="20">
        <v>542632</v>
      </c>
      <c r="G82" s="20">
        <v>550988</v>
      </c>
      <c r="H82" s="20">
        <v>672371</v>
      </c>
      <c r="I82" s="20">
        <v>1765991</v>
      </c>
      <c r="J82" s="20">
        <v>772311</v>
      </c>
      <c r="K82" s="20">
        <v>656025</v>
      </c>
      <c r="L82" s="20">
        <v>637761</v>
      </c>
      <c r="M82" s="20">
        <v>2066097</v>
      </c>
      <c r="N82" s="20">
        <v>757516</v>
      </c>
      <c r="O82" s="20">
        <v>697833</v>
      </c>
      <c r="P82" s="20">
        <v>1081866</v>
      </c>
      <c r="Q82" s="20">
        <v>2537215</v>
      </c>
      <c r="R82" s="20"/>
      <c r="S82" s="20"/>
      <c r="T82" s="20"/>
      <c r="U82" s="20"/>
      <c r="V82" s="20">
        <v>6369303</v>
      </c>
      <c r="W82" s="20">
        <v>5953762</v>
      </c>
      <c r="X82" s="20"/>
      <c r="Y82" s="19"/>
      <c r="Z82" s="22">
        <v>7999999</v>
      </c>
    </row>
    <row r="83" spans="1:26" ht="13.5" hidden="1">
      <c r="A83" s="38" t="s">
        <v>110</v>
      </c>
      <c r="B83" s="18"/>
      <c r="C83" s="18"/>
      <c r="D83" s="19">
        <v>3000000</v>
      </c>
      <c r="E83" s="20"/>
      <c r="F83" s="20">
        <v>15267</v>
      </c>
      <c r="G83" s="20">
        <v>12657</v>
      </c>
      <c r="H83" s="20">
        <v>14088</v>
      </c>
      <c r="I83" s="20">
        <v>42012</v>
      </c>
      <c r="J83" s="20">
        <v>31669</v>
      </c>
      <c r="K83" s="20">
        <v>6792</v>
      </c>
      <c r="L83" s="20">
        <v>7782</v>
      </c>
      <c r="M83" s="20">
        <v>46243</v>
      </c>
      <c r="N83" s="20">
        <v>15815</v>
      </c>
      <c r="O83" s="20">
        <v>12802</v>
      </c>
      <c r="P83" s="20">
        <v>11636</v>
      </c>
      <c r="Q83" s="20">
        <v>40253</v>
      </c>
      <c r="R83" s="20"/>
      <c r="S83" s="20"/>
      <c r="T83" s="20"/>
      <c r="U83" s="20"/>
      <c r="V83" s="20">
        <v>128508</v>
      </c>
      <c r="W83" s="20">
        <v>62442</v>
      </c>
      <c r="X83" s="20"/>
      <c r="Y83" s="19"/>
      <c r="Z83" s="22"/>
    </row>
    <row r="84" spans="1:26" ht="13.5" hidden="1">
      <c r="A84" s="39" t="s">
        <v>111</v>
      </c>
      <c r="B84" s="27">
        <v>33865480</v>
      </c>
      <c r="C84" s="27"/>
      <c r="D84" s="28">
        <v>3000000</v>
      </c>
      <c r="E84" s="29">
        <v>-3</v>
      </c>
      <c r="F84" s="29">
        <v>102429</v>
      </c>
      <c r="G84" s="29">
        <v>216651</v>
      </c>
      <c r="H84" s="29">
        <v>185743</v>
      </c>
      <c r="I84" s="29">
        <v>504823</v>
      </c>
      <c r="J84" s="29">
        <v>456061</v>
      </c>
      <c r="K84" s="29">
        <v>219856</v>
      </c>
      <c r="L84" s="29">
        <v>302665</v>
      </c>
      <c r="M84" s="29">
        <v>978582</v>
      </c>
      <c r="N84" s="29">
        <v>269567</v>
      </c>
      <c r="O84" s="29">
        <v>261680</v>
      </c>
      <c r="P84" s="29">
        <v>402229</v>
      </c>
      <c r="Q84" s="29">
        <v>933476</v>
      </c>
      <c r="R84" s="29"/>
      <c r="S84" s="29"/>
      <c r="T84" s="29"/>
      <c r="U84" s="29"/>
      <c r="V84" s="29">
        <v>2416881</v>
      </c>
      <c r="W84" s="29">
        <v>1051782</v>
      </c>
      <c r="X84" s="29"/>
      <c r="Y84" s="28"/>
      <c r="Z84" s="30">
        <v>-3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114445494</v>
      </c>
      <c r="C5" s="18">
        <v>0</v>
      </c>
      <c r="D5" s="58">
        <v>113366430</v>
      </c>
      <c r="E5" s="59">
        <v>121196430</v>
      </c>
      <c r="F5" s="59">
        <v>20542050</v>
      </c>
      <c r="G5" s="59">
        <v>10084359</v>
      </c>
      <c r="H5" s="59">
        <v>10002433</v>
      </c>
      <c r="I5" s="59">
        <v>40628842</v>
      </c>
      <c r="J5" s="59">
        <v>10145538</v>
      </c>
      <c r="K5" s="59">
        <v>9895196</v>
      </c>
      <c r="L5" s="59">
        <v>10006291</v>
      </c>
      <c r="M5" s="59">
        <v>30047025</v>
      </c>
      <c r="N5" s="59">
        <v>7915668</v>
      </c>
      <c r="O5" s="59">
        <v>9712683</v>
      </c>
      <c r="P5" s="59">
        <v>9759029</v>
      </c>
      <c r="Q5" s="59">
        <v>27387380</v>
      </c>
      <c r="R5" s="59">
        <v>0</v>
      </c>
      <c r="S5" s="59">
        <v>0</v>
      </c>
      <c r="T5" s="59">
        <v>0</v>
      </c>
      <c r="U5" s="59">
        <v>0</v>
      </c>
      <c r="V5" s="59">
        <v>98063247</v>
      </c>
      <c r="W5" s="59">
        <v>85839000</v>
      </c>
      <c r="X5" s="59">
        <v>12224247</v>
      </c>
      <c r="Y5" s="60">
        <v>14.24</v>
      </c>
      <c r="Z5" s="61">
        <v>121196430</v>
      </c>
    </row>
    <row r="6" spans="1:26" ht="13.5">
      <c r="A6" s="57" t="s">
        <v>32</v>
      </c>
      <c r="B6" s="18">
        <v>513136112</v>
      </c>
      <c r="C6" s="18">
        <v>0</v>
      </c>
      <c r="D6" s="58">
        <v>682952050</v>
      </c>
      <c r="E6" s="59">
        <v>671852050</v>
      </c>
      <c r="F6" s="59">
        <v>52383478</v>
      </c>
      <c r="G6" s="59">
        <v>50891253</v>
      </c>
      <c r="H6" s="59">
        <v>42448452</v>
      </c>
      <c r="I6" s="59">
        <v>145723183</v>
      </c>
      <c r="J6" s="59">
        <v>54279767</v>
      </c>
      <c r="K6" s="59">
        <v>38253457</v>
      </c>
      <c r="L6" s="59">
        <v>43984633</v>
      </c>
      <c r="M6" s="59">
        <v>136517857</v>
      </c>
      <c r="N6" s="59">
        <v>38316238</v>
      </c>
      <c r="O6" s="59">
        <v>40862254</v>
      </c>
      <c r="P6" s="59">
        <v>44630058</v>
      </c>
      <c r="Q6" s="59">
        <v>123808550</v>
      </c>
      <c r="R6" s="59">
        <v>0</v>
      </c>
      <c r="S6" s="59">
        <v>0</v>
      </c>
      <c r="T6" s="59">
        <v>0</v>
      </c>
      <c r="U6" s="59">
        <v>0</v>
      </c>
      <c r="V6" s="59">
        <v>406049590</v>
      </c>
      <c r="W6" s="59">
        <v>516253720</v>
      </c>
      <c r="X6" s="59">
        <v>-110204130</v>
      </c>
      <c r="Y6" s="60">
        <v>-21.35</v>
      </c>
      <c r="Z6" s="61">
        <v>671852050</v>
      </c>
    </row>
    <row r="7" spans="1:26" ht="13.5">
      <c r="A7" s="57" t="s">
        <v>33</v>
      </c>
      <c r="B7" s="18">
        <v>2797837</v>
      </c>
      <c r="C7" s="18">
        <v>0</v>
      </c>
      <c r="D7" s="58">
        <v>2600000</v>
      </c>
      <c r="E7" s="59">
        <v>1400000</v>
      </c>
      <c r="F7" s="59">
        <v>54263</v>
      </c>
      <c r="G7" s="59">
        <v>127988</v>
      </c>
      <c r="H7" s="59">
        <v>0</v>
      </c>
      <c r="I7" s="59">
        <v>182251</v>
      </c>
      <c r="J7" s="59">
        <v>314416</v>
      </c>
      <c r="K7" s="59">
        <v>30216</v>
      </c>
      <c r="L7" s="59">
        <v>61204</v>
      </c>
      <c r="M7" s="59">
        <v>405836</v>
      </c>
      <c r="N7" s="59">
        <v>43861</v>
      </c>
      <c r="O7" s="59">
        <v>52057</v>
      </c>
      <c r="P7" s="59">
        <v>13683</v>
      </c>
      <c r="Q7" s="59">
        <v>109601</v>
      </c>
      <c r="R7" s="59">
        <v>0</v>
      </c>
      <c r="S7" s="59">
        <v>0</v>
      </c>
      <c r="T7" s="59">
        <v>0</v>
      </c>
      <c r="U7" s="59">
        <v>0</v>
      </c>
      <c r="V7" s="59">
        <v>697688</v>
      </c>
      <c r="W7" s="59">
        <v>1950030</v>
      </c>
      <c r="X7" s="59">
        <v>-1252342</v>
      </c>
      <c r="Y7" s="60">
        <v>-64.22</v>
      </c>
      <c r="Z7" s="61">
        <v>1400000</v>
      </c>
    </row>
    <row r="8" spans="1:26" ht="13.5">
      <c r="A8" s="57" t="s">
        <v>34</v>
      </c>
      <c r="B8" s="18">
        <v>124686709</v>
      </c>
      <c r="C8" s="18">
        <v>0</v>
      </c>
      <c r="D8" s="58">
        <v>131694150</v>
      </c>
      <c r="E8" s="59">
        <v>133172950</v>
      </c>
      <c r="F8" s="59">
        <v>69180075</v>
      </c>
      <c r="G8" s="59">
        <v>-14414492</v>
      </c>
      <c r="H8" s="59">
        <v>0</v>
      </c>
      <c r="I8" s="59">
        <v>54765583</v>
      </c>
      <c r="J8" s="59">
        <v>351522</v>
      </c>
      <c r="K8" s="59">
        <v>6623784</v>
      </c>
      <c r="L8" s="59">
        <v>42601305</v>
      </c>
      <c r="M8" s="59">
        <v>49576611</v>
      </c>
      <c r="N8" s="59">
        <v>154762</v>
      </c>
      <c r="O8" s="59">
        <v>317999</v>
      </c>
      <c r="P8" s="59">
        <v>34597898</v>
      </c>
      <c r="Q8" s="59">
        <v>35070659</v>
      </c>
      <c r="R8" s="59">
        <v>0</v>
      </c>
      <c r="S8" s="59">
        <v>0</v>
      </c>
      <c r="T8" s="59">
        <v>0</v>
      </c>
      <c r="U8" s="59">
        <v>0</v>
      </c>
      <c r="V8" s="59">
        <v>139412853</v>
      </c>
      <c r="W8" s="59">
        <v>131694000</v>
      </c>
      <c r="X8" s="59">
        <v>7718853</v>
      </c>
      <c r="Y8" s="60">
        <v>5.86</v>
      </c>
      <c r="Z8" s="61">
        <v>133172950</v>
      </c>
    </row>
    <row r="9" spans="1:26" ht="13.5">
      <c r="A9" s="57" t="s">
        <v>35</v>
      </c>
      <c r="B9" s="18">
        <v>70657139</v>
      </c>
      <c r="C9" s="18">
        <v>0</v>
      </c>
      <c r="D9" s="58">
        <v>49693760</v>
      </c>
      <c r="E9" s="59">
        <v>54834540</v>
      </c>
      <c r="F9" s="59">
        <v>2774694</v>
      </c>
      <c r="G9" s="59">
        <v>3857199</v>
      </c>
      <c r="H9" s="59">
        <v>3747085</v>
      </c>
      <c r="I9" s="59">
        <v>10378978</v>
      </c>
      <c r="J9" s="59">
        <v>4390844</v>
      </c>
      <c r="K9" s="59">
        <v>3599155</v>
      </c>
      <c r="L9" s="59">
        <v>4420524</v>
      </c>
      <c r="M9" s="59">
        <v>12410523</v>
      </c>
      <c r="N9" s="59">
        <v>4084175</v>
      </c>
      <c r="O9" s="59">
        <v>3855827</v>
      </c>
      <c r="P9" s="59">
        <v>6871280</v>
      </c>
      <c r="Q9" s="59">
        <v>14811282</v>
      </c>
      <c r="R9" s="59">
        <v>0</v>
      </c>
      <c r="S9" s="59">
        <v>0</v>
      </c>
      <c r="T9" s="59">
        <v>0</v>
      </c>
      <c r="U9" s="59">
        <v>0</v>
      </c>
      <c r="V9" s="59">
        <v>37600783</v>
      </c>
      <c r="W9" s="59">
        <v>27199530</v>
      </c>
      <c r="X9" s="59">
        <v>10401253</v>
      </c>
      <c r="Y9" s="60">
        <v>38.24</v>
      </c>
      <c r="Z9" s="61">
        <v>54834540</v>
      </c>
    </row>
    <row r="10" spans="1:26" ht="25.5">
      <c r="A10" s="62" t="s">
        <v>98</v>
      </c>
      <c r="B10" s="63">
        <f>SUM(B5:B9)</f>
        <v>825723291</v>
      </c>
      <c r="C10" s="63">
        <f>SUM(C5:C9)</f>
        <v>0</v>
      </c>
      <c r="D10" s="64">
        <f aca="true" t="shared" si="0" ref="D10:Z10">SUM(D5:D9)</f>
        <v>980306390</v>
      </c>
      <c r="E10" s="65">
        <f t="shared" si="0"/>
        <v>982455970</v>
      </c>
      <c r="F10" s="65">
        <f t="shared" si="0"/>
        <v>144934560</v>
      </c>
      <c r="G10" s="65">
        <f t="shared" si="0"/>
        <v>50546307</v>
      </c>
      <c r="H10" s="65">
        <f t="shared" si="0"/>
        <v>56197970</v>
      </c>
      <c r="I10" s="65">
        <f t="shared" si="0"/>
        <v>251678837</v>
      </c>
      <c r="J10" s="65">
        <f t="shared" si="0"/>
        <v>69482087</v>
      </c>
      <c r="K10" s="65">
        <f t="shared" si="0"/>
        <v>58401808</v>
      </c>
      <c r="L10" s="65">
        <f t="shared" si="0"/>
        <v>101073957</v>
      </c>
      <c r="M10" s="65">
        <f t="shared" si="0"/>
        <v>228957852</v>
      </c>
      <c r="N10" s="65">
        <f t="shared" si="0"/>
        <v>50514704</v>
      </c>
      <c r="O10" s="65">
        <f t="shared" si="0"/>
        <v>54800820</v>
      </c>
      <c r="P10" s="65">
        <f t="shared" si="0"/>
        <v>95871948</v>
      </c>
      <c r="Q10" s="65">
        <f t="shared" si="0"/>
        <v>201187472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681824161</v>
      </c>
      <c r="W10" s="65">
        <f t="shared" si="0"/>
        <v>762936280</v>
      </c>
      <c r="X10" s="65">
        <f t="shared" si="0"/>
        <v>-81112119</v>
      </c>
      <c r="Y10" s="66">
        <f>+IF(W10&lt;&gt;0,(X10/W10)*100,0)</f>
        <v>-10.63157187910896</v>
      </c>
      <c r="Z10" s="67">
        <f t="shared" si="0"/>
        <v>982455970</v>
      </c>
    </row>
    <row r="11" spans="1:26" ht="13.5">
      <c r="A11" s="57" t="s">
        <v>36</v>
      </c>
      <c r="B11" s="18">
        <v>230381661</v>
      </c>
      <c r="C11" s="18">
        <v>0</v>
      </c>
      <c r="D11" s="58">
        <v>249435520</v>
      </c>
      <c r="E11" s="59">
        <v>266829870</v>
      </c>
      <c r="F11" s="59">
        <v>20328829</v>
      </c>
      <c r="G11" s="59">
        <v>19904267</v>
      </c>
      <c r="H11" s="59">
        <v>20568415</v>
      </c>
      <c r="I11" s="59">
        <v>60801511</v>
      </c>
      <c r="J11" s="59">
        <v>19126679</v>
      </c>
      <c r="K11" s="59">
        <v>20189079</v>
      </c>
      <c r="L11" s="59">
        <v>20476449</v>
      </c>
      <c r="M11" s="59">
        <v>59792207</v>
      </c>
      <c r="N11" s="59">
        <v>20242524</v>
      </c>
      <c r="O11" s="59">
        <v>21360493</v>
      </c>
      <c r="P11" s="59">
        <v>19568285</v>
      </c>
      <c r="Q11" s="59">
        <v>61171302</v>
      </c>
      <c r="R11" s="59">
        <v>0</v>
      </c>
      <c r="S11" s="59">
        <v>0</v>
      </c>
      <c r="T11" s="59">
        <v>0</v>
      </c>
      <c r="U11" s="59">
        <v>0</v>
      </c>
      <c r="V11" s="59">
        <v>181765020</v>
      </c>
      <c r="W11" s="59">
        <v>187076250</v>
      </c>
      <c r="X11" s="59">
        <v>-5311230</v>
      </c>
      <c r="Y11" s="60">
        <v>-2.84</v>
      </c>
      <c r="Z11" s="61">
        <v>266829870</v>
      </c>
    </row>
    <row r="12" spans="1:26" ht="13.5">
      <c r="A12" s="57" t="s">
        <v>37</v>
      </c>
      <c r="B12" s="18">
        <v>15246934</v>
      </c>
      <c r="C12" s="18">
        <v>0</v>
      </c>
      <c r="D12" s="58">
        <v>16343070</v>
      </c>
      <c r="E12" s="59">
        <v>16343070</v>
      </c>
      <c r="F12" s="59">
        <v>1199783</v>
      </c>
      <c r="G12" s="59">
        <v>1302084</v>
      </c>
      <c r="H12" s="59">
        <v>1246679</v>
      </c>
      <c r="I12" s="59">
        <v>3748546</v>
      </c>
      <c r="J12" s="59">
        <v>1257277</v>
      </c>
      <c r="K12" s="59">
        <v>1330043</v>
      </c>
      <c r="L12" s="59">
        <v>1277454</v>
      </c>
      <c r="M12" s="59">
        <v>3864774</v>
      </c>
      <c r="N12" s="59">
        <v>1277454</v>
      </c>
      <c r="O12" s="59">
        <v>1298963</v>
      </c>
      <c r="P12" s="59">
        <v>1520230</v>
      </c>
      <c r="Q12" s="59">
        <v>4096647</v>
      </c>
      <c r="R12" s="59">
        <v>0</v>
      </c>
      <c r="S12" s="59">
        <v>0</v>
      </c>
      <c r="T12" s="59">
        <v>0</v>
      </c>
      <c r="U12" s="59">
        <v>0</v>
      </c>
      <c r="V12" s="59">
        <v>11709967</v>
      </c>
      <c r="W12" s="59">
        <v>12257280</v>
      </c>
      <c r="X12" s="59">
        <v>-547313</v>
      </c>
      <c r="Y12" s="60">
        <v>-4.47</v>
      </c>
      <c r="Z12" s="61">
        <v>16343070</v>
      </c>
    </row>
    <row r="13" spans="1:26" ht="13.5">
      <c r="A13" s="57" t="s">
        <v>99</v>
      </c>
      <c r="B13" s="18">
        <v>42930417</v>
      </c>
      <c r="C13" s="18">
        <v>0</v>
      </c>
      <c r="D13" s="58">
        <v>73535340</v>
      </c>
      <c r="E13" s="59">
        <v>73535340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27732995</v>
      </c>
      <c r="M13" s="59">
        <v>27732995</v>
      </c>
      <c r="N13" s="59">
        <v>4622180</v>
      </c>
      <c r="O13" s="59">
        <v>4824533</v>
      </c>
      <c r="P13" s="59">
        <v>4652080</v>
      </c>
      <c r="Q13" s="59">
        <v>14098793</v>
      </c>
      <c r="R13" s="59">
        <v>0</v>
      </c>
      <c r="S13" s="59">
        <v>0</v>
      </c>
      <c r="T13" s="59">
        <v>0</v>
      </c>
      <c r="U13" s="59">
        <v>0</v>
      </c>
      <c r="V13" s="59">
        <v>41831788</v>
      </c>
      <c r="W13" s="59">
        <v>55152000</v>
      </c>
      <c r="X13" s="59">
        <v>-13320212</v>
      </c>
      <c r="Y13" s="60">
        <v>-24.15</v>
      </c>
      <c r="Z13" s="61">
        <v>73535340</v>
      </c>
    </row>
    <row r="14" spans="1:26" ht="13.5">
      <c r="A14" s="57" t="s">
        <v>38</v>
      </c>
      <c r="B14" s="18">
        <v>991346</v>
      </c>
      <c r="C14" s="18">
        <v>0</v>
      </c>
      <c r="D14" s="58">
        <v>2241000</v>
      </c>
      <c r="E14" s="59">
        <v>2835870</v>
      </c>
      <c r="F14" s="59">
        <v>43096</v>
      </c>
      <c r="G14" s="59">
        <v>137967</v>
      </c>
      <c r="H14" s="59">
        <v>5118</v>
      </c>
      <c r="I14" s="59">
        <v>186181</v>
      </c>
      <c r="J14" s="59">
        <v>114604</v>
      </c>
      <c r="K14" s="59">
        <v>114100</v>
      </c>
      <c r="L14" s="59">
        <v>371027</v>
      </c>
      <c r="M14" s="59">
        <v>599731</v>
      </c>
      <c r="N14" s="59">
        <v>75750</v>
      </c>
      <c r="O14" s="59">
        <v>830022</v>
      </c>
      <c r="P14" s="59">
        <v>189179</v>
      </c>
      <c r="Q14" s="59">
        <v>1094951</v>
      </c>
      <c r="R14" s="59">
        <v>0</v>
      </c>
      <c r="S14" s="59">
        <v>0</v>
      </c>
      <c r="T14" s="59">
        <v>0</v>
      </c>
      <c r="U14" s="59">
        <v>0</v>
      </c>
      <c r="V14" s="59">
        <v>1880863</v>
      </c>
      <c r="W14" s="59">
        <v>1683000</v>
      </c>
      <c r="X14" s="59">
        <v>197863</v>
      </c>
      <c r="Y14" s="60">
        <v>11.76</v>
      </c>
      <c r="Z14" s="61">
        <v>2835870</v>
      </c>
    </row>
    <row r="15" spans="1:26" ht="13.5">
      <c r="A15" s="57" t="s">
        <v>39</v>
      </c>
      <c r="B15" s="18">
        <v>336678396</v>
      </c>
      <c r="C15" s="18">
        <v>0</v>
      </c>
      <c r="D15" s="58">
        <v>409853480</v>
      </c>
      <c r="E15" s="59">
        <v>401131480</v>
      </c>
      <c r="F15" s="59">
        <v>72533</v>
      </c>
      <c r="G15" s="59">
        <v>36840487</v>
      </c>
      <c r="H15" s="59">
        <v>54923055</v>
      </c>
      <c r="I15" s="59">
        <v>91836075</v>
      </c>
      <c r="J15" s="59">
        <v>35911209</v>
      </c>
      <c r="K15" s="59">
        <v>25589426</v>
      </c>
      <c r="L15" s="59">
        <v>24951353</v>
      </c>
      <c r="M15" s="59">
        <v>86451988</v>
      </c>
      <c r="N15" s="59">
        <v>30558846</v>
      </c>
      <c r="O15" s="59">
        <v>24036157</v>
      </c>
      <c r="P15" s="59">
        <v>22332243</v>
      </c>
      <c r="Q15" s="59">
        <v>76927246</v>
      </c>
      <c r="R15" s="59">
        <v>0</v>
      </c>
      <c r="S15" s="59">
        <v>0</v>
      </c>
      <c r="T15" s="59">
        <v>0</v>
      </c>
      <c r="U15" s="59">
        <v>0</v>
      </c>
      <c r="V15" s="59">
        <v>255215309</v>
      </c>
      <c r="W15" s="59">
        <v>307389690</v>
      </c>
      <c r="X15" s="59">
        <v>-52174381</v>
      </c>
      <c r="Y15" s="60">
        <v>-16.97</v>
      </c>
      <c r="Z15" s="61">
        <v>401131480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13999</v>
      </c>
      <c r="G16" s="59">
        <v>14360</v>
      </c>
      <c r="H16" s="59">
        <v>14400</v>
      </c>
      <c r="I16" s="59">
        <v>42759</v>
      </c>
      <c r="J16" s="59">
        <v>14890</v>
      </c>
      <c r="K16" s="59">
        <v>17102</v>
      </c>
      <c r="L16" s="59">
        <v>358696</v>
      </c>
      <c r="M16" s="59">
        <v>390688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433447</v>
      </c>
      <c r="W16" s="59"/>
      <c r="X16" s="59">
        <v>433447</v>
      </c>
      <c r="Y16" s="60">
        <v>0</v>
      </c>
      <c r="Z16" s="61">
        <v>0</v>
      </c>
    </row>
    <row r="17" spans="1:26" ht="13.5">
      <c r="A17" s="57" t="s">
        <v>41</v>
      </c>
      <c r="B17" s="18">
        <v>256021040</v>
      </c>
      <c r="C17" s="18">
        <v>0</v>
      </c>
      <c r="D17" s="58">
        <v>247428080</v>
      </c>
      <c r="E17" s="59">
        <v>242060290</v>
      </c>
      <c r="F17" s="59">
        <v>8640765</v>
      </c>
      <c r="G17" s="59">
        <v>13318987</v>
      </c>
      <c r="H17" s="59">
        <v>14263779</v>
      </c>
      <c r="I17" s="59">
        <v>36223531</v>
      </c>
      <c r="J17" s="59">
        <v>12223561</v>
      </c>
      <c r="K17" s="59">
        <v>13672997</v>
      </c>
      <c r="L17" s="59">
        <v>15787671</v>
      </c>
      <c r="M17" s="59">
        <v>41684229</v>
      </c>
      <c r="N17" s="59">
        <v>17583151</v>
      </c>
      <c r="O17" s="59">
        <v>12497455</v>
      </c>
      <c r="P17" s="59">
        <v>20560275</v>
      </c>
      <c r="Q17" s="59">
        <v>50640881</v>
      </c>
      <c r="R17" s="59">
        <v>0</v>
      </c>
      <c r="S17" s="59">
        <v>0</v>
      </c>
      <c r="T17" s="59">
        <v>0</v>
      </c>
      <c r="U17" s="59">
        <v>0</v>
      </c>
      <c r="V17" s="59">
        <v>128548641</v>
      </c>
      <c r="W17" s="59">
        <v>185571720</v>
      </c>
      <c r="X17" s="59">
        <v>-57023079</v>
      </c>
      <c r="Y17" s="60">
        <v>-30.73</v>
      </c>
      <c r="Z17" s="61">
        <v>242060290</v>
      </c>
    </row>
    <row r="18" spans="1:26" ht="13.5">
      <c r="A18" s="69" t="s">
        <v>42</v>
      </c>
      <c r="B18" s="70">
        <f>SUM(B11:B17)</f>
        <v>882249794</v>
      </c>
      <c r="C18" s="70">
        <f>SUM(C11:C17)</f>
        <v>0</v>
      </c>
      <c r="D18" s="71">
        <f aca="true" t="shared" si="1" ref="D18:Z18">SUM(D11:D17)</f>
        <v>998836490</v>
      </c>
      <c r="E18" s="72">
        <f t="shared" si="1"/>
        <v>1002735920</v>
      </c>
      <c r="F18" s="72">
        <f t="shared" si="1"/>
        <v>30299005</v>
      </c>
      <c r="G18" s="72">
        <f t="shared" si="1"/>
        <v>71518152</v>
      </c>
      <c r="H18" s="72">
        <f t="shared" si="1"/>
        <v>91021446</v>
      </c>
      <c r="I18" s="72">
        <f t="shared" si="1"/>
        <v>192838603</v>
      </c>
      <c r="J18" s="72">
        <f t="shared" si="1"/>
        <v>68648220</v>
      </c>
      <c r="K18" s="72">
        <f t="shared" si="1"/>
        <v>60912747</v>
      </c>
      <c r="L18" s="72">
        <f t="shared" si="1"/>
        <v>90955645</v>
      </c>
      <c r="M18" s="72">
        <f t="shared" si="1"/>
        <v>220516612</v>
      </c>
      <c r="N18" s="72">
        <f t="shared" si="1"/>
        <v>74359905</v>
      </c>
      <c r="O18" s="72">
        <f t="shared" si="1"/>
        <v>64847623</v>
      </c>
      <c r="P18" s="72">
        <f t="shared" si="1"/>
        <v>68822292</v>
      </c>
      <c r="Q18" s="72">
        <f t="shared" si="1"/>
        <v>208029820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621385035</v>
      </c>
      <c r="W18" s="72">
        <f t="shared" si="1"/>
        <v>749129940</v>
      </c>
      <c r="X18" s="72">
        <f t="shared" si="1"/>
        <v>-127744905</v>
      </c>
      <c r="Y18" s="66">
        <f>+IF(W18&lt;&gt;0,(X18/W18)*100,0)</f>
        <v>-17.0524361901755</v>
      </c>
      <c r="Z18" s="73">
        <f t="shared" si="1"/>
        <v>1002735920</v>
      </c>
    </row>
    <row r="19" spans="1:26" ht="13.5">
      <c r="A19" s="69" t="s">
        <v>43</v>
      </c>
      <c r="B19" s="74">
        <f>+B10-B18</f>
        <v>-56526503</v>
      </c>
      <c r="C19" s="74">
        <f>+C10-C18</f>
        <v>0</v>
      </c>
      <c r="D19" s="75">
        <f aca="true" t="shared" si="2" ref="D19:Z19">+D10-D18</f>
        <v>-18530100</v>
      </c>
      <c r="E19" s="76">
        <f t="shared" si="2"/>
        <v>-20279950</v>
      </c>
      <c r="F19" s="76">
        <f t="shared" si="2"/>
        <v>114635555</v>
      </c>
      <c r="G19" s="76">
        <f t="shared" si="2"/>
        <v>-20971845</v>
      </c>
      <c r="H19" s="76">
        <f t="shared" si="2"/>
        <v>-34823476</v>
      </c>
      <c r="I19" s="76">
        <f t="shared" si="2"/>
        <v>58840234</v>
      </c>
      <c r="J19" s="76">
        <f t="shared" si="2"/>
        <v>833867</v>
      </c>
      <c r="K19" s="76">
        <f t="shared" si="2"/>
        <v>-2510939</v>
      </c>
      <c r="L19" s="76">
        <f t="shared" si="2"/>
        <v>10118312</v>
      </c>
      <c r="M19" s="76">
        <f t="shared" si="2"/>
        <v>8441240</v>
      </c>
      <c r="N19" s="76">
        <f t="shared" si="2"/>
        <v>-23845201</v>
      </c>
      <c r="O19" s="76">
        <f t="shared" si="2"/>
        <v>-10046803</v>
      </c>
      <c r="P19" s="76">
        <f t="shared" si="2"/>
        <v>27049656</v>
      </c>
      <c r="Q19" s="76">
        <f t="shared" si="2"/>
        <v>-6842348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60439126</v>
      </c>
      <c r="W19" s="76">
        <f>IF(E10=E18,0,W10-W18)</f>
        <v>13806340</v>
      </c>
      <c r="X19" s="76">
        <f t="shared" si="2"/>
        <v>46632786</v>
      </c>
      <c r="Y19" s="77">
        <f>+IF(W19&lt;&gt;0,(X19/W19)*100,0)</f>
        <v>337.763563696099</v>
      </c>
      <c r="Z19" s="78">
        <f t="shared" si="2"/>
        <v>-20279950</v>
      </c>
    </row>
    <row r="20" spans="1:26" ht="13.5">
      <c r="A20" s="57" t="s">
        <v>44</v>
      </c>
      <c r="B20" s="18">
        <v>93949464</v>
      </c>
      <c r="C20" s="18">
        <v>0</v>
      </c>
      <c r="D20" s="58">
        <v>67091850</v>
      </c>
      <c r="E20" s="59">
        <v>81066700</v>
      </c>
      <c r="F20" s="59">
        <v>0</v>
      </c>
      <c r="G20" s="59">
        <v>0</v>
      </c>
      <c r="H20" s="59">
        <v>0</v>
      </c>
      <c r="I20" s="59">
        <v>0</v>
      </c>
      <c r="J20" s="59">
        <v>583250</v>
      </c>
      <c r="K20" s="59">
        <v>0</v>
      </c>
      <c r="L20" s="59">
        <v>0</v>
      </c>
      <c r="M20" s="59">
        <v>583250</v>
      </c>
      <c r="N20" s="59">
        <v>583250</v>
      </c>
      <c r="O20" s="59">
        <v>0</v>
      </c>
      <c r="P20" s="59">
        <v>116500</v>
      </c>
      <c r="Q20" s="59">
        <v>699750</v>
      </c>
      <c r="R20" s="59">
        <v>0</v>
      </c>
      <c r="S20" s="59">
        <v>0</v>
      </c>
      <c r="T20" s="59">
        <v>0</v>
      </c>
      <c r="U20" s="59">
        <v>0</v>
      </c>
      <c r="V20" s="59">
        <v>1283000</v>
      </c>
      <c r="W20" s="59">
        <v>67092000</v>
      </c>
      <c r="X20" s="59">
        <v>-65809000</v>
      </c>
      <c r="Y20" s="60">
        <v>-98.09</v>
      </c>
      <c r="Z20" s="61">
        <v>81066700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37422961</v>
      </c>
      <c r="C22" s="85">
        <f>SUM(C19:C21)</f>
        <v>0</v>
      </c>
      <c r="D22" s="86">
        <f aca="true" t="shared" si="3" ref="D22:Z22">SUM(D19:D21)</f>
        <v>48561750</v>
      </c>
      <c r="E22" s="87">
        <f t="shared" si="3"/>
        <v>60786750</v>
      </c>
      <c r="F22" s="87">
        <f t="shared" si="3"/>
        <v>114635555</v>
      </c>
      <c r="G22" s="87">
        <f t="shared" si="3"/>
        <v>-20971845</v>
      </c>
      <c r="H22" s="87">
        <f t="shared" si="3"/>
        <v>-34823476</v>
      </c>
      <c r="I22" s="87">
        <f t="shared" si="3"/>
        <v>58840234</v>
      </c>
      <c r="J22" s="87">
        <f t="shared" si="3"/>
        <v>1417117</v>
      </c>
      <c r="K22" s="87">
        <f t="shared" si="3"/>
        <v>-2510939</v>
      </c>
      <c r="L22" s="87">
        <f t="shared" si="3"/>
        <v>10118312</v>
      </c>
      <c r="M22" s="87">
        <f t="shared" si="3"/>
        <v>9024490</v>
      </c>
      <c r="N22" s="87">
        <f t="shared" si="3"/>
        <v>-23261951</v>
      </c>
      <c r="O22" s="87">
        <f t="shared" si="3"/>
        <v>-10046803</v>
      </c>
      <c r="P22" s="87">
        <f t="shared" si="3"/>
        <v>27166156</v>
      </c>
      <c r="Q22" s="87">
        <f t="shared" si="3"/>
        <v>-6142598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61722126</v>
      </c>
      <c r="W22" s="87">
        <f t="shared" si="3"/>
        <v>80898340</v>
      </c>
      <c r="X22" s="87">
        <f t="shared" si="3"/>
        <v>-19176214</v>
      </c>
      <c r="Y22" s="88">
        <f>+IF(W22&lt;&gt;0,(X22/W22)*100,0)</f>
        <v>-23.704088365719247</v>
      </c>
      <c r="Z22" s="89">
        <f t="shared" si="3"/>
        <v>60786750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37422961</v>
      </c>
      <c r="C24" s="74">
        <f>SUM(C22:C23)</f>
        <v>0</v>
      </c>
      <c r="D24" s="75">
        <f aca="true" t="shared" si="4" ref="D24:Z24">SUM(D22:D23)</f>
        <v>48561750</v>
      </c>
      <c r="E24" s="76">
        <f t="shared" si="4"/>
        <v>60786750</v>
      </c>
      <c r="F24" s="76">
        <f t="shared" si="4"/>
        <v>114635555</v>
      </c>
      <c r="G24" s="76">
        <f t="shared" si="4"/>
        <v>-20971845</v>
      </c>
      <c r="H24" s="76">
        <f t="shared" si="4"/>
        <v>-34823476</v>
      </c>
      <c r="I24" s="76">
        <f t="shared" si="4"/>
        <v>58840234</v>
      </c>
      <c r="J24" s="76">
        <f t="shared" si="4"/>
        <v>1417117</v>
      </c>
      <c r="K24" s="76">
        <f t="shared" si="4"/>
        <v>-2510939</v>
      </c>
      <c r="L24" s="76">
        <f t="shared" si="4"/>
        <v>10118312</v>
      </c>
      <c r="M24" s="76">
        <f t="shared" si="4"/>
        <v>9024490</v>
      </c>
      <c r="N24" s="76">
        <f t="shared" si="4"/>
        <v>-23261951</v>
      </c>
      <c r="O24" s="76">
        <f t="shared" si="4"/>
        <v>-10046803</v>
      </c>
      <c r="P24" s="76">
        <f t="shared" si="4"/>
        <v>27166156</v>
      </c>
      <c r="Q24" s="76">
        <f t="shared" si="4"/>
        <v>-6142598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61722126</v>
      </c>
      <c r="W24" s="76">
        <f t="shared" si="4"/>
        <v>80898340</v>
      </c>
      <c r="X24" s="76">
        <f t="shared" si="4"/>
        <v>-19176214</v>
      </c>
      <c r="Y24" s="77">
        <f>+IF(W24&lt;&gt;0,(X24/W24)*100,0)</f>
        <v>-23.704088365719247</v>
      </c>
      <c r="Z24" s="78">
        <f t="shared" si="4"/>
        <v>60786750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116620293</v>
      </c>
      <c r="C27" s="21">
        <v>0</v>
      </c>
      <c r="D27" s="98">
        <v>113245440</v>
      </c>
      <c r="E27" s="99">
        <v>126439860</v>
      </c>
      <c r="F27" s="99">
        <v>446968</v>
      </c>
      <c r="G27" s="99">
        <v>8738886</v>
      </c>
      <c r="H27" s="99">
        <v>11585072</v>
      </c>
      <c r="I27" s="99">
        <v>20770926</v>
      </c>
      <c r="J27" s="99">
        <v>10976247</v>
      </c>
      <c r="K27" s="99">
        <v>3022972</v>
      </c>
      <c r="L27" s="99">
        <v>10852748</v>
      </c>
      <c r="M27" s="99">
        <v>24851967</v>
      </c>
      <c r="N27" s="99">
        <v>2900705</v>
      </c>
      <c r="O27" s="99">
        <v>1679342</v>
      </c>
      <c r="P27" s="99">
        <v>14652914</v>
      </c>
      <c r="Q27" s="99">
        <v>19232961</v>
      </c>
      <c r="R27" s="99">
        <v>0</v>
      </c>
      <c r="S27" s="99">
        <v>0</v>
      </c>
      <c r="T27" s="99">
        <v>0</v>
      </c>
      <c r="U27" s="99">
        <v>0</v>
      </c>
      <c r="V27" s="99">
        <v>64855854</v>
      </c>
      <c r="W27" s="99">
        <v>94829895</v>
      </c>
      <c r="X27" s="99">
        <v>-29974041</v>
      </c>
      <c r="Y27" s="100">
        <v>-31.61</v>
      </c>
      <c r="Z27" s="101">
        <v>126439860</v>
      </c>
    </row>
    <row r="28" spans="1:26" ht="13.5">
      <c r="A28" s="102" t="s">
        <v>44</v>
      </c>
      <c r="B28" s="18">
        <v>84689690</v>
      </c>
      <c r="C28" s="18">
        <v>0</v>
      </c>
      <c r="D28" s="58">
        <v>67091850</v>
      </c>
      <c r="E28" s="59">
        <v>81066700</v>
      </c>
      <c r="F28" s="59">
        <v>446968</v>
      </c>
      <c r="G28" s="59">
        <v>8738886</v>
      </c>
      <c r="H28" s="59">
        <v>9517536</v>
      </c>
      <c r="I28" s="59">
        <v>18703390</v>
      </c>
      <c r="J28" s="59">
        <v>9716157</v>
      </c>
      <c r="K28" s="59">
        <v>718523</v>
      </c>
      <c r="L28" s="59">
        <v>10391871</v>
      </c>
      <c r="M28" s="59">
        <v>20826551</v>
      </c>
      <c r="N28" s="59">
        <v>228888</v>
      </c>
      <c r="O28" s="59">
        <v>267630</v>
      </c>
      <c r="P28" s="59">
        <v>13771560</v>
      </c>
      <c r="Q28" s="59">
        <v>14268078</v>
      </c>
      <c r="R28" s="59">
        <v>0</v>
      </c>
      <c r="S28" s="59">
        <v>0</v>
      </c>
      <c r="T28" s="59">
        <v>0</v>
      </c>
      <c r="U28" s="59">
        <v>0</v>
      </c>
      <c r="V28" s="59">
        <v>53798019</v>
      </c>
      <c r="W28" s="59">
        <v>60800025</v>
      </c>
      <c r="X28" s="59">
        <v>-7002006</v>
      </c>
      <c r="Y28" s="60">
        <v>-11.52</v>
      </c>
      <c r="Z28" s="61">
        <v>81066700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10379141</v>
      </c>
      <c r="C30" s="18">
        <v>0</v>
      </c>
      <c r="D30" s="58">
        <v>1000000</v>
      </c>
      <c r="E30" s="59">
        <v>11084570</v>
      </c>
      <c r="F30" s="59">
        <v>0</v>
      </c>
      <c r="G30" s="59">
        <v>0</v>
      </c>
      <c r="H30" s="59">
        <v>1561718</v>
      </c>
      <c r="I30" s="59">
        <v>1561718</v>
      </c>
      <c r="J30" s="59">
        <v>0</v>
      </c>
      <c r="K30" s="59">
        <v>2282459</v>
      </c>
      <c r="L30" s="59">
        <v>0</v>
      </c>
      <c r="M30" s="59">
        <v>2282459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3844177</v>
      </c>
      <c r="W30" s="59">
        <v>8313428</v>
      </c>
      <c r="X30" s="59">
        <v>-4469251</v>
      </c>
      <c r="Y30" s="60">
        <v>-53.76</v>
      </c>
      <c r="Z30" s="61">
        <v>11084570</v>
      </c>
    </row>
    <row r="31" spans="1:26" ht="13.5">
      <c r="A31" s="57" t="s">
        <v>49</v>
      </c>
      <c r="B31" s="18">
        <v>21551463</v>
      </c>
      <c r="C31" s="18">
        <v>0</v>
      </c>
      <c r="D31" s="58">
        <v>45153590</v>
      </c>
      <c r="E31" s="59">
        <v>34288590</v>
      </c>
      <c r="F31" s="59">
        <v>0</v>
      </c>
      <c r="G31" s="59">
        <v>0</v>
      </c>
      <c r="H31" s="59">
        <v>505818</v>
      </c>
      <c r="I31" s="59">
        <v>505818</v>
      </c>
      <c r="J31" s="59">
        <v>1260090</v>
      </c>
      <c r="K31" s="59">
        <v>21990</v>
      </c>
      <c r="L31" s="59">
        <v>460877</v>
      </c>
      <c r="M31" s="59">
        <v>1742957</v>
      </c>
      <c r="N31" s="59">
        <v>2671817</v>
      </c>
      <c r="O31" s="59">
        <v>1411712</v>
      </c>
      <c r="P31" s="59">
        <v>881354</v>
      </c>
      <c r="Q31" s="59">
        <v>4964883</v>
      </c>
      <c r="R31" s="59">
        <v>0</v>
      </c>
      <c r="S31" s="59">
        <v>0</v>
      </c>
      <c r="T31" s="59">
        <v>0</v>
      </c>
      <c r="U31" s="59">
        <v>0</v>
      </c>
      <c r="V31" s="59">
        <v>7213658</v>
      </c>
      <c r="W31" s="59">
        <v>25716443</v>
      </c>
      <c r="X31" s="59">
        <v>-18502785</v>
      </c>
      <c r="Y31" s="60">
        <v>-71.95</v>
      </c>
      <c r="Z31" s="61">
        <v>34288590</v>
      </c>
    </row>
    <row r="32" spans="1:26" ht="13.5">
      <c r="A32" s="69" t="s">
        <v>50</v>
      </c>
      <c r="B32" s="21">
        <f>SUM(B28:B31)</f>
        <v>116620294</v>
      </c>
      <c r="C32" s="21">
        <f>SUM(C28:C31)</f>
        <v>0</v>
      </c>
      <c r="D32" s="98">
        <f aca="true" t="shared" si="5" ref="D32:Z32">SUM(D28:D31)</f>
        <v>113245440</v>
      </c>
      <c r="E32" s="99">
        <f t="shared" si="5"/>
        <v>126439860</v>
      </c>
      <c r="F32" s="99">
        <f t="shared" si="5"/>
        <v>446968</v>
      </c>
      <c r="G32" s="99">
        <f t="shared" si="5"/>
        <v>8738886</v>
      </c>
      <c r="H32" s="99">
        <f t="shared" si="5"/>
        <v>11585072</v>
      </c>
      <c r="I32" s="99">
        <f t="shared" si="5"/>
        <v>20770926</v>
      </c>
      <c r="J32" s="99">
        <f t="shared" si="5"/>
        <v>10976247</v>
      </c>
      <c r="K32" s="99">
        <f t="shared" si="5"/>
        <v>3022972</v>
      </c>
      <c r="L32" s="99">
        <f t="shared" si="5"/>
        <v>10852748</v>
      </c>
      <c r="M32" s="99">
        <f t="shared" si="5"/>
        <v>24851967</v>
      </c>
      <c r="N32" s="99">
        <f t="shared" si="5"/>
        <v>2900705</v>
      </c>
      <c r="O32" s="99">
        <f t="shared" si="5"/>
        <v>1679342</v>
      </c>
      <c r="P32" s="99">
        <f t="shared" si="5"/>
        <v>14652914</v>
      </c>
      <c r="Q32" s="99">
        <f t="shared" si="5"/>
        <v>19232961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64855854</v>
      </c>
      <c r="W32" s="99">
        <f t="shared" si="5"/>
        <v>94829896</v>
      </c>
      <c r="X32" s="99">
        <f t="shared" si="5"/>
        <v>-29974042</v>
      </c>
      <c r="Y32" s="100">
        <f>+IF(W32&lt;&gt;0,(X32/W32)*100,0)</f>
        <v>-31.608219838182677</v>
      </c>
      <c r="Z32" s="101">
        <f t="shared" si="5"/>
        <v>126439860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246740009</v>
      </c>
      <c r="C35" s="18">
        <v>0</v>
      </c>
      <c r="D35" s="58">
        <v>319941000</v>
      </c>
      <c r="E35" s="59">
        <v>380321640</v>
      </c>
      <c r="F35" s="59">
        <v>49474761</v>
      </c>
      <c r="G35" s="59">
        <v>-16328709</v>
      </c>
      <c r="H35" s="59">
        <v>4846869</v>
      </c>
      <c r="I35" s="59">
        <v>4846869</v>
      </c>
      <c r="J35" s="59">
        <v>-14608636</v>
      </c>
      <c r="K35" s="59">
        <v>7689686</v>
      </c>
      <c r="L35" s="59">
        <v>18546307</v>
      </c>
      <c r="M35" s="59">
        <v>18546307</v>
      </c>
      <c r="N35" s="59">
        <v>-5712375</v>
      </c>
      <c r="O35" s="59">
        <v>5329448</v>
      </c>
      <c r="P35" s="59">
        <v>35577543</v>
      </c>
      <c r="Q35" s="59">
        <v>35577543</v>
      </c>
      <c r="R35" s="59">
        <v>0</v>
      </c>
      <c r="S35" s="59">
        <v>0</v>
      </c>
      <c r="T35" s="59">
        <v>0</v>
      </c>
      <c r="U35" s="59">
        <v>0</v>
      </c>
      <c r="V35" s="59">
        <v>35577543</v>
      </c>
      <c r="W35" s="59">
        <v>285241230</v>
      </c>
      <c r="X35" s="59">
        <v>-249663687</v>
      </c>
      <c r="Y35" s="60">
        <v>-87.53</v>
      </c>
      <c r="Z35" s="61">
        <v>380321640</v>
      </c>
    </row>
    <row r="36" spans="1:26" ht="13.5">
      <c r="A36" s="57" t="s">
        <v>53</v>
      </c>
      <c r="B36" s="18">
        <v>1234726398</v>
      </c>
      <c r="C36" s="18">
        <v>0</v>
      </c>
      <c r="D36" s="58">
        <v>1288577000</v>
      </c>
      <c r="E36" s="59">
        <v>1287630264</v>
      </c>
      <c r="F36" s="59">
        <v>446968</v>
      </c>
      <c r="G36" s="59">
        <v>8738886</v>
      </c>
      <c r="H36" s="59">
        <v>11585071</v>
      </c>
      <c r="I36" s="59">
        <v>11585071</v>
      </c>
      <c r="J36" s="59">
        <v>10976246</v>
      </c>
      <c r="K36" s="59">
        <v>3022972</v>
      </c>
      <c r="L36" s="59">
        <v>-16880247</v>
      </c>
      <c r="M36" s="59">
        <v>-16880247</v>
      </c>
      <c r="N36" s="59">
        <v>-1721477</v>
      </c>
      <c r="O36" s="59">
        <v>-3145189</v>
      </c>
      <c r="P36" s="59">
        <v>10000832</v>
      </c>
      <c r="Q36" s="59">
        <v>10000832</v>
      </c>
      <c r="R36" s="59">
        <v>0</v>
      </c>
      <c r="S36" s="59">
        <v>0</v>
      </c>
      <c r="T36" s="59">
        <v>0</v>
      </c>
      <c r="U36" s="59">
        <v>0</v>
      </c>
      <c r="V36" s="59">
        <v>10000832</v>
      </c>
      <c r="W36" s="59">
        <v>965722698</v>
      </c>
      <c r="X36" s="59">
        <v>-955721866</v>
      </c>
      <c r="Y36" s="60">
        <v>-98.96</v>
      </c>
      <c r="Z36" s="61">
        <v>1287630264</v>
      </c>
    </row>
    <row r="37" spans="1:26" ht="13.5">
      <c r="A37" s="57" t="s">
        <v>54</v>
      </c>
      <c r="B37" s="18">
        <v>248976225</v>
      </c>
      <c r="C37" s="18">
        <v>0</v>
      </c>
      <c r="D37" s="58">
        <v>177041000</v>
      </c>
      <c r="E37" s="59">
        <v>228018768</v>
      </c>
      <c r="F37" s="59">
        <v>-67690568</v>
      </c>
      <c r="G37" s="59">
        <v>1482857</v>
      </c>
      <c r="H37" s="59">
        <v>37370705</v>
      </c>
      <c r="I37" s="59">
        <v>37370705</v>
      </c>
      <c r="J37" s="59">
        <v>-17753813</v>
      </c>
      <c r="K37" s="59">
        <v>6876812</v>
      </c>
      <c r="L37" s="59">
        <v>-4064220</v>
      </c>
      <c r="M37" s="59">
        <v>-4064220</v>
      </c>
      <c r="N37" s="59">
        <v>11523711</v>
      </c>
      <c r="O37" s="59">
        <v>7151159</v>
      </c>
      <c r="P37" s="59">
        <v>13540570</v>
      </c>
      <c r="Q37" s="59">
        <v>13540570</v>
      </c>
      <c r="R37" s="59">
        <v>0</v>
      </c>
      <c r="S37" s="59">
        <v>0</v>
      </c>
      <c r="T37" s="59">
        <v>0</v>
      </c>
      <c r="U37" s="59">
        <v>0</v>
      </c>
      <c r="V37" s="59">
        <v>13540570</v>
      </c>
      <c r="W37" s="59">
        <v>171014076</v>
      </c>
      <c r="X37" s="59">
        <v>-157473506</v>
      </c>
      <c r="Y37" s="60">
        <v>-92.08</v>
      </c>
      <c r="Z37" s="61">
        <v>228018768</v>
      </c>
    </row>
    <row r="38" spans="1:26" ht="13.5">
      <c r="A38" s="57" t="s">
        <v>55</v>
      </c>
      <c r="B38" s="18">
        <v>101143636</v>
      </c>
      <c r="C38" s="18">
        <v>0</v>
      </c>
      <c r="D38" s="58">
        <v>119184000</v>
      </c>
      <c r="E38" s="59">
        <v>117048312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87786234</v>
      </c>
      <c r="X38" s="59">
        <v>-87786234</v>
      </c>
      <c r="Y38" s="60">
        <v>-100</v>
      </c>
      <c r="Z38" s="61">
        <v>117048312</v>
      </c>
    </row>
    <row r="39" spans="1:26" ht="13.5">
      <c r="A39" s="57" t="s">
        <v>56</v>
      </c>
      <c r="B39" s="18">
        <v>1131346546</v>
      </c>
      <c r="C39" s="18">
        <v>0</v>
      </c>
      <c r="D39" s="58">
        <v>1312293000</v>
      </c>
      <c r="E39" s="59">
        <v>1322884824</v>
      </c>
      <c r="F39" s="59">
        <v>117612297</v>
      </c>
      <c r="G39" s="59">
        <v>-9072680</v>
      </c>
      <c r="H39" s="59">
        <v>-20938765</v>
      </c>
      <c r="I39" s="59">
        <v>-20938765</v>
      </c>
      <c r="J39" s="59">
        <v>14121423</v>
      </c>
      <c r="K39" s="59">
        <v>3835846</v>
      </c>
      <c r="L39" s="59">
        <v>5730280</v>
      </c>
      <c r="M39" s="59">
        <v>5730280</v>
      </c>
      <c r="N39" s="59">
        <v>-18957563</v>
      </c>
      <c r="O39" s="59">
        <v>-4966900</v>
      </c>
      <c r="P39" s="59">
        <v>32037805</v>
      </c>
      <c r="Q39" s="59">
        <v>32037805</v>
      </c>
      <c r="R39" s="59">
        <v>0</v>
      </c>
      <c r="S39" s="59">
        <v>0</v>
      </c>
      <c r="T39" s="59">
        <v>0</v>
      </c>
      <c r="U39" s="59">
        <v>0</v>
      </c>
      <c r="V39" s="59">
        <v>32037805</v>
      </c>
      <c r="W39" s="59">
        <v>992163618</v>
      </c>
      <c r="X39" s="59">
        <v>-960125813</v>
      </c>
      <c r="Y39" s="60">
        <v>-96.77</v>
      </c>
      <c r="Z39" s="61">
        <v>1322884824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77265702</v>
      </c>
      <c r="C42" s="18">
        <v>0</v>
      </c>
      <c r="D42" s="58">
        <v>125402034</v>
      </c>
      <c r="E42" s="59">
        <v>90320659</v>
      </c>
      <c r="F42" s="59">
        <v>13537303</v>
      </c>
      <c r="G42" s="59">
        <v>-24932584</v>
      </c>
      <c r="H42" s="59">
        <v>5578845</v>
      </c>
      <c r="I42" s="59">
        <v>-5816436</v>
      </c>
      <c r="J42" s="59">
        <v>-660185</v>
      </c>
      <c r="K42" s="59">
        <v>2764817</v>
      </c>
      <c r="L42" s="59">
        <v>34858297</v>
      </c>
      <c r="M42" s="59">
        <v>36962929</v>
      </c>
      <c r="N42" s="59">
        <v>4957855</v>
      </c>
      <c r="O42" s="59">
        <v>-9907458</v>
      </c>
      <c r="P42" s="59">
        <v>29103111</v>
      </c>
      <c r="Q42" s="59">
        <v>24153508</v>
      </c>
      <c r="R42" s="59">
        <v>0</v>
      </c>
      <c r="S42" s="59">
        <v>0</v>
      </c>
      <c r="T42" s="59">
        <v>0</v>
      </c>
      <c r="U42" s="59">
        <v>0</v>
      </c>
      <c r="V42" s="59">
        <v>55300001</v>
      </c>
      <c r="W42" s="59">
        <v>60733993</v>
      </c>
      <c r="X42" s="59">
        <v>-5433992</v>
      </c>
      <c r="Y42" s="60">
        <v>-8.95</v>
      </c>
      <c r="Z42" s="61">
        <v>90320659</v>
      </c>
    </row>
    <row r="43" spans="1:26" ht="13.5">
      <c r="A43" s="57" t="s">
        <v>59</v>
      </c>
      <c r="B43" s="18">
        <v>-97182106</v>
      </c>
      <c r="C43" s="18">
        <v>0</v>
      </c>
      <c r="D43" s="58">
        <v>-104744440</v>
      </c>
      <c r="E43" s="59">
        <v>-112964000</v>
      </c>
      <c r="F43" s="59">
        <v>-446968</v>
      </c>
      <c r="G43" s="59">
        <v>-8738886</v>
      </c>
      <c r="H43" s="59">
        <v>-10023352</v>
      </c>
      <c r="I43" s="59">
        <v>-19209206</v>
      </c>
      <c r="J43" s="59">
        <v>-10976246</v>
      </c>
      <c r="K43" s="59">
        <v>-3022972</v>
      </c>
      <c r="L43" s="59">
        <v>-10952749</v>
      </c>
      <c r="M43" s="59">
        <v>-24951967</v>
      </c>
      <c r="N43" s="59">
        <v>-2900705</v>
      </c>
      <c r="O43" s="59">
        <v>-1679343</v>
      </c>
      <c r="P43" s="59">
        <v>-11601830</v>
      </c>
      <c r="Q43" s="59">
        <v>-16181878</v>
      </c>
      <c r="R43" s="59">
        <v>0</v>
      </c>
      <c r="S43" s="59">
        <v>0</v>
      </c>
      <c r="T43" s="59">
        <v>0</v>
      </c>
      <c r="U43" s="59">
        <v>0</v>
      </c>
      <c r="V43" s="59">
        <v>-60343051</v>
      </c>
      <c r="W43" s="59">
        <v>-78466173</v>
      </c>
      <c r="X43" s="59">
        <v>18123122</v>
      </c>
      <c r="Y43" s="60">
        <v>-23.1</v>
      </c>
      <c r="Z43" s="61">
        <v>-112964000</v>
      </c>
    </row>
    <row r="44" spans="1:26" ht="13.5">
      <c r="A44" s="57" t="s">
        <v>60</v>
      </c>
      <c r="B44" s="18">
        <v>8066919</v>
      </c>
      <c r="C44" s="18">
        <v>0</v>
      </c>
      <c r="D44" s="58">
        <v>-2389050</v>
      </c>
      <c r="E44" s="59">
        <v>8761395</v>
      </c>
      <c r="F44" s="59">
        <v>210452</v>
      </c>
      <c r="G44" s="59">
        <v>136856</v>
      </c>
      <c r="H44" s="59">
        <v>-85455</v>
      </c>
      <c r="I44" s="59">
        <v>261853</v>
      </c>
      <c r="J44" s="59">
        <v>74312</v>
      </c>
      <c r="K44" s="59">
        <v>42415</v>
      </c>
      <c r="L44" s="59">
        <v>-839864</v>
      </c>
      <c r="M44" s="59">
        <v>-723137</v>
      </c>
      <c r="N44" s="59">
        <v>-118876</v>
      </c>
      <c r="O44" s="59">
        <v>-51850</v>
      </c>
      <c r="P44" s="59">
        <v>-87213</v>
      </c>
      <c r="Q44" s="59">
        <v>-257939</v>
      </c>
      <c r="R44" s="59">
        <v>0</v>
      </c>
      <c r="S44" s="59">
        <v>0</v>
      </c>
      <c r="T44" s="59">
        <v>0</v>
      </c>
      <c r="U44" s="59">
        <v>0</v>
      </c>
      <c r="V44" s="59">
        <v>-719223</v>
      </c>
      <c r="W44" s="59">
        <v>4053686</v>
      </c>
      <c r="X44" s="59">
        <v>-4772909</v>
      </c>
      <c r="Y44" s="60">
        <v>-117.74</v>
      </c>
      <c r="Z44" s="61">
        <v>8761395</v>
      </c>
    </row>
    <row r="45" spans="1:26" ht="13.5">
      <c r="A45" s="69" t="s">
        <v>61</v>
      </c>
      <c r="B45" s="21">
        <v>14345478</v>
      </c>
      <c r="C45" s="21">
        <v>0</v>
      </c>
      <c r="D45" s="98">
        <v>19000544</v>
      </c>
      <c r="E45" s="99">
        <v>463532</v>
      </c>
      <c r="F45" s="99">
        <v>27646265</v>
      </c>
      <c r="G45" s="99">
        <v>-5888349</v>
      </c>
      <c r="H45" s="99">
        <v>-10418311</v>
      </c>
      <c r="I45" s="99">
        <v>-10418311</v>
      </c>
      <c r="J45" s="99">
        <v>-21980430</v>
      </c>
      <c r="K45" s="99">
        <v>-22196170</v>
      </c>
      <c r="L45" s="99">
        <v>869514</v>
      </c>
      <c r="M45" s="99">
        <v>869514</v>
      </c>
      <c r="N45" s="99">
        <v>2807788</v>
      </c>
      <c r="O45" s="99">
        <v>-8830863</v>
      </c>
      <c r="P45" s="99">
        <v>8583205</v>
      </c>
      <c r="Q45" s="99">
        <v>8583205</v>
      </c>
      <c r="R45" s="99">
        <v>0</v>
      </c>
      <c r="S45" s="99">
        <v>0</v>
      </c>
      <c r="T45" s="99">
        <v>0</v>
      </c>
      <c r="U45" s="99">
        <v>0</v>
      </c>
      <c r="V45" s="99">
        <v>8583205</v>
      </c>
      <c r="W45" s="99">
        <v>666984</v>
      </c>
      <c r="X45" s="99">
        <v>7916221</v>
      </c>
      <c r="Y45" s="100">
        <v>1186.87</v>
      </c>
      <c r="Z45" s="101">
        <v>463532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60534117</v>
      </c>
      <c r="C49" s="51">
        <v>0</v>
      </c>
      <c r="D49" s="128">
        <v>35960751</v>
      </c>
      <c r="E49" s="53">
        <v>27028425</v>
      </c>
      <c r="F49" s="53">
        <v>0</v>
      </c>
      <c r="G49" s="53">
        <v>0</v>
      </c>
      <c r="H49" s="53">
        <v>0</v>
      </c>
      <c r="I49" s="53">
        <v>25849286</v>
      </c>
      <c r="J49" s="53">
        <v>0</v>
      </c>
      <c r="K49" s="53">
        <v>0</v>
      </c>
      <c r="L49" s="53">
        <v>0</v>
      </c>
      <c r="M49" s="53">
        <v>24263465</v>
      </c>
      <c r="N49" s="53">
        <v>0</v>
      </c>
      <c r="O49" s="53">
        <v>0</v>
      </c>
      <c r="P49" s="53">
        <v>0</v>
      </c>
      <c r="Q49" s="53">
        <v>21439963</v>
      </c>
      <c r="R49" s="53">
        <v>0</v>
      </c>
      <c r="S49" s="53">
        <v>0</v>
      </c>
      <c r="T49" s="53">
        <v>0</v>
      </c>
      <c r="U49" s="53">
        <v>0</v>
      </c>
      <c r="V49" s="53">
        <v>130216336</v>
      </c>
      <c r="W49" s="53">
        <v>710453181</v>
      </c>
      <c r="X49" s="53">
        <v>1035745524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32001460</v>
      </c>
      <c r="C51" s="51">
        <v>0</v>
      </c>
      <c r="D51" s="128">
        <v>1585625</v>
      </c>
      <c r="E51" s="53">
        <v>6191764</v>
      </c>
      <c r="F51" s="53">
        <v>0</v>
      </c>
      <c r="G51" s="53">
        <v>0</v>
      </c>
      <c r="H51" s="53">
        <v>0</v>
      </c>
      <c r="I51" s="53">
        <v>6069773</v>
      </c>
      <c r="J51" s="53">
        <v>0</v>
      </c>
      <c r="K51" s="53">
        <v>0</v>
      </c>
      <c r="L51" s="53">
        <v>0</v>
      </c>
      <c r="M51" s="53">
        <v>47908492</v>
      </c>
      <c r="N51" s="53">
        <v>0</v>
      </c>
      <c r="O51" s="53">
        <v>0</v>
      </c>
      <c r="P51" s="53">
        <v>0</v>
      </c>
      <c r="Q51" s="53">
        <v>655849</v>
      </c>
      <c r="R51" s="53">
        <v>0</v>
      </c>
      <c r="S51" s="53">
        <v>0</v>
      </c>
      <c r="T51" s="53">
        <v>0</v>
      </c>
      <c r="U51" s="53">
        <v>0</v>
      </c>
      <c r="V51" s="53">
        <v>4377600</v>
      </c>
      <c r="W51" s="53">
        <v>24227445</v>
      </c>
      <c r="X51" s="53">
        <v>123018008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84.45024572496716</v>
      </c>
      <c r="C58" s="5">
        <f>IF(C67=0,0,+(C76/C67)*100)</f>
        <v>0</v>
      </c>
      <c r="D58" s="6">
        <f aca="true" t="shared" si="6" ref="D58:Z58">IF(D67=0,0,+(D76/D67)*100)</f>
        <v>90.56489385301218</v>
      </c>
      <c r="E58" s="7">
        <f t="shared" si="6"/>
        <v>82.27278039020663</v>
      </c>
      <c r="F58" s="7">
        <f t="shared" si="6"/>
        <v>67.57719522251287</v>
      </c>
      <c r="G58" s="7">
        <f t="shared" si="6"/>
        <v>83.23447549445035</v>
      </c>
      <c r="H58" s="7">
        <f t="shared" si="6"/>
        <v>100.16834298173518</v>
      </c>
      <c r="I58" s="7">
        <f t="shared" si="6"/>
        <v>81.93782553418151</v>
      </c>
      <c r="J58" s="7">
        <f t="shared" si="6"/>
        <v>75.81232398739823</v>
      </c>
      <c r="K58" s="7">
        <f t="shared" si="6"/>
        <v>92.97690877788685</v>
      </c>
      <c r="L58" s="7">
        <f t="shared" si="6"/>
        <v>78.20074363827128</v>
      </c>
      <c r="M58" s="7">
        <f t="shared" si="6"/>
        <v>81.58105623523102</v>
      </c>
      <c r="N58" s="7">
        <f t="shared" si="6"/>
        <v>89.26035040900018</v>
      </c>
      <c r="O58" s="7">
        <f t="shared" si="6"/>
        <v>70.52511220941273</v>
      </c>
      <c r="P58" s="7">
        <f t="shared" si="6"/>
        <v>88.1816204237602</v>
      </c>
      <c r="Q58" s="7">
        <f t="shared" si="6"/>
        <v>82.60617833134496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82.0220497779966</v>
      </c>
      <c r="W58" s="7">
        <f t="shared" si="6"/>
        <v>78.60695161781314</v>
      </c>
      <c r="X58" s="7">
        <f t="shared" si="6"/>
        <v>0</v>
      </c>
      <c r="Y58" s="7">
        <f t="shared" si="6"/>
        <v>0</v>
      </c>
      <c r="Z58" s="8">
        <f t="shared" si="6"/>
        <v>82.27278039020663</v>
      </c>
    </row>
    <row r="59" spans="1:26" ht="13.5">
      <c r="A59" s="36" t="s">
        <v>31</v>
      </c>
      <c r="B59" s="9">
        <f aca="true" t="shared" si="7" ref="B59:Z66">IF(B68=0,0,+(B77/B68)*100)</f>
        <v>82.00000080387613</v>
      </c>
      <c r="C59" s="9">
        <f t="shared" si="7"/>
        <v>0</v>
      </c>
      <c r="D59" s="2">
        <f t="shared" si="7"/>
        <v>86.99999991179047</v>
      </c>
      <c r="E59" s="10">
        <f t="shared" si="7"/>
        <v>83.36981295571165</v>
      </c>
      <c r="F59" s="10">
        <f t="shared" si="7"/>
        <v>39.17175744387731</v>
      </c>
      <c r="G59" s="10">
        <f t="shared" si="7"/>
        <v>86.20003512369998</v>
      </c>
      <c r="H59" s="10">
        <f t="shared" si="7"/>
        <v>109.1235002523886</v>
      </c>
      <c r="I59" s="10">
        <f t="shared" si="7"/>
        <v>68.06595176894285</v>
      </c>
      <c r="J59" s="10">
        <f t="shared" si="7"/>
        <v>81.03517033793575</v>
      </c>
      <c r="K59" s="10">
        <f t="shared" si="7"/>
        <v>87.44860637424463</v>
      </c>
      <c r="L59" s="10">
        <f t="shared" si="7"/>
        <v>76.80932925096822</v>
      </c>
      <c r="M59" s="10">
        <f t="shared" si="7"/>
        <v>81.73997259296053</v>
      </c>
      <c r="N59" s="10">
        <f t="shared" si="7"/>
        <v>99.06645907837469</v>
      </c>
      <c r="O59" s="10">
        <f t="shared" si="7"/>
        <v>66.55150796129143</v>
      </c>
      <c r="P59" s="10">
        <f t="shared" si="7"/>
        <v>99.14007838279812</v>
      </c>
      <c r="Q59" s="10">
        <f t="shared" si="7"/>
        <v>87.56156302647425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77.70052321437001</v>
      </c>
      <c r="W59" s="10">
        <f t="shared" si="7"/>
        <v>89.26926921329465</v>
      </c>
      <c r="X59" s="10">
        <f t="shared" si="7"/>
        <v>0</v>
      </c>
      <c r="Y59" s="10">
        <f t="shared" si="7"/>
        <v>0</v>
      </c>
      <c r="Z59" s="11">
        <f t="shared" si="7"/>
        <v>83.36981295571165</v>
      </c>
    </row>
    <row r="60" spans="1:26" ht="13.5">
      <c r="A60" s="37" t="s">
        <v>32</v>
      </c>
      <c r="B60" s="12">
        <f t="shared" si="7"/>
        <v>85.13938364174221</v>
      </c>
      <c r="C60" s="12">
        <f t="shared" si="7"/>
        <v>0</v>
      </c>
      <c r="D60" s="3">
        <f t="shared" si="7"/>
        <v>91.25551186206997</v>
      </c>
      <c r="E60" s="13">
        <f t="shared" si="7"/>
        <v>83.80189209811893</v>
      </c>
      <c r="F60" s="13">
        <f t="shared" si="7"/>
        <v>80.76419057169133</v>
      </c>
      <c r="G60" s="13">
        <f t="shared" si="7"/>
        <v>85.42571746071962</v>
      </c>
      <c r="H60" s="13">
        <f t="shared" si="7"/>
        <v>102.15036581310433</v>
      </c>
      <c r="I60" s="13">
        <f t="shared" si="7"/>
        <v>88.62183514067216</v>
      </c>
      <c r="J60" s="13">
        <f t="shared" si="7"/>
        <v>77.25207073936039</v>
      </c>
      <c r="K60" s="13">
        <f t="shared" si="7"/>
        <v>98.97893149892309</v>
      </c>
      <c r="L60" s="13">
        <f t="shared" si="7"/>
        <v>81.69401345238006</v>
      </c>
      <c r="M60" s="13">
        <f t="shared" si="7"/>
        <v>84.77126842095096</v>
      </c>
      <c r="N60" s="13">
        <f t="shared" si="7"/>
        <v>92.15688137233097</v>
      </c>
      <c r="O60" s="13">
        <f t="shared" si="7"/>
        <v>75.06046044351837</v>
      </c>
      <c r="P60" s="13">
        <f t="shared" si="7"/>
        <v>89.84773221670471</v>
      </c>
      <c r="Q60" s="13">
        <f t="shared" si="7"/>
        <v>85.68191857509034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86.43082708198277</v>
      </c>
      <c r="W60" s="13">
        <f t="shared" si="7"/>
        <v>78.24592295431789</v>
      </c>
      <c r="X60" s="13">
        <f t="shared" si="7"/>
        <v>0</v>
      </c>
      <c r="Y60" s="13">
        <f t="shared" si="7"/>
        <v>0</v>
      </c>
      <c r="Z60" s="14">
        <f t="shared" si="7"/>
        <v>83.80189209811893</v>
      </c>
    </row>
    <row r="61" spans="1:26" ht="13.5">
      <c r="A61" s="38" t="s">
        <v>106</v>
      </c>
      <c r="B61" s="12">
        <f t="shared" si="7"/>
        <v>84.97710331670608</v>
      </c>
      <c r="C61" s="12">
        <f t="shared" si="7"/>
        <v>0</v>
      </c>
      <c r="D61" s="3">
        <f t="shared" si="7"/>
        <v>94.68057838481609</v>
      </c>
      <c r="E61" s="13">
        <f t="shared" si="7"/>
        <v>87.58709295778763</v>
      </c>
      <c r="F61" s="13">
        <f t="shared" si="7"/>
        <v>95.10902213009152</v>
      </c>
      <c r="G61" s="13">
        <f t="shared" si="7"/>
        <v>95.3082184133511</v>
      </c>
      <c r="H61" s="13">
        <f t="shared" si="7"/>
        <v>90.74495898135434</v>
      </c>
      <c r="I61" s="13">
        <f t="shared" si="7"/>
        <v>93.87200871988063</v>
      </c>
      <c r="J61" s="13">
        <f t="shared" si="7"/>
        <v>75.63746242095273</v>
      </c>
      <c r="K61" s="13">
        <f t="shared" si="7"/>
        <v>130.67742503754346</v>
      </c>
      <c r="L61" s="13">
        <f t="shared" si="7"/>
        <v>87.3089124475776</v>
      </c>
      <c r="M61" s="13">
        <f t="shared" si="7"/>
        <v>91.07330305536557</v>
      </c>
      <c r="N61" s="13">
        <f t="shared" si="7"/>
        <v>89.27480408924447</v>
      </c>
      <c r="O61" s="13">
        <f t="shared" si="7"/>
        <v>92.64010937941454</v>
      </c>
      <c r="P61" s="13">
        <f t="shared" si="7"/>
        <v>75.02249445886419</v>
      </c>
      <c r="Q61" s="13">
        <f t="shared" si="7"/>
        <v>84.88516261977952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90.03417738761057</v>
      </c>
      <c r="W61" s="13">
        <f t="shared" si="7"/>
        <v>93.41032126476648</v>
      </c>
      <c r="X61" s="13">
        <f t="shared" si="7"/>
        <v>0</v>
      </c>
      <c r="Y61" s="13">
        <f t="shared" si="7"/>
        <v>0</v>
      </c>
      <c r="Z61" s="14">
        <f t="shared" si="7"/>
        <v>87.58709295778763</v>
      </c>
    </row>
    <row r="62" spans="1:26" ht="13.5">
      <c r="A62" s="38" t="s">
        <v>107</v>
      </c>
      <c r="B62" s="12">
        <f t="shared" si="7"/>
        <v>81.99999997681982</v>
      </c>
      <c r="C62" s="12">
        <f t="shared" si="7"/>
        <v>0</v>
      </c>
      <c r="D62" s="3">
        <f t="shared" si="7"/>
        <v>85.53597615520061</v>
      </c>
      <c r="E62" s="13">
        <f t="shared" si="7"/>
        <v>78.76140697726699</v>
      </c>
      <c r="F62" s="13">
        <f t="shared" si="7"/>
        <v>70.29777496164716</v>
      </c>
      <c r="G62" s="13">
        <f t="shared" si="7"/>
        <v>72.78995647010565</v>
      </c>
      <c r="H62" s="13">
        <f t="shared" si="7"/>
        <v>110.55435063674948</v>
      </c>
      <c r="I62" s="13">
        <f t="shared" si="7"/>
        <v>82.27270530444336</v>
      </c>
      <c r="J62" s="13">
        <f t="shared" si="7"/>
        <v>76.39830216205446</v>
      </c>
      <c r="K62" s="13">
        <f t="shared" si="7"/>
        <v>79.16871886026891</v>
      </c>
      <c r="L62" s="13">
        <f t="shared" si="7"/>
        <v>75.18853211306555</v>
      </c>
      <c r="M62" s="13">
        <f t="shared" si="7"/>
        <v>76.9077979257418</v>
      </c>
      <c r="N62" s="13">
        <f t="shared" si="7"/>
        <v>93.20483250024168</v>
      </c>
      <c r="O62" s="13">
        <f t="shared" si="7"/>
        <v>57.88257290627061</v>
      </c>
      <c r="P62" s="13">
        <f t="shared" si="7"/>
        <v>98.87688760560891</v>
      </c>
      <c r="Q62" s="13">
        <f t="shared" si="7"/>
        <v>83.08719729385719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80.70769390358508</v>
      </c>
      <c r="W62" s="13">
        <f t="shared" si="7"/>
        <v>66.1507865942029</v>
      </c>
      <c r="X62" s="13">
        <f t="shared" si="7"/>
        <v>0</v>
      </c>
      <c r="Y62" s="13">
        <f t="shared" si="7"/>
        <v>0</v>
      </c>
      <c r="Z62" s="14">
        <f t="shared" si="7"/>
        <v>78.76140697726699</v>
      </c>
    </row>
    <row r="63" spans="1:26" ht="13.5">
      <c r="A63" s="38" t="s">
        <v>108</v>
      </c>
      <c r="B63" s="12">
        <f t="shared" si="7"/>
        <v>81.99999776807137</v>
      </c>
      <c r="C63" s="12">
        <f t="shared" si="7"/>
        <v>0</v>
      </c>
      <c r="D63" s="3">
        <f t="shared" si="7"/>
        <v>87.00000185660683</v>
      </c>
      <c r="E63" s="13">
        <f t="shared" si="7"/>
        <v>82.99999843411622</v>
      </c>
      <c r="F63" s="13">
        <f t="shared" si="7"/>
        <v>67.85148626189314</v>
      </c>
      <c r="G63" s="13">
        <f t="shared" si="7"/>
        <v>85.07841546039595</v>
      </c>
      <c r="H63" s="13">
        <f t="shared" si="7"/>
        <v>90.81928324872766</v>
      </c>
      <c r="I63" s="13">
        <f t="shared" si="7"/>
        <v>80.62117373267755</v>
      </c>
      <c r="J63" s="13">
        <f t="shared" si="7"/>
        <v>77.32614344449122</v>
      </c>
      <c r="K63" s="13">
        <f t="shared" si="7"/>
        <v>83.86901870393784</v>
      </c>
      <c r="L63" s="13">
        <f t="shared" si="7"/>
        <v>75.12981986111392</v>
      </c>
      <c r="M63" s="13">
        <f t="shared" si="7"/>
        <v>78.76744040337957</v>
      </c>
      <c r="N63" s="13">
        <f t="shared" si="7"/>
        <v>76.16403417156594</v>
      </c>
      <c r="O63" s="13">
        <f t="shared" si="7"/>
        <v>67.61100361739716</v>
      </c>
      <c r="P63" s="13">
        <f t="shared" si="7"/>
        <v>92.46202935947922</v>
      </c>
      <c r="Q63" s="13">
        <f t="shared" si="7"/>
        <v>79.03799371496369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79.49273640411707</v>
      </c>
      <c r="W63" s="13">
        <f t="shared" si="7"/>
        <v>93.3296997833488</v>
      </c>
      <c r="X63" s="13">
        <f t="shared" si="7"/>
        <v>0</v>
      </c>
      <c r="Y63" s="13">
        <f t="shared" si="7"/>
        <v>0</v>
      </c>
      <c r="Z63" s="14">
        <f t="shared" si="7"/>
        <v>82.99999843411622</v>
      </c>
    </row>
    <row r="64" spans="1:26" ht="13.5">
      <c r="A64" s="38" t="s">
        <v>109</v>
      </c>
      <c r="B64" s="12">
        <f t="shared" si="7"/>
        <v>81.99999645536343</v>
      </c>
      <c r="C64" s="12">
        <f t="shared" si="7"/>
        <v>0</v>
      </c>
      <c r="D64" s="3">
        <f t="shared" si="7"/>
        <v>85.00000179809611</v>
      </c>
      <c r="E64" s="13">
        <f t="shared" si="7"/>
        <v>83.00000083782056</v>
      </c>
      <c r="F64" s="13">
        <f t="shared" si="7"/>
        <v>87.53472179926231</v>
      </c>
      <c r="G64" s="13">
        <f t="shared" si="7"/>
        <v>89.20632105095379</v>
      </c>
      <c r="H64" s="13">
        <f t="shared" si="7"/>
        <v>95.2652890446521</v>
      </c>
      <c r="I64" s="13">
        <f t="shared" si="7"/>
        <v>90.67584777516322</v>
      </c>
      <c r="J64" s="13">
        <f t="shared" si="7"/>
        <v>85.13186026825842</v>
      </c>
      <c r="K64" s="13">
        <f t="shared" si="7"/>
        <v>85.77305893998522</v>
      </c>
      <c r="L64" s="13">
        <f t="shared" si="7"/>
        <v>79.06705280888914</v>
      </c>
      <c r="M64" s="13">
        <f t="shared" si="7"/>
        <v>83.30359072770653</v>
      </c>
      <c r="N64" s="13">
        <f t="shared" si="7"/>
        <v>77.86272068141054</v>
      </c>
      <c r="O64" s="13">
        <f t="shared" si="7"/>
        <v>69.9634732429446</v>
      </c>
      <c r="P64" s="13">
        <f t="shared" si="7"/>
        <v>100.93090228968427</v>
      </c>
      <c r="Q64" s="13">
        <f t="shared" si="7"/>
        <v>83.07731434384537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85.71922765832998</v>
      </c>
      <c r="W64" s="13">
        <f t="shared" si="7"/>
        <v>100.87709682060135</v>
      </c>
      <c r="X64" s="13">
        <f t="shared" si="7"/>
        <v>0</v>
      </c>
      <c r="Y64" s="13">
        <f t="shared" si="7"/>
        <v>0</v>
      </c>
      <c r="Z64" s="14">
        <f t="shared" si="7"/>
        <v>83.00000083782056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47.79272060780085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80.00000243175847</v>
      </c>
      <c r="C66" s="15">
        <f t="shared" si="7"/>
        <v>0</v>
      </c>
      <c r="D66" s="4">
        <f t="shared" si="7"/>
        <v>87.00000052797836</v>
      </c>
      <c r="E66" s="16">
        <f t="shared" si="7"/>
        <v>29.62830141509798</v>
      </c>
      <c r="F66" s="16">
        <f t="shared" si="7"/>
        <v>8.925090800934498</v>
      </c>
      <c r="G66" s="16">
        <f t="shared" si="7"/>
        <v>6.809917301777987</v>
      </c>
      <c r="H66" s="16">
        <f t="shared" si="7"/>
        <v>11.839224240944986</v>
      </c>
      <c r="I66" s="16">
        <f t="shared" si="7"/>
        <v>9.246882867220187</v>
      </c>
      <c r="J66" s="16">
        <f t="shared" si="7"/>
        <v>10.044359297774012</v>
      </c>
      <c r="K66" s="16">
        <f t="shared" si="7"/>
        <v>10.623125615377335</v>
      </c>
      <c r="L66" s="16">
        <f t="shared" si="7"/>
        <v>12.919787385436079</v>
      </c>
      <c r="M66" s="16">
        <f t="shared" si="7"/>
        <v>11.2242313529106</v>
      </c>
      <c r="N66" s="16">
        <f t="shared" si="7"/>
        <v>6.215278832686298</v>
      </c>
      <c r="O66" s="16">
        <f t="shared" si="7"/>
        <v>7.561157302830777</v>
      </c>
      <c r="P66" s="16">
        <f t="shared" si="7"/>
        <v>11.381210133613024</v>
      </c>
      <c r="Q66" s="16">
        <f t="shared" si="7"/>
        <v>8.417397863983151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9.59667462194242</v>
      </c>
      <c r="W66" s="16">
        <f t="shared" si="7"/>
        <v>27.29672079560886</v>
      </c>
      <c r="X66" s="16">
        <f t="shared" si="7"/>
        <v>0</v>
      </c>
      <c r="Y66" s="16">
        <f t="shared" si="7"/>
        <v>0</v>
      </c>
      <c r="Z66" s="17">
        <f t="shared" si="7"/>
        <v>29.62830141509798</v>
      </c>
    </row>
    <row r="67" spans="1:26" ht="13.5" hidden="1">
      <c r="A67" s="40" t="s">
        <v>112</v>
      </c>
      <c r="B67" s="23">
        <v>644030608</v>
      </c>
      <c r="C67" s="23"/>
      <c r="D67" s="24">
        <v>815258650</v>
      </c>
      <c r="E67" s="25">
        <v>815088650</v>
      </c>
      <c r="F67" s="25">
        <v>74754529</v>
      </c>
      <c r="G67" s="25">
        <v>62826075</v>
      </c>
      <c r="H67" s="25">
        <v>54417475</v>
      </c>
      <c r="I67" s="25">
        <v>191998079</v>
      </c>
      <c r="J67" s="25">
        <v>66419250</v>
      </c>
      <c r="K67" s="25">
        <v>50272350</v>
      </c>
      <c r="L67" s="25">
        <v>56131323</v>
      </c>
      <c r="M67" s="25">
        <v>172822923</v>
      </c>
      <c r="N67" s="25">
        <v>48503035</v>
      </c>
      <c r="O67" s="25">
        <v>52905321</v>
      </c>
      <c r="P67" s="25">
        <v>56749785</v>
      </c>
      <c r="Q67" s="25">
        <v>158158141</v>
      </c>
      <c r="R67" s="25"/>
      <c r="S67" s="25"/>
      <c r="T67" s="25"/>
      <c r="U67" s="25"/>
      <c r="V67" s="25">
        <v>522979143</v>
      </c>
      <c r="W67" s="25">
        <v>616297690</v>
      </c>
      <c r="X67" s="25"/>
      <c r="Y67" s="24"/>
      <c r="Z67" s="26">
        <v>815088650</v>
      </c>
    </row>
    <row r="68" spans="1:26" ht="13.5" hidden="1">
      <c r="A68" s="36" t="s">
        <v>31</v>
      </c>
      <c r="B68" s="18">
        <v>114445494</v>
      </c>
      <c r="C68" s="18"/>
      <c r="D68" s="19">
        <v>113366430</v>
      </c>
      <c r="E68" s="20">
        <v>121196430</v>
      </c>
      <c r="F68" s="20">
        <v>20542050</v>
      </c>
      <c r="G68" s="20">
        <v>10084359</v>
      </c>
      <c r="H68" s="20">
        <v>10002433</v>
      </c>
      <c r="I68" s="20">
        <v>40628842</v>
      </c>
      <c r="J68" s="20">
        <v>10145538</v>
      </c>
      <c r="K68" s="20">
        <v>9895196</v>
      </c>
      <c r="L68" s="20">
        <v>10006291</v>
      </c>
      <c r="M68" s="20">
        <v>30047025</v>
      </c>
      <c r="N68" s="20">
        <v>7915668</v>
      </c>
      <c r="O68" s="20">
        <v>9712683</v>
      </c>
      <c r="P68" s="20">
        <v>9759029</v>
      </c>
      <c r="Q68" s="20">
        <v>27387380</v>
      </c>
      <c r="R68" s="20"/>
      <c r="S68" s="20"/>
      <c r="T68" s="20"/>
      <c r="U68" s="20"/>
      <c r="V68" s="20">
        <v>98063247</v>
      </c>
      <c r="W68" s="20">
        <v>85839000</v>
      </c>
      <c r="X68" s="20"/>
      <c r="Y68" s="19"/>
      <c r="Z68" s="22">
        <v>121196430</v>
      </c>
    </row>
    <row r="69" spans="1:26" ht="13.5" hidden="1">
      <c r="A69" s="37" t="s">
        <v>32</v>
      </c>
      <c r="B69" s="18">
        <v>513136112</v>
      </c>
      <c r="C69" s="18"/>
      <c r="D69" s="19">
        <v>682952050</v>
      </c>
      <c r="E69" s="20">
        <v>671852050</v>
      </c>
      <c r="F69" s="20">
        <v>52383478</v>
      </c>
      <c r="G69" s="20">
        <v>50891253</v>
      </c>
      <c r="H69" s="20">
        <v>42448452</v>
      </c>
      <c r="I69" s="20">
        <v>145723183</v>
      </c>
      <c r="J69" s="20">
        <v>54279767</v>
      </c>
      <c r="K69" s="20">
        <v>38253457</v>
      </c>
      <c r="L69" s="20">
        <v>43984633</v>
      </c>
      <c r="M69" s="20">
        <v>136517857</v>
      </c>
      <c r="N69" s="20">
        <v>38316238</v>
      </c>
      <c r="O69" s="20">
        <v>40862254</v>
      </c>
      <c r="P69" s="20">
        <v>44630058</v>
      </c>
      <c r="Q69" s="20">
        <v>123808550</v>
      </c>
      <c r="R69" s="20"/>
      <c r="S69" s="20"/>
      <c r="T69" s="20"/>
      <c r="U69" s="20"/>
      <c r="V69" s="20">
        <v>406049590</v>
      </c>
      <c r="W69" s="20">
        <v>516253720</v>
      </c>
      <c r="X69" s="20"/>
      <c r="Y69" s="19"/>
      <c r="Z69" s="22">
        <v>671852050</v>
      </c>
    </row>
    <row r="70" spans="1:26" ht="13.5" hidden="1">
      <c r="A70" s="38" t="s">
        <v>106</v>
      </c>
      <c r="B70" s="18">
        <v>208625631</v>
      </c>
      <c r="C70" s="18"/>
      <c r="D70" s="19">
        <v>284053100</v>
      </c>
      <c r="E70" s="20">
        <v>287553100</v>
      </c>
      <c r="F70" s="20">
        <v>18730876</v>
      </c>
      <c r="G70" s="20">
        <v>22525601</v>
      </c>
      <c r="H70" s="20">
        <v>17755340</v>
      </c>
      <c r="I70" s="20">
        <v>59011817</v>
      </c>
      <c r="J70" s="20">
        <v>28042555</v>
      </c>
      <c r="K70" s="20">
        <v>12658670</v>
      </c>
      <c r="L70" s="20">
        <v>18190222</v>
      </c>
      <c r="M70" s="20">
        <v>58891447</v>
      </c>
      <c r="N70" s="20">
        <v>16558560</v>
      </c>
      <c r="O70" s="20">
        <v>17881244</v>
      </c>
      <c r="P70" s="20">
        <v>21429722</v>
      </c>
      <c r="Q70" s="20">
        <v>55869526</v>
      </c>
      <c r="R70" s="20"/>
      <c r="S70" s="20"/>
      <c r="T70" s="20"/>
      <c r="U70" s="20"/>
      <c r="V70" s="20">
        <v>173772790</v>
      </c>
      <c r="W70" s="20">
        <v>193174000</v>
      </c>
      <c r="X70" s="20"/>
      <c r="Y70" s="19"/>
      <c r="Z70" s="22">
        <v>287553100</v>
      </c>
    </row>
    <row r="71" spans="1:26" ht="13.5" hidden="1">
      <c r="A71" s="38" t="s">
        <v>107</v>
      </c>
      <c r="B71" s="18">
        <v>258841883</v>
      </c>
      <c r="C71" s="18"/>
      <c r="D71" s="19">
        <v>349547080</v>
      </c>
      <c r="E71" s="20">
        <v>322947080</v>
      </c>
      <c r="F71" s="20">
        <v>29173205</v>
      </c>
      <c r="G71" s="20">
        <v>24173732</v>
      </c>
      <c r="H71" s="20">
        <v>20457810</v>
      </c>
      <c r="I71" s="20">
        <v>73804747</v>
      </c>
      <c r="J71" s="20">
        <v>22109295</v>
      </c>
      <c r="K71" s="20">
        <v>21403926</v>
      </c>
      <c r="L71" s="20">
        <v>21595260</v>
      </c>
      <c r="M71" s="20">
        <v>65108481</v>
      </c>
      <c r="N71" s="20">
        <v>17585100</v>
      </c>
      <c r="O71" s="20">
        <v>18917440</v>
      </c>
      <c r="P71" s="20">
        <v>18929272</v>
      </c>
      <c r="Q71" s="20">
        <v>55431812</v>
      </c>
      <c r="R71" s="20"/>
      <c r="S71" s="20"/>
      <c r="T71" s="20"/>
      <c r="U71" s="20"/>
      <c r="V71" s="20">
        <v>194345040</v>
      </c>
      <c r="W71" s="20">
        <v>276000000</v>
      </c>
      <c r="X71" s="20"/>
      <c r="Y71" s="19"/>
      <c r="Z71" s="22">
        <v>322947080</v>
      </c>
    </row>
    <row r="72" spans="1:26" ht="13.5" hidden="1">
      <c r="A72" s="38" t="s">
        <v>108</v>
      </c>
      <c r="B72" s="18">
        <v>19713892</v>
      </c>
      <c r="C72" s="18"/>
      <c r="D72" s="19">
        <v>21544680</v>
      </c>
      <c r="E72" s="20">
        <v>25544680</v>
      </c>
      <c r="F72" s="20">
        <v>2098688</v>
      </c>
      <c r="G72" s="20">
        <v>1801558</v>
      </c>
      <c r="H72" s="20">
        <v>1840499</v>
      </c>
      <c r="I72" s="20">
        <v>5740745</v>
      </c>
      <c r="J72" s="20">
        <v>1836097</v>
      </c>
      <c r="K72" s="20">
        <v>1823894</v>
      </c>
      <c r="L72" s="20">
        <v>1830421</v>
      </c>
      <c r="M72" s="20">
        <v>5490412</v>
      </c>
      <c r="N72" s="20">
        <v>1801966</v>
      </c>
      <c r="O72" s="20">
        <v>1783050</v>
      </c>
      <c r="P72" s="20">
        <v>1903576</v>
      </c>
      <c r="Q72" s="20">
        <v>5488592</v>
      </c>
      <c r="R72" s="20"/>
      <c r="S72" s="20"/>
      <c r="T72" s="20"/>
      <c r="U72" s="20"/>
      <c r="V72" s="20">
        <v>16719749</v>
      </c>
      <c r="W72" s="20">
        <v>16155000</v>
      </c>
      <c r="X72" s="20"/>
      <c r="Y72" s="19"/>
      <c r="Z72" s="22">
        <v>25544680</v>
      </c>
    </row>
    <row r="73" spans="1:26" ht="13.5" hidden="1">
      <c r="A73" s="38" t="s">
        <v>109</v>
      </c>
      <c r="B73" s="18">
        <v>25954706</v>
      </c>
      <c r="C73" s="18"/>
      <c r="D73" s="19">
        <v>27807190</v>
      </c>
      <c r="E73" s="20">
        <v>35807190</v>
      </c>
      <c r="F73" s="20">
        <v>2380709</v>
      </c>
      <c r="G73" s="20">
        <v>2390362</v>
      </c>
      <c r="H73" s="20">
        <v>2394803</v>
      </c>
      <c r="I73" s="20">
        <v>7165874</v>
      </c>
      <c r="J73" s="20">
        <v>2291820</v>
      </c>
      <c r="K73" s="20">
        <v>2366967</v>
      </c>
      <c r="L73" s="20">
        <v>2368730</v>
      </c>
      <c r="M73" s="20">
        <v>7027517</v>
      </c>
      <c r="N73" s="20">
        <v>2370612</v>
      </c>
      <c r="O73" s="20">
        <v>2280520</v>
      </c>
      <c r="P73" s="20">
        <v>2367488</v>
      </c>
      <c r="Q73" s="20">
        <v>7018620</v>
      </c>
      <c r="R73" s="20"/>
      <c r="S73" s="20"/>
      <c r="T73" s="20"/>
      <c r="U73" s="20"/>
      <c r="V73" s="20">
        <v>21212011</v>
      </c>
      <c r="W73" s="20">
        <v>20853000</v>
      </c>
      <c r="X73" s="20"/>
      <c r="Y73" s="19"/>
      <c r="Z73" s="22">
        <v>35807190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10071720</v>
      </c>
      <c r="X74" s="20"/>
      <c r="Y74" s="19"/>
      <c r="Z74" s="22"/>
    </row>
    <row r="75" spans="1:26" ht="13.5" hidden="1">
      <c r="A75" s="39" t="s">
        <v>111</v>
      </c>
      <c r="B75" s="27">
        <v>16449002</v>
      </c>
      <c r="C75" s="27"/>
      <c r="D75" s="28">
        <v>18940170</v>
      </c>
      <c r="E75" s="29">
        <v>22040170</v>
      </c>
      <c r="F75" s="29">
        <v>1829001</v>
      </c>
      <c r="G75" s="29">
        <v>1850463</v>
      </c>
      <c r="H75" s="29">
        <v>1966590</v>
      </c>
      <c r="I75" s="29">
        <v>5646054</v>
      </c>
      <c r="J75" s="29">
        <v>1993945</v>
      </c>
      <c r="K75" s="29">
        <v>2123697</v>
      </c>
      <c r="L75" s="29">
        <v>2140399</v>
      </c>
      <c r="M75" s="29">
        <v>6258041</v>
      </c>
      <c r="N75" s="29">
        <v>2271129</v>
      </c>
      <c r="O75" s="29">
        <v>2330384</v>
      </c>
      <c r="P75" s="29">
        <v>2360698</v>
      </c>
      <c r="Q75" s="29">
        <v>6962211</v>
      </c>
      <c r="R75" s="29"/>
      <c r="S75" s="29"/>
      <c r="T75" s="29"/>
      <c r="U75" s="29"/>
      <c r="V75" s="29">
        <v>18866306</v>
      </c>
      <c r="W75" s="29">
        <v>14204970</v>
      </c>
      <c r="X75" s="29"/>
      <c r="Y75" s="28"/>
      <c r="Z75" s="30">
        <v>22040170</v>
      </c>
    </row>
    <row r="76" spans="1:26" ht="13.5" hidden="1">
      <c r="A76" s="41" t="s">
        <v>113</v>
      </c>
      <c r="B76" s="31">
        <v>543885431</v>
      </c>
      <c r="C76" s="31"/>
      <c r="D76" s="32">
        <v>738338131</v>
      </c>
      <c r="E76" s="33">
        <v>670596095</v>
      </c>
      <c r="F76" s="33">
        <v>50517014</v>
      </c>
      <c r="G76" s="33">
        <v>52292954</v>
      </c>
      <c r="H76" s="33">
        <v>54509083</v>
      </c>
      <c r="I76" s="33">
        <v>157319051</v>
      </c>
      <c r="J76" s="33">
        <v>50353977</v>
      </c>
      <c r="K76" s="33">
        <v>46741677</v>
      </c>
      <c r="L76" s="33">
        <v>43895112</v>
      </c>
      <c r="M76" s="33">
        <v>140990766</v>
      </c>
      <c r="N76" s="33">
        <v>43293979</v>
      </c>
      <c r="O76" s="33">
        <v>37311537</v>
      </c>
      <c r="P76" s="33">
        <v>50042880</v>
      </c>
      <c r="Q76" s="33">
        <v>130648396</v>
      </c>
      <c r="R76" s="33"/>
      <c r="S76" s="33"/>
      <c r="T76" s="33"/>
      <c r="U76" s="33"/>
      <c r="V76" s="33">
        <v>428958213</v>
      </c>
      <c r="W76" s="33">
        <v>484452827</v>
      </c>
      <c r="X76" s="33"/>
      <c r="Y76" s="32"/>
      <c r="Z76" s="34">
        <v>670596095</v>
      </c>
    </row>
    <row r="77" spans="1:26" ht="13.5" hidden="1">
      <c r="A77" s="36" t="s">
        <v>31</v>
      </c>
      <c r="B77" s="18">
        <v>93845306</v>
      </c>
      <c r="C77" s="18"/>
      <c r="D77" s="19">
        <v>98628794</v>
      </c>
      <c r="E77" s="20">
        <v>101041237</v>
      </c>
      <c r="F77" s="20">
        <v>8046682</v>
      </c>
      <c r="G77" s="20">
        <v>8692721</v>
      </c>
      <c r="H77" s="20">
        <v>10915005</v>
      </c>
      <c r="I77" s="20">
        <v>27654408</v>
      </c>
      <c r="J77" s="20">
        <v>8221454</v>
      </c>
      <c r="K77" s="20">
        <v>8653211</v>
      </c>
      <c r="L77" s="20">
        <v>7685765</v>
      </c>
      <c r="M77" s="20">
        <v>24560430</v>
      </c>
      <c r="N77" s="20">
        <v>7841772</v>
      </c>
      <c r="O77" s="20">
        <v>6463937</v>
      </c>
      <c r="P77" s="20">
        <v>9675109</v>
      </c>
      <c r="Q77" s="20">
        <v>23980818</v>
      </c>
      <c r="R77" s="20"/>
      <c r="S77" s="20"/>
      <c r="T77" s="20"/>
      <c r="U77" s="20"/>
      <c r="V77" s="20">
        <v>76195656</v>
      </c>
      <c r="W77" s="20">
        <v>76627848</v>
      </c>
      <c r="X77" s="20"/>
      <c r="Y77" s="19"/>
      <c r="Z77" s="22">
        <v>101041237</v>
      </c>
    </row>
    <row r="78" spans="1:26" ht="13.5" hidden="1">
      <c r="A78" s="37" t="s">
        <v>32</v>
      </c>
      <c r="B78" s="18">
        <v>436880923</v>
      </c>
      <c r="C78" s="18"/>
      <c r="D78" s="19">
        <v>623231389</v>
      </c>
      <c r="E78" s="20">
        <v>563024730</v>
      </c>
      <c r="F78" s="20">
        <v>42307092</v>
      </c>
      <c r="G78" s="20">
        <v>43474218</v>
      </c>
      <c r="H78" s="20">
        <v>43361249</v>
      </c>
      <c r="I78" s="20">
        <v>129142559</v>
      </c>
      <c r="J78" s="20">
        <v>41932244</v>
      </c>
      <c r="K78" s="20">
        <v>37862863</v>
      </c>
      <c r="L78" s="20">
        <v>35932812</v>
      </c>
      <c r="M78" s="20">
        <v>115727919</v>
      </c>
      <c r="N78" s="20">
        <v>35311050</v>
      </c>
      <c r="O78" s="20">
        <v>30671396</v>
      </c>
      <c r="P78" s="20">
        <v>40099095</v>
      </c>
      <c r="Q78" s="20">
        <v>106081541</v>
      </c>
      <c r="R78" s="20"/>
      <c r="S78" s="20"/>
      <c r="T78" s="20"/>
      <c r="U78" s="20"/>
      <c r="V78" s="20">
        <v>350952019</v>
      </c>
      <c r="W78" s="20">
        <v>403947488</v>
      </c>
      <c r="X78" s="20"/>
      <c r="Y78" s="19"/>
      <c r="Z78" s="22">
        <v>563024730</v>
      </c>
    </row>
    <row r="79" spans="1:26" ht="13.5" hidden="1">
      <c r="A79" s="38" t="s">
        <v>106</v>
      </c>
      <c r="B79" s="18">
        <v>177284018</v>
      </c>
      <c r="C79" s="18"/>
      <c r="D79" s="19">
        <v>268943118</v>
      </c>
      <c r="E79" s="20">
        <v>251859401</v>
      </c>
      <c r="F79" s="20">
        <v>17814753</v>
      </c>
      <c r="G79" s="20">
        <v>21468749</v>
      </c>
      <c r="H79" s="20">
        <v>16112076</v>
      </c>
      <c r="I79" s="20">
        <v>55395578</v>
      </c>
      <c r="J79" s="20">
        <v>21210677</v>
      </c>
      <c r="K79" s="20">
        <v>16542024</v>
      </c>
      <c r="L79" s="20">
        <v>15881685</v>
      </c>
      <c r="M79" s="20">
        <v>53634386</v>
      </c>
      <c r="N79" s="20">
        <v>14782622</v>
      </c>
      <c r="O79" s="20">
        <v>16565204</v>
      </c>
      <c r="P79" s="20">
        <v>16077112</v>
      </c>
      <c r="Q79" s="20">
        <v>47424938</v>
      </c>
      <c r="R79" s="20"/>
      <c r="S79" s="20"/>
      <c r="T79" s="20"/>
      <c r="U79" s="20"/>
      <c r="V79" s="20">
        <v>156454902</v>
      </c>
      <c r="W79" s="20">
        <v>180444454</v>
      </c>
      <c r="X79" s="20"/>
      <c r="Y79" s="19"/>
      <c r="Z79" s="22">
        <v>251859401</v>
      </c>
    </row>
    <row r="80" spans="1:26" ht="13.5" hidden="1">
      <c r="A80" s="38" t="s">
        <v>107</v>
      </c>
      <c r="B80" s="18">
        <v>212250344</v>
      </c>
      <c r="C80" s="18"/>
      <c r="D80" s="19">
        <v>298988507</v>
      </c>
      <c r="E80" s="20">
        <v>254357664</v>
      </c>
      <c r="F80" s="20">
        <v>20508114</v>
      </c>
      <c r="G80" s="20">
        <v>17596049</v>
      </c>
      <c r="H80" s="20">
        <v>22616999</v>
      </c>
      <c r="I80" s="20">
        <v>60721162</v>
      </c>
      <c r="J80" s="20">
        <v>16891126</v>
      </c>
      <c r="K80" s="20">
        <v>16945214</v>
      </c>
      <c r="L80" s="20">
        <v>16237159</v>
      </c>
      <c r="M80" s="20">
        <v>50073499</v>
      </c>
      <c r="N80" s="20">
        <v>16390163</v>
      </c>
      <c r="O80" s="20">
        <v>10949901</v>
      </c>
      <c r="P80" s="20">
        <v>18716675</v>
      </c>
      <c r="Q80" s="20">
        <v>46056739</v>
      </c>
      <c r="R80" s="20"/>
      <c r="S80" s="20"/>
      <c r="T80" s="20"/>
      <c r="U80" s="20"/>
      <c r="V80" s="20">
        <v>156851400</v>
      </c>
      <c r="W80" s="20">
        <v>182576171</v>
      </c>
      <c r="X80" s="20"/>
      <c r="Y80" s="19"/>
      <c r="Z80" s="22">
        <v>254357664</v>
      </c>
    </row>
    <row r="81" spans="1:26" ht="13.5" hidden="1">
      <c r="A81" s="38" t="s">
        <v>108</v>
      </c>
      <c r="B81" s="18">
        <v>16165391</v>
      </c>
      <c r="C81" s="18"/>
      <c r="D81" s="19">
        <v>18743872</v>
      </c>
      <c r="E81" s="20">
        <v>21202084</v>
      </c>
      <c r="F81" s="20">
        <v>1423991</v>
      </c>
      <c r="G81" s="20">
        <v>1532737</v>
      </c>
      <c r="H81" s="20">
        <v>1671528</v>
      </c>
      <c r="I81" s="20">
        <v>4628256</v>
      </c>
      <c r="J81" s="20">
        <v>1419783</v>
      </c>
      <c r="K81" s="20">
        <v>1529682</v>
      </c>
      <c r="L81" s="20">
        <v>1375192</v>
      </c>
      <c r="M81" s="20">
        <v>4324657</v>
      </c>
      <c r="N81" s="20">
        <v>1372450</v>
      </c>
      <c r="O81" s="20">
        <v>1205538</v>
      </c>
      <c r="P81" s="20">
        <v>1760085</v>
      </c>
      <c r="Q81" s="20">
        <v>4338073</v>
      </c>
      <c r="R81" s="20"/>
      <c r="S81" s="20"/>
      <c r="T81" s="20"/>
      <c r="U81" s="20"/>
      <c r="V81" s="20">
        <v>13290986</v>
      </c>
      <c r="W81" s="20">
        <v>15077413</v>
      </c>
      <c r="X81" s="20"/>
      <c r="Y81" s="19"/>
      <c r="Z81" s="22">
        <v>21202084</v>
      </c>
    </row>
    <row r="82" spans="1:26" ht="13.5" hidden="1">
      <c r="A82" s="38" t="s">
        <v>109</v>
      </c>
      <c r="B82" s="18">
        <v>21282858</v>
      </c>
      <c r="C82" s="18"/>
      <c r="D82" s="19">
        <v>23636112</v>
      </c>
      <c r="E82" s="20">
        <v>29719968</v>
      </c>
      <c r="F82" s="20">
        <v>2083947</v>
      </c>
      <c r="G82" s="20">
        <v>2132354</v>
      </c>
      <c r="H82" s="20">
        <v>2281416</v>
      </c>
      <c r="I82" s="20">
        <v>6497717</v>
      </c>
      <c r="J82" s="20">
        <v>1951069</v>
      </c>
      <c r="K82" s="20">
        <v>2030220</v>
      </c>
      <c r="L82" s="20">
        <v>1872885</v>
      </c>
      <c r="M82" s="20">
        <v>5854174</v>
      </c>
      <c r="N82" s="20">
        <v>1845823</v>
      </c>
      <c r="O82" s="20">
        <v>1595531</v>
      </c>
      <c r="P82" s="20">
        <v>2389527</v>
      </c>
      <c r="Q82" s="20">
        <v>5830881</v>
      </c>
      <c r="R82" s="20"/>
      <c r="S82" s="20"/>
      <c r="T82" s="20"/>
      <c r="U82" s="20"/>
      <c r="V82" s="20">
        <v>18182772</v>
      </c>
      <c r="W82" s="20">
        <v>21035901</v>
      </c>
      <c r="X82" s="20"/>
      <c r="Y82" s="19"/>
      <c r="Z82" s="22">
        <v>29719968</v>
      </c>
    </row>
    <row r="83" spans="1:26" ht="13.5" hidden="1">
      <c r="A83" s="38" t="s">
        <v>110</v>
      </c>
      <c r="B83" s="18">
        <v>9898312</v>
      </c>
      <c r="C83" s="18"/>
      <c r="D83" s="19">
        <v>12919780</v>
      </c>
      <c r="E83" s="20">
        <v>5885613</v>
      </c>
      <c r="F83" s="20">
        <v>476287</v>
      </c>
      <c r="G83" s="20">
        <v>744329</v>
      </c>
      <c r="H83" s="20">
        <v>679230</v>
      </c>
      <c r="I83" s="20">
        <v>1899846</v>
      </c>
      <c r="J83" s="20">
        <v>459589</v>
      </c>
      <c r="K83" s="20">
        <v>815723</v>
      </c>
      <c r="L83" s="20">
        <v>565891</v>
      </c>
      <c r="M83" s="20">
        <v>1841203</v>
      </c>
      <c r="N83" s="20">
        <v>919992</v>
      </c>
      <c r="O83" s="20">
        <v>355222</v>
      </c>
      <c r="P83" s="20">
        <v>1155696</v>
      </c>
      <c r="Q83" s="20">
        <v>2430910</v>
      </c>
      <c r="R83" s="20"/>
      <c r="S83" s="20"/>
      <c r="T83" s="20"/>
      <c r="U83" s="20"/>
      <c r="V83" s="20">
        <v>6171959</v>
      </c>
      <c r="W83" s="20">
        <v>4813549</v>
      </c>
      <c r="X83" s="20"/>
      <c r="Y83" s="19"/>
      <c r="Z83" s="22">
        <v>5885613</v>
      </c>
    </row>
    <row r="84" spans="1:26" ht="13.5" hidden="1">
      <c r="A84" s="39" t="s">
        <v>111</v>
      </c>
      <c r="B84" s="27">
        <v>13159202</v>
      </c>
      <c r="C84" s="27"/>
      <c r="D84" s="28">
        <v>16477948</v>
      </c>
      <c r="E84" s="29">
        <v>6530128</v>
      </c>
      <c r="F84" s="29">
        <v>163240</v>
      </c>
      <c r="G84" s="29">
        <v>126015</v>
      </c>
      <c r="H84" s="29">
        <v>232829</v>
      </c>
      <c r="I84" s="29">
        <v>522084</v>
      </c>
      <c r="J84" s="29">
        <v>200279</v>
      </c>
      <c r="K84" s="29">
        <v>225603</v>
      </c>
      <c r="L84" s="29">
        <v>276535</v>
      </c>
      <c r="M84" s="29">
        <v>702417</v>
      </c>
      <c r="N84" s="29">
        <v>141157</v>
      </c>
      <c r="O84" s="29">
        <v>176204</v>
      </c>
      <c r="P84" s="29">
        <v>268676</v>
      </c>
      <c r="Q84" s="29">
        <v>586037</v>
      </c>
      <c r="R84" s="29"/>
      <c r="S84" s="29"/>
      <c r="T84" s="29"/>
      <c r="U84" s="29"/>
      <c r="V84" s="29">
        <v>1810538</v>
      </c>
      <c r="W84" s="29">
        <v>3877491</v>
      </c>
      <c r="X84" s="29"/>
      <c r="Y84" s="28"/>
      <c r="Z84" s="30">
        <v>6530128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22693193</v>
      </c>
      <c r="C5" s="18">
        <v>0</v>
      </c>
      <c r="D5" s="58">
        <v>27148891</v>
      </c>
      <c r="E5" s="59">
        <v>27148891</v>
      </c>
      <c r="F5" s="59">
        <v>2049543</v>
      </c>
      <c r="G5" s="59">
        <v>2364536</v>
      </c>
      <c r="H5" s="59">
        <v>2635475</v>
      </c>
      <c r="I5" s="59">
        <v>7049554</v>
      </c>
      <c r="J5" s="59">
        <v>1978697</v>
      </c>
      <c r="K5" s="59">
        <v>1786978</v>
      </c>
      <c r="L5" s="59">
        <v>2574758</v>
      </c>
      <c r="M5" s="59">
        <v>6340433</v>
      </c>
      <c r="N5" s="59">
        <v>2019203</v>
      </c>
      <c r="O5" s="59">
        <v>1908980</v>
      </c>
      <c r="P5" s="59">
        <v>2019302</v>
      </c>
      <c r="Q5" s="59">
        <v>5947485</v>
      </c>
      <c r="R5" s="59">
        <v>0</v>
      </c>
      <c r="S5" s="59">
        <v>0</v>
      </c>
      <c r="T5" s="59">
        <v>0</v>
      </c>
      <c r="U5" s="59">
        <v>0</v>
      </c>
      <c r="V5" s="59">
        <v>19337472</v>
      </c>
      <c r="W5" s="59">
        <v>19337472</v>
      </c>
      <c r="X5" s="59">
        <v>0</v>
      </c>
      <c r="Y5" s="60">
        <v>0</v>
      </c>
      <c r="Z5" s="61">
        <v>27148891</v>
      </c>
    </row>
    <row r="6" spans="1:26" ht="13.5">
      <c r="A6" s="57" t="s">
        <v>32</v>
      </c>
      <c r="B6" s="18">
        <v>65138739</v>
      </c>
      <c r="C6" s="18">
        <v>0</v>
      </c>
      <c r="D6" s="58">
        <v>53781740</v>
      </c>
      <c r="E6" s="59">
        <v>53781740</v>
      </c>
      <c r="F6" s="59">
        <v>2016814</v>
      </c>
      <c r="G6" s="59">
        <v>2016814</v>
      </c>
      <c r="H6" s="59">
        <v>2016814</v>
      </c>
      <c r="I6" s="59">
        <v>6050442</v>
      </c>
      <c r="J6" s="59">
        <v>2016814</v>
      </c>
      <c r="K6" s="59">
        <v>2016814</v>
      </c>
      <c r="L6" s="59">
        <v>2016814</v>
      </c>
      <c r="M6" s="59">
        <v>6050442</v>
      </c>
      <c r="N6" s="59">
        <v>2016814</v>
      </c>
      <c r="O6" s="59">
        <v>2016814</v>
      </c>
      <c r="P6" s="59">
        <v>2016814</v>
      </c>
      <c r="Q6" s="59">
        <v>6050442</v>
      </c>
      <c r="R6" s="59">
        <v>0</v>
      </c>
      <c r="S6" s="59">
        <v>0</v>
      </c>
      <c r="T6" s="59">
        <v>0</v>
      </c>
      <c r="U6" s="59">
        <v>0</v>
      </c>
      <c r="V6" s="59">
        <v>18151326</v>
      </c>
      <c r="W6" s="59">
        <v>38515888</v>
      </c>
      <c r="X6" s="59">
        <v>-20364562</v>
      </c>
      <c r="Y6" s="60">
        <v>-52.87</v>
      </c>
      <c r="Z6" s="61">
        <v>53781740</v>
      </c>
    </row>
    <row r="7" spans="1:26" ht="13.5">
      <c r="A7" s="57" t="s">
        <v>33</v>
      </c>
      <c r="B7" s="18">
        <v>236187</v>
      </c>
      <c r="C7" s="18">
        <v>0</v>
      </c>
      <c r="D7" s="58">
        <v>613295</v>
      </c>
      <c r="E7" s="59">
        <v>613295</v>
      </c>
      <c r="F7" s="59">
        <v>48250</v>
      </c>
      <c r="G7" s="59">
        <v>48250</v>
      </c>
      <c r="H7" s="59">
        <v>48250</v>
      </c>
      <c r="I7" s="59">
        <v>144750</v>
      </c>
      <c r="J7" s="59">
        <v>48250</v>
      </c>
      <c r="K7" s="59">
        <v>48250</v>
      </c>
      <c r="L7" s="59">
        <v>48250</v>
      </c>
      <c r="M7" s="59">
        <v>144750</v>
      </c>
      <c r="N7" s="59">
        <v>48250</v>
      </c>
      <c r="O7" s="59">
        <v>48250</v>
      </c>
      <c r="P7" s="59">
        <v>48250</v>
      </c>
      <c r="Q7" s="59">
        <v>144750</v>
      </c>
      <c r="R7" s="59">
        <v>0</v>
      </c>
      <c r="S7" s="59">
        <v>0</v>
      </c>
      <c r="T7" s="59">
        <v>0</v>
      </c>
      <c r="U7" s="59">
        <v>0</v>
      </c>
      <c r="V7" s="59">
        <v>434250</v>
      </c>
      <c r="W7" s="59">
        <v>434250</v>
      </c>
      <c r="X7" s="59">
        <v>0</v>
      </c>
      <c r="Y7" s="60">
        <v>0</v>
      </c>
      <c r="Z7" s="61">
        <v>613295</v>
      </c>
    </row>
    <row r="8" spans="1:26" ht="13.5">
      <c r="A8" s="57" t="s">
        <v>34</v>
      </c>
      <c r="B8" s="18">
        <v>86948674</v>
      </c>
      <c r="C8" s="18">
        <v>0</v>
      </c>
      <c r="D8" s="58">
        <v>81524000</v>
      </c>
      <c r="E8" s="59">
        <v>81524000</v>
      </c>
      <c r="F8" s="59">
        <v>32978697</v>
      </c>
      <c r="G8" s="59">
        <v>1875000</v>
      </c>
      <c r="H8" s="59">
        <v>0</v>
      </c>
      <c r="I8" s="59">
        <v>34853697</v>
      </c>
      <c r="J8" s="59">
        <v>0</v>
      </c>
      <c r="K8" s="59">
        <v>24079607</v>
      </c>
      <c r="L8" s="59">
        <v>0</v>
      </c>
      <c r="M8" s="59">
        <v>24079607</v>
      </c>
      <c r="N8" s="59">
        <v>0</v>
      </c>
      <c r="O8" s="59">
        <v>0</v>
      </c>
      <c r="P8" s="59">
        <v>21660696</v>
      </c>
      <c r="Q8" s="59">
        <v>21660696</v>
      </c>
      <c r="R8" s="59">
        <v>0</v>
      </c>
      <c r="S8" s="59">
        <v>0</v>
      </c>
      <c r="T8" s="59">
        <v>0</v>
      </c>
      <c r="U8" s="59">
        <v>0</v>
      </c>
      <c r="V8" s="59">
        <v>80594000</v>
      </c>
      <c r="W8" s="59">
        <v>81524000</v>
      </c>
      <c r="X8" s="59">
        <v>-930000</v>
      </c>
      <c r="Y8" s="60">
        <v>-1.14</v>
      </c>
      <c r="Z8" s="61">
        <v>81524000</v>
      </c>
    </row>
    <row r="9" spans="1:26" ht="13.5">
      <c r="A9" s="57" t="s">
        <v>35</v>
      </c>
      <c r="B9" s="18">
        <v>30157974</v>
      </c>
      <c r="C9" s="18">
        <v>0</v>
      </c>
      <c r="D9" s="58">
        <v>32725070</v>
      </c>
      <c r="E9" s="59">
        <v>32725070</v>
      </c>
      <c r="F9" s="59">
        <v>2219537</v>
      </c>
      <c r="G9" s="59">
        <v>2114477</v>
      </c>
      <c r="H9" s="59">
        <v>2527607</v>
      </c>
      <c r="I9" s="59">
        <v>6861621</v>
      </c>
      <c r="J9" s="59">
        <v>2115639</v>
      </c>
      <c r="K9" s="59">
        <v>1303186</v>
      </c>
      <c r="L9" s="59">
        <v>1362370</v>
      </c>
      <c r="M9" s="59">
        <v>4781195</v>
      </c>
      <c r="N9" s="59">
        <v>1489469</v>
      </c>
      <c r="O9" s="59">
        <v>1469469</v>
      </c>
      <c r="P9" s="59">
        <v>2025216</v>
      </c>
      <c r="Q9" s="59">
        <v>4984154</v>
      </c>
      <c r="R9" s="59">
        <v>0</v>
      </c>
      <c r="S9" s="59">
        <v>0</v>
      </c>
      <c r="T9" s="59">
        <v>0</v>
      </c>
      <c r="U9" s="59">
        <v>0</v>
      </c>
      <c r="V9" s="59">
        <v>16626970</v>
      </c>
      <c r="W9" s="59">
        <v>21482862</v>
      </c>
      <c r="X9" s="59">
        <v>-4855892</v>
      </c>
      <c r="Y9" s="60">
        <v>-22.6</v>
      </c>
      <c r="Z9" s="61">
        <v>32725070</v>
      </c>
    </row>
    <row r="10" spans="1:26" ht="25.5">
      <c r="A10" s="62" t="s">
        <v>98</v>
      </c>
      <c r="B10" s="63">
        <f>SUM(B5:B9)</f>
        <v>205174767</v>
      </c>
      <c r="C10" s="63">
        <f>SUM(C5:C9)</f>
        <v>0</v>
      </c>
      <c r="D10" s="64">
        <f aca="true" t="shared" si="0" ref="D10:Z10">SUM(D5:D9)</f>
        <v>195792996</v>
      </c>
      <c r="E10" s="65">
        <f t="shared" si="0"/>
        <v>195792996</v>
      </c>
      <c r="F10" s="65">
        <f t="shared" si="0"/>
        <v>39312841</v>
      </c>
      <c r="G10" s="65">
        <f t="shared" si="0"/>
        <v>8419077</v>
      </c>
      <c r="H10" s="65">
        <f t="shared" si="0"/>
        <v>7228146</v>
      </c>
      <c r="I10" s="65">
        <f t="shared" si="0"/>
        <v>54960064</v>
      </c>
      <c r="J10" s="65">
        <f t="shared" si="0"/>
        <v>6159400</v>
      </c>
      <c r="K10" s="65">
        <f t="shared" si="0"/>
        <v>29234835</v>
      </c>
      <c r="L10" s="65">
        <f t="shared" si="0"/>
        <v>6002192</v>
      </c>
      <c r="M10" s="65">
        <f t="shared" si="0"/>
        <v>41396427</v>
      </c>
      <c r="N10" s="65">
        <f t="shared" si="0"/>
        <v>5573736</v>
      </c>
      <c r="O10" s="65">
        <f t="shared" si="0"/>
        <v>5443513</v>
      </c>
      <c r="P10" s="65">
        <f t="shared" si="0"/>
        <v>27770278</v>
      </c>
      <c r="Q10" s="65">
        <f t="shared" si="0"/>
        <v>38787527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135144018</v>
      </c>
      <c r="W10" s="65">
        <f t="shared" si="0"/>
        <v>161294472</v>
      </c>
      <c r="X10" s="65">
        <f t="shared" si="0"/>
        <v>-26150454</v>
      </c>
      <c r="Y10" s="66">
        <f>+IF(W10&lt;&gt;0,(X10/W10)*100,0)</f>
        <v>-16.21286438136578</v>
      </c>
      <c r="Z10" s="67">
        <f t="shared" si="0"/>
        <v>195792996</v>
      </c>
    </row>
    <row r="11" spans="1:26" ht="13.5">
      <c r="A11" s="57" t="s">
        <v>36</v>
      </c>
      <c r="B11" s="18">
        <v>77102233</v>
      </c>
      <c r="C11" s="18">
        <v>0</v>
      </c>
      <c r="D11" s="58">
        <v>87529879</v>
      </c>
      <c r="E11" s="59">
        <v>87529879</v>
      </c>
      <c r="F11" s="59">
        <v>6449707</v>
      </c>
      <c r="G11" s="59">
        <v>6449707</v>
      </c>
      <c r="H11" s="59">
        <v>6449707</v>
      </c>
      <c r="I11" s="59">
        <v>19349121</v>
      </c>
      <c r="J11" s="59">
        <v>6449707</v>
      </c>
      <c r="K11" s="59">
        <v>6449707</v>
      </c>
      <c r="L11" s="59">
        <v>6449707</v>
      </c>
      <c r="M11" s="59">
        <v>19349121</v>
      </c>
      <c r="N11" s="59">
        <v>6449707</v>
      </c>
      <c r="O11" s="59">
        <v>6449707</v>
      </c>
      <c r="P11" s="59">
        <v>6449707</v>
      </c>
      <c r="Q11" s="59">
        <v>19349121</v>
      </c>
      <c r="R11" s="59">
        <v>0</v>
      </c>
      <c r="S11" s="59">
        <v>0</v>
      </c>
      <c r="T11" s="59">
        <v>0</v>
      </c>
      <c r="U11" s="59">
        <v>0</v>
      </c>
      <c r="V11" s="59">
        <v>58047363</v>
      </c>
      <c r="W11" s="59">
        <v>58047363</v>
      </c>
      <c r="X11" s="59">
        <v>0</v>
      </c>
      <c r="Y11" s="60">
        <v>0</v>
      </c>
      <c r="Z11" s="61">
        <v>87529879</v>
      </c>
    </row>
    <row r="12" spans="1:26" ht="13.5">
      <c r="A12" s="57" t="s">
        <v>37</v>
      </c>
      <c r="B12" s="18">
        <v>5613522</v>
      </c>
      <c r="C12" s="18">
        <v>0</v>
      </c>
      <c r="D12" s="58">
        <v>5926016</v>
      </c>
      <c r="E12" s="59">
        <v>5926016</v>
      </c>
      <c r="F12" s="59">
        <v>428574</v>
      </c>
      <c r="G12" s="59">
        <v>428574</v>
      </c>
      <c r="H12" s="59">
        <v>428574</v>
      </c>
      <c r="I12" s="59">
        <v>1285722</v>
      </c>
      <c r="J12" s="59">
        <v>428574</v>
      </c>
      <c r="K12" s="59">
        <v>428574</v>
      </c>
      <c r="L12" s="59">
        <v>428574</v>
      </c>
      <c r="M12" s="59">
        <v>1285722</v>
      </c>
      <c r="N12" s="59">
        <v>428574</v>
      </c>
      <c r="O12" s="59">
        <v>428574</v>
      </c>
      <c r="P12" s="59">
        <v>428574</v>
      </c>
      <c r="Q12" s="59">
        <v>1285722</v>
      </c>
      <c r="R12" s="59">
        <v>0</v>
      </c>
      <c r="S12" s="59">
        <v>0</v>
      </c>
      <c r="T12" s="59">
        <v>0</v>
      </c>
      <c r="U12" s="59">
        <v>0</v>
      </c>
      <c r="V12" s="59">
        <v>3857166</v>
      </c>
      <c r="W12" s="59">
        <v>3857166</v>
      </c>
      <c r="X12" s="59">
        <v>0</v>
      </c>
      <c r="Y12" s="60">
        <v>0</v>
      </c>
      <c r="Z12" s="61">
        <v>5926016</v>
      </c>
    </row>
    <row r="13" spans="1:26" ht="13.5">
      <c r="A13" s="57" t="s">
        <v>99</v>
      </c>
      <c r="B13" s="18">
        <v>38259177</v>
      </c>
      <c r="C13" s="18">
        <v>0</v>
      </c>
      <c r="D13" s="58">
        <v>1500000</v>
      </c>
      <c r="E13" s="59">
        <v>1500000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1500000</v>
      </c>
    </row>
    <row r="14" spans="1:26" ht="13.5">
      <c r="A14" s="57" t="s">
        <v>38</v>
      </c>
      <c r="B14" s="18">
        <v>21271001</v>
      </c>
      <c r="C14" s="18">
        <v>0</v>
      </c>
      <c r="D14" s="58">
        <v>3211126</v>
      </c>
      <c r="E14" s="59">
        <v>3211126</v>
      </c>
      <c r="F14" s="59">
        <v>95000</v>
      </c>
      <c r="G14" s="59">
        <v>95000</v>
      </c>
      <c r="H14" s="59">
        <v>95000</v>
      </c>
      <c r="I14" s="59">
        <v>285000</v>
      </c>
      <c r="J14" s="59">
        <v>95000</v>
      </c>
      <c r="K14" s="59">
        <v>95000</v>
      </c>
      <c r="L14" s="59">
        <v>95000</v>
      </c>
      <c r="M14" s="59">
        <v>285000</v>
      </c>
      <c r="N14" s="59">
        <v>95000</v>
      </c>
      <c r="O14" s="59">
        <v>95000</v>
      </c>
      <c r="P14" s="59">
        <v>95000</v>
      </c>
      <c r="Q14" s="59">
        <v>285000</v>
      </c>
      <c r="R14" s="59">
        <v>0</v>
      </c>
      <c r="S14" s="59">
        <v>0</v>
      </c>
      <c r="T14" s="59">
        <v>0</v>
      </c>
      <c r="U14" s="59">
        <v>0</v>
      </c>
      <c r="V14" s="59">
        <v>855000</v>
      </c>
      <c r="W14" s="59">
        <v>855000</v>
      </c>
      <c r="X14" s="59">
        <v>0</v>
      </c>
      <c r="Y14" s="60">
        <v>0</v>
      </c>
      <c r="Z14" s="61">
        <v>3211126</v>
      </c>
    </row>
    <row r="15" spans="1:26" ht="13.5">
      <c r="A15" s="57" t="s">
        <v>39</v>
      </c>
      <c r="B15" s="18">
        <v>45946294</v>
      </c>
      <c r="C15" s="18">
        <v>0</v>
      </c>
      <c r="D15" s="58">
        <v>6000000</v>
      </c>
      <c r="E15" s="59">
        <v>6000000</v>
      </c>
      <c r="F15" s="59">
        <v>1800000</v>
      </c>
      <c r="G15" s="59">
        <v>0</v>
      </c>
      <c r="H15" s="59">
        <v>0</v>
      </c>
      <c r="I15" s="59">
        <v>1800000</v>
      </c>
      <c r="J15" s="59">
        <v>0</v>
      </c>
      <c r="K15" s="59">
        <v>1000000</v>
      </c>
      <c r="L15" s="59">
        <v>0</v>
      </c>
      <c r="M15" s="59">
        <v>1000000</v>
      </c>
      <c r="N15" s="59">
        <v>0</v>
      </c>
      <c r="O15" s="59">
        <v>0</v>
      </c>
      <c r="P15" s="59">
        <v>1200000</v>
      </c>
      <c r="Q15" s="59">
        <v>1200000</v>
      </c>
      <c r="R15" s="59">
        <v>0</v>
      </c>
      <c r="S15" s="59">
        <v>0</v>
      </c>
      <c r="T15" s="59">
        <v>0</v>
      </c>
      <c r="U15" s="59">
        <v>0</v>
      </c>
      <c r="V15" s="59">
        <v>4000000</v>
      </c>
      <c r="W15" s="59">
        <v>4000000</v>
      </c>
      <c r="X15" s="59">
        <v>0</v>
      </c>
      <c r="Y15" s="60">
        <v>0</v>
      </c>
      <c r="Z15" s="61">
        <v>6000000</v>
      </c>
    </row>
    <row r="16" spans="1:26" ht="13.5">
      <c r="A16" s="68" t="s">
        <v>40</v>
      </c>
      <c r="B16" s="18">
        <v>9595124</v>
      </c>
      <c r="C16" s="18">
        <v>0</v>
      </c>
      <c r="D16" s="58">
        <v>5252545</v>
      </c>
      <c r="E16" s="59">
        <v>5252545</v>
      </c>
      <c r="F16" s="59">
        <v>437712</v>
      </c>
      <c r="G16" s="59">
        <v>437712</v>
      </c>
      <c r="H16" s="59">
        <v>437712</v>
      </c>
      <c r="I16" s="59">
        <v>1313136</v>
      </c>
      <c r="J16" s="59">
        <v>437712</v>
      </c>
      <c r="K16" s="59">
        <v>437712</v>
      </c>
      <c r="L16" s="59">
        <v>437712</v>
      </c>
      <c r="M16" s="59">
        <v>1313136</v>
      </c>
      <c r="N16" s="59">
        <v>437712</v>
      </c>
      <c r="O16" s="59">
        <v>437712</v>
      </c>
      <c r="P16" s="59">
        <v>437712</v>
      </c>
      <c r="Q16" s="59">
        <v>1313136</v>
      </c>
      <c r="R16" s="59">
        <v>0</v>
      </c>
      <c r="S16" s="59">
        <v>0</v>
      </c>
      <c r="T16" s="59">
        <v>0</v>
      </c>
      <c r="U16" s="59">
        <v>0</v>
      </c>
      <c r="V16" s="59">
        <v>3939408</v>
      </c>
      <c r="W16" s="59">
        <v>3939408</v>
      </c>
      <c r="X16" s="59">
        <v>0</v>
      </c>
      <c r="Y16" s="60">
        <v>0</v>
      </c>
      <c r="Z16" s="61">
        <v>5252545</v>
      </c>
    </row>
    <row r="17" spans="1:26" ht="13.5">
      <c r="A17" s="57" t="s">
        <v>41</v>
      </c>
      <c r="B17" s="18">
        <v>70103722</v>
      </c>
      <c r="C17" s="18">
        <v>0</v>
      </c>
      <c r="D17" s="58">
        <v>76839664</v>
      </c>
      <c r="E17" s="59">
        <v>76839664</v>
      </c>
      <c r="F17" s="59">
        <v>9898888</v>
      </c>
      <c r="G17" s="59">
        <v>1504950</v>
      </c>
      <c r="H17" s="59">
        <v>2049392</v>
      </c>
      <c r="I17" s="59">
        <v>13453230</v>
      </c>
      <c r="J17" s="59">
        <v>1069594</v>
      </c>
      <c r="K17" s="59">
        <v>4343222</v>
      </c>
      <c r="L17" s="59">
        <v>3645363</v>
      </c>
      <c r="M17" s="59">
        <v>9058179</v>
      </c>
      <c r="N17" s="59">
        <v>6747684</v>
      </c>
      <c r="O17" s="59">
        <v>6747684</v>
      </c>
      <c r="P17" s="59">
        <v>21079695</v>
      </c>
      <c r="Q17" s="59">
        <v>34575063</v>
      </c>
      <c r="R17" s="59">
        <v>0</v>
      </c>
      <c r="S17" s="59">
        <v>0</v>
      </c>
      <c r="T17" s="59">
        <v>0</v>
      </c>
      <c r="U17" s="59">
        <v>0</v>
      </c>
      <c r="V17" s="59">
        <v>57086472</v>
      </c>
      <c r="W17" s="59">
        <v>48258769</v>
      </c>
      <c r="X17" s="59">
        <v>8827703</v>
      </c>
      <c r="Y17" s="60">
        <v>18.29</v>
      </c>
      <c r="Z17" s="61">
        <v>76839664</v>
      </c>
    </row>
    <row r="18" spans="1:26" ht="13.5">
      <c r="A18" s="69" t="s">
        <v>42</v>
      </c>
      <c r="B18" s="70">
        <f>SUM(B11:B17)</f>
        <v>267891073</v>
      </c>
      <c r="C18" s="70">
        <f>SUM(C11:C17)</f>
        <v>0</v>
      </c>
      <c r="D18" s="71">
        <f aca="true" t="shared" si="1" ref="D18:Z18">SUM(D11:D17)</f>
        <v>186259230</v>
      </c>
      <c r="E18" s="72">
        <f t="shared" si="1"/>
        <v>186259230</v>
      </c>
      <c r="F18" s="72">
        <f t="shared" si="1"/>
        <v>19109881</v>
      </c>
      <c r="G18" s="72">
        <f t="shared" si="1"/>
        <v>8915943</v>
      </c>
      <c r="H18" s="72">
        <f t="shared" si="1"/>
        <v>9460385</v>
      </c>
      <c r="I18" s="72">
        <f t="shared" si="1"/>
        <v>37486209</v>
      </c>
      <c r="J18" s="72">
        <f t="shared" si="1"/>
        <v>8480587</v>
      </c>
      <c r="K18" s="72">
        <f t="shared" si="1"/>
        <v>12754215</v>
      </c>
      <c r="L18" s="72">
        <f t="shared" si="1"/>
        <v>11056356</v>
      </c>
      <c r="M18" s="72">
        <f t="shared" si="1"/>
        <v>32291158</v>
      </c>
      <c r="N18" s="72">
        <f t="shared" si="1"/>
        <v>14158677</v>
      </c>
      <c r="O18" s="72">
        <f t="shared" si="1"/>
        <v>14158677</v>
      </c>
      <c r="P18" s="72">
        <f t="shared" si="1"/>
        <v>29690688</v>
      </c>
      <c r="Q18" s="72">
        <f t="shared" si="1"/>
        <v>58008042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127785409</v>
      </c>
      <c r="W18" s="72">
        <f t="shared" si="1"/>
        <v>118957706</v>
      </c>
      <c r="X18" s="72">
        <f t="shared" si="1"/>
        <v>8827703</v>
      </c>
      <c r="Y18" s="66">
        <f>+IF(W18&lt;&gt;0,(X18/W18)*100,0)</f>
        <v>7.420875281505513</v>
      </c>
      <c r="Z18" s="73">
        <f t="shared" si="1"/>
        <v>186259230</v>
      </c>
    </row>
    <row r="19" spans="1:26" ht="13.5">
      <c r="A19" s="69" t="s">
        <v>43</v>
      </c>
      <c r="B19" s="74">
        <f>+B10-B18</f>
        <v>-62716306</v>
      </c>
      <c r="C19" s="74">
        <f>+C10-C18</f>
        <v>0</v>
      </c>
      <c r="D19" s="75">
        <f aca="true" t="shared" si="2" ref="D19:Z19">+D10-D18</f>
        <v>9533766</v>
      </c>
      <c r="E19" s="76">
        <f t="shared" si="2"/>
        <v>9533766</v>
      </c>
      <c r="F19" s="76">
        <f t="shared" si="2"/>
        <v>20202960</v>
      </c>
      <c r="G19" s="76">
        <f t="shared" si="2"/>
        <v>-496866</v>
      </c>
      <c r="H19" s="76">
        <f t="shared" si="2"/>
        <v>-2232239</v>
      </c>
      <c r="I19" s="76">
        <f t="shared" si="2"/>
        <v>17473855</v>
      </c>
      <c r="J19" s="76">
        <f t="shared" si="2"/>
        <v>-2321187</v>
      </c>
      <c r="K19" s="76">
        <f t="shared" si="2"/>
        <v>16480620</v>
      </c>
      <c r="L19" s="76">
        <f t="shared" si="2"/>
        <v>-5054164</v>
      </c>
      <c r="M19" s="76">
        <f t="shared" si="2"/>
        <v>9105269</v>
      </c>
      <c r="N19" s="76">
        <f t="shared" si="2"/>
        <v>-8584941</v>
      </c>
      <c r="O19" s="76">
        <f t="shared" si="2"/>
        <v>-8715164</v>
      </c>
      <c r="P19" s="76">
        <f t="shared" si="2"/>
        <v>-1920410</v>
      </c>
      <c r="Q19" s="76">
        <f t="shared" si="2"/>
        <v>-19220515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7358609</v>
      </c>
      <c r="W19" s="76">
        <f>IF(E10=E18,0,W10-W18)</f>
        <v>42336766</v>
      </c>
      <c r="X19" s="76">
        <f t="shared" si="2"/>
        <v>-34978157</v>
      </c>
      <c r="Y19" s="77">
        <f>+IF(W19&lt;&gt;0,(X19/W19)*100,0)</f>
        <v>-82.61886843222744</v>
      </c>
      <c r="Z19" s="78">
        <f t="shared" si="2"/>
        <v>9533766</v>
      </c>
    </row>
    <row r="20" spans="1:26" ht="13.5">
      <c r="A20" s="57" t="s">
        <v>44</v>
      </c>
      <c r="B20" s="18">
        <v>12635910</v>
      </c>
      <c r="C20" s="18">
        <v>0</v>
      </c>
      <c r="D20" s="58">
        <v>32422000</v>
      </c>
      <c r="E20" s="59">
        <v>32422000</v>
      </c>
      <c r="F20" s="59">
        <v>0</v>
      </c>
      <c r="G20" s="59">
        <v>10231312</v>
      </c>
      <c r="H20" s="59">
        <v>333333</v>
      </c>
      <c r="I20" s="59">
        <v>10564645</v>
      </c>
      <c r="J20" s="59">
        <v>0</v>
      </c>
      <c r="K20" s="59">
        <v>8201991</v>
      </c>
      <c r="L20" s="59">
        <v>333333</v>
      </c>
      <c r="M20" s="59">
        <v>8535324</v>
      </c>
      <c r="N20" s="59">
        <v>333333</v>
      </c>
      <c r="O20" s="59">
        <v>333333</v>
      </c>
      <c r="P20" s="59">
        <v>0</v>
      </c>
      <c r="Q20" s="59">
        <v>666666</v>
      </c>
      <c r="R20" s="59">
        <v>0</v>
      </c>
      <c r="S20" s="59">
        <v>0</v>
      </c>
      <c r="T20" s="59">
        <v>0</v>
      </c>
      <c r="U20" s="59">
        <v>0</v>
      </c>
      <c r="V20" s="59">
        <v>19766635</v>
      </c>
      <c r="W20" s="59">
        <v>25144334</v>
      </c>
      <c r="X20" s="59">
        <v>-5377699</v>
      </c>
      <c r="Y20" s="60">
        <v>-21.39</v>
      </c>
      <c r="Z20" s="61">
        <v>32422000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-50080396</v>
      </c>
      <c r="C22" s="85">
        <f>SUM(C19:C21)</f>
        <v>0</v>
      </c>
      <c r="D22" s="86">
        <f aca="true" t="shared" si="3" ref="D22:Z22">SUM(D19:D21)</f>
        <v>41955766</v>
      </c>
      <c r="E22" s="87">
        <f t="shared" si="3"/>
        <v>41955766</v>
      </c>
      <c r="F22" s="87">
        <f t="shared" si="3"/>
        <v>20202960</v>
      </c>
      <c r="G22" s="87">
        <f t="shared" si="3"/>
        <v>9734446</v>
      </c>
      <c r="H22" s="87">
        <f t="shared" si="3"/>
        <v>-1898906</v>
      </c>
      <c r="I22" s="87">
        <f t="shared" si="3"/>
        <v>28038500</v>
      </c>
      <c r="J22" s="87">
        <f t="shared" si="3"/>
        <v>-2321187</v>
      </c>
      <c r="K22" s="87">
        <f t="shared" si="3"/>
        <v>24682611</v>
      </c>
      <c r="L22" s="87">
        <f t="shared" si="3"/>
        <v>-4720831</v>
      </c>
      <c r="M22" s="87">
        <f t="shared" si="3"/>
        <v>17640593</v>
      </c>
      <c r="N22" s="87">
        <f t="shared" si="3"/>
        <v>-8251608</v>
      </c>
      <c r="O22" s="87">
        <f t="shared" si="3"/>
        <v>-8381831</v>
      </c>
      <c r="P22" s="87">
        <f t="shared" si="3"/>
        <v>-1920410</v>
      </c>
      <c r="Q22" s="87">
        <f t="shared" si="3"/>
        <v>-18553849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27125244</v>
      </c>
      <c r="W22" s="87">
        <f t="shared" si="3"/>
        <v>67481100</v>
      </c>
      <c r="X22" s="87">
        <f t="shared" si="3"/>
        <v>-40355856</v>
      </c>
      <c r="Y22" s="88">
        <f>+IF(W22&lt;&gt;0,(X22/W22)*100,0)</f>
        <v>-59.80319822883741</v>
      </c>
      <c r="Z22" s="89">
        <f t="shared" si="3"/>
        <v>41955766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-50080396</v>
      </c>
      <c r="C24" s="74">
        <f>SUM(C22:C23)</f>
        <v>0</v>
      </c>
      <c r="D24" s="75">
        <f aca="true" t="shared" si="4" ref="D24:Z24">SUM(D22:D23)</f>
        <v>41955766</v>
      </c>
      <c r="E24" s="76">
        <f t="shared" si="4"/>
        <v>41955766</v>
      </c>
      <c r="F24" s="76">
        <f t="shared" si="4"/>
        <v>20202960</v>
      </c>
      <c r="G24" s="76">
        <f t="shared" si="4"/>
        <v>9734446</v>
      </c>
      <c r="H24" s="76">
        <f t="shared" si="4"/>
        <v>-1898906</v>
      </c>
      <c r="I24" s="76">
        <f t="shared" si="4"/>
        <v>28038500</v>
      </c>
      <c r="J24" s="76">
        <f t="shared" si="4"/>
        <v>-2321187</v>
      </c>
      <c r="K24" s="76">
        <f t="shared" si="4"/>
        <v>24682611</v>
      </c>
      <c r="L24" s="76">
        <f t="shared" si="4"/>
        <v>-4720831</v>
      </c>
      <c r="M24" s="76">
        <f t="shared" si="4"/>
        <v>17640593</v>
      </c>
      <c r="N24" s="76">
        <f t="shared" si="4"/>
        <v>-8251608</v>
      </c>
      <c r="O24" s="76">
        <f t="shared" si="4"/>
        <v>-8381831</v>
      </c>
      <c r="P24" s="76">
        <f t="shared" si="4"/>
        <v>-1920410</v>
      </c>
      <c r="Q24" s="76">
        <f t="shared" si="4"/>
        <v>-18553849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27125244</v>
      </c>
      <c r="W24" s="76">
        <f t="shared" si="4"/>
        <v>67481100</v>
      </c>
      <c r="X24" s="76">
        <f t="shared" si="4"/>
        <v>-40355856</v>
      </c>
      <c r="Y24" s="77">
        <f>+IF(W24&lt;&gt;0,(X24/W24)*100,0)</f>
        <v>-59.80319822883741</v>
      </c>
      <c r="Z24" s="78">
        <f t="shared" si="4"/>
        <v>41955766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9031915</v>
      </c>
      <c r="C27" s="21">
        <v>0</v>
      </c>
      <c r="D27" s="98">
        <v>41931635</v>
      </c>
      <c r="E27" s="99">
        <v>41931635</v>
      </c>
      <c r="F27" s="99">
        <v>5777959</v>
      </c>
      <c r="G27" s="99">
        <v>0</v>
      </c>
      <c r="H27" s="99">
        <v>0</v>
      </c>
      <c r="I27" s="99">
        <v>5777959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2406463</v>
      </c>
      <c r="Q27" s="99">
        <v>2406463</v>
      </c>
      <c r="R27" s="99">
        <v>0</v>
      </c>
      <c r="S27" s="99">
        <v>0</v>
      </c>
      <c r="T27" s="99">
        <v>0</v>
      </c>
      <c r="U27" s="99">
        <v>0</v>
      </c>
      <c r="V27" s="99">
        <v>8184422</v>
      </c>
      <c r="W27" s="99">
        <v>31448726</v>
      </c>
      <c r="X27" s="99">
        <v>-23264304</v>
      </c>
      <c r="Y27" s="100">
        <v>-73.98</v>
      </c>
      <c r="Z27" s="101">
        <v>41931635</v>
      </c>
    </row>
    <row r="28" spans="1:26" ht="13.5">
      <c r="A28" s="102" t="s">
        <v>44</v>
      </c>
      <c r="B28" s="18">
        <v>8051791</v>
      </c>
      <c r="C28" s="18">
        <v>0</v>
      </c>
      <c r="D28" s="58">
        <v>31941635</v>
      </c>
      <c r="E28" s="59">
        <v>31941635</v>
      </c>
      <c r="F28" s="59">
        <v>5777959</v>
      </c>
      <c r="G28" s="59">
        <v>0</v>
      </c>
      <c r="H28" s="59">
        <v>0</v>
      </c>
      <c r="I28" s="59">
        <v>5777959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1500000</v>
      </c>
      <c r="Q28" s="59">
        <v>1500000</v>
      </c>
      <c r="R28" s="59">
        <v>0</v>
      </c>
      <c r="S28" s="59">
        <v>0</v>
      </c>
      <c r="T28" s="59">
        <v>0</v>
      </c>
      <c r="U28" s="59">
        <v>0</v>
      </c>
      <c r="V28" s="59">
        <v>7277959</v>
      </c>
      <c r="W28" s="59">
        <v>23956226</v>
      </c>
      <c r="X28" s="59">
        <v>-16678267</v>
      </c>
      <c r="Y28" s="60">
        <v>-69.62</v>
      </c>
      <c r="Z28" s="61">
        <v>31941635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980124</v>
      </c>
      <c r="C31" s="18">
        <v>0</v>
      </c>
      <c r="D31" s="58">
        <v>9990000</v>
      </c>
      <c r="E31" s="59">
        <v>9990000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906463</v>
      </c>
      <c r="Q31" s="59">
        <v>906463</v>
      </c>
      <c r="R31" s="59">
        <v>0</v>
      </c>
      <c r="S31" s="59">
        <v>0</v>
      </c>
      <c r="T31" s="59">
        <v>0</v>
      </c>
      <c r="U31" s="59">
        <v>0</v>
      </c>
      <c r="V31" s="59">
        <v>906463</v>
      </c>
      <c r="W31" s="59">
        <v>7492500</v>
      </c>
      <c r="X31" s="59">
        <v>-6586037</v>
      </c>
      <c r="Y31" s="60">
        <v>-87.9</v>
      </c>
      <c r="Z31" s="61">
        <v>9990000</v>
      </c>
    </row>
    <row r="32" spans="1:26" ht="13.5">
      <c r="A32" s="69" t="s">
        <v>50</v>
      </c>
      <c r="B32" s="21">
        <f>SUM(B28:B31)</f>
        <v>9031915</v>
      </c>
      <c r="C32" s="21">
        <f>SUM(C28:C31)</f>
        <v>0</v>
      </c>
      <c r="D32" s="98">
        <f aca="true" t="shared" si="5" ref="D32:Z32">SUM(D28:D31)</f>
        <v>41931635</v>
      </c>
      <c r="E32" s="99">
        <f t="shared" si="5"/>
        <v>41931635</v>
      </c>
      <c r="F32" s="99">
        <f t="shared" si="5"/>
        <v>5777959</v>
      </c>
      <c r="G32" s="99">
        <f t="shared" si="5"/>
        <v>0</v>
      </c>
      <c r="H32" s="99">
        <f t="shared" si="5"/>
        <v>0</v>
      </c>
      <c r="I32" s="99">
        <f t="shared" si="5"/>
        <v>5777959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2406463</v>
      </c>
      <c r="Q32" s="99">
        <f t="shared" si="5"/>
        <v>2406463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8184422</v>
      </c>
      <c r="W32" s="99">
        <f t="shared" si="5"/>
        <v>31448726</v>
      </c>
      <c r="X32" s="99">
        <f t="shared" si="5"/>
        <v>-23264304</v>
      </c>
      <c r="Y32" s="100">
        <f>+IF(W32&lt;&gt;0,(X32/W32)*100,0)</f>
        <v>-73.97534640989909</v>
      </c>
      <c r="Z32" s="101">
        <f t="shared" si="5"/>
        <v>41931635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144434319</v>
      </c>
      <c r="C35" s="18">
        <v>0</v>
      </c>
      <c r="D35" s="58">
        <v>76348630</v>
      </c>
      <c r="E35" s="59">
        <v>74315630</v>
      </c>
      <c r="F35" s="59">
        <v>7415431</v>
      </c>
      <c r="G35" s="59">
        <v>6788572</v>
      </c>
      <c r="H35" s="59">
        <v>-798464</v>
      </c>
      <c r="I35" s="59">
        <v>-798464</v>
      </c>
      <c r="J35" s="59">
        <v>0</v>
      </c>
      <c r="K35" s="59">
        <v>-620223</v>
      </c>
      <c r="L35" s="59">
        <v>10670589</v>
      </c>
      <c r="M35" s="59">
        <v>10670589</v>
      </c>
      <c r="N35" s="59">
        <v>0</v>
      </c>
      <c r="O35" s="59">
        <v>0</v>
      </c>
      <c r="P35" s="59">
        <v>11438686</v>
      </c>
      <c r="Q35" s="59">
        <v>11438686</v>
      </c>
      <c r="R35" s="59">
        <v>0</v>
      </c>
      <c r="S35" s="59">
        <v>0</v>
      </c>
      <c r="T35" s="59">
        <v>0</v>
      </c>
      <c r="U35" s="59">
        <v>0</v>
      </c>
      <c r="V35" s="59">
        <v>11438686</v>
      </c>
      <c r="W35" s="59">
        <v>55736723</v>
      </c>
      <c r="X35" s="59">
        <v>-44298037</v>
      </c>
      <c r="Y35" s="60">
        <v>-79.48</v>
      </c>
      <c r="Z35" s="61">
        <v>74315630</v>
      </c>
    </row>
    <row r="36" spans="1:26" ht="13.5">
      <c r="A36" s="57" t="s">
        <v>53</v>
      </c>
      <c r="B36" s="18">
        <v>747598317</v>
      </c>
      <c r="C36" s="18">
        <v>0</v>
      </c>
      <c r="D36" s="58">
        <v>1099118824</v>
      </c>
      <c r="E36" s="59">
        <v>1099118824</v>
      </c>
      <c r="F36" s="59">
        <v>1467673</v>
      </c>
      <c r="G36" s="59">
        <v>37514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-50000</v>
      </c>
      <c r="Q36" s="59">
        <v>-50000</v>
      </c>
      <c r="R36" s="59">
        <v>0</v>
      </c>
      <c r="S36" s="59">
        <v>0</v>
      </c>
      <c r="T36" s="59">
        <v>0</v>
      </c>
      <c r="U36" s="59">
        <v>0</v>
      </c>
      <c r="V36" s="59">
        <v>-50000</v>
      </c>
      <c r="W36" s="59">
        <v>824339118</v>
      </c>
      <c r="X36" s="59">
        <v>-824389118</v>
      </c>
      <c r="Y36" s="60">
        <v>-100.01</v>
      </c>
      <c r="Z36" s="61">
        <v>1099118824</v>
      </c>
    </row>
    <row r="37" spans="1:26" ht="13.5">
      <c r="A37" s="57" t="s">
        <v>54</v>
      </c>
      <c r="B37" s="18">
        <v>376464599</v>
      </c>
      <c r="C37" s="18">
        <v>0</v>
      </c>
      <c r="D37" s="58">
        <v>60347381</v>
      </c>
      <c r="E37" s="59">
        <v>60347381</v>
      </c>
      <c r="F37" s="59">
        <v>22572422</v>
      </c>
      <c r="G37" s="59">
        <v>-7155716</v>
      </c>
      <c r="H37" s="59">
        <v>-8369919</v>
      </c>
      <c r="I37" s="59">
        <v>-8369919</v>
      </c>
      <c r="J37" s="59">
        <v>0</v>
      </c>
      <c r="K37" s="59">
        <v>-1698902</v>
      </c>
      <c r="L37" s="59">
        <v>-8690065</v>
      </c>
      <c r="M37" s="59">
        <v>-8690065</v>
      </c>
      <c r="N37" s="59">
        <v>0</v>
      </c>
      <c r="O37" s="59">
        <v>0</v>
      </c>
      <c r="P37" s="59">
        <v>-10712082</v>
      </c>
      <c r="Q37" s="59">
        <v>-10712082</v>
      </c>
      <c r="R37" s="59">
        <v>0</v>
      </c>
      <c r="S37" s="59">
        <v>0</v>
      </c>
      <c r="T37" s="59">
        <v>0</v>
      </c>
      <c r="U37" s="59">
        <v>0</v>
      </c>
      <c r="V37" s="59">
        <v>-10712082</v>
      </c>
      <c r="W37" s="59">
        <v>45260536</v>
      </c>
      <c r="X37" s="59">
        <v>-55972618</v>
      </c>
      <c r="Y37" s="60">
        <v>-123.67</v>
      </c>
      <c r="Z37" s="61">
        <v>60347381</v>
      </c>
    </row>
    <row r="38" spans="1:26" ht="13.5">
      <c r="A38" s="57" t="s">
        <v>55</v>
      </c>
      <c r="B38" s="18">
        <v>24896943</v>
      </c>
      <c r="C38" s="18">
        <v>0</v>
      </c>
      <c r="D38" s="58">
        <v>16192432</v>
      </c>
      <c r="E38" s="59">
        <v>16192432</v>
      </c>
      <c r="F38" s="59">
        <v>125622</v>
      </c>
      <c r="G38" s="59">
        <v>139178</v>
      </c>
      <c r="H38" s="59">
        <v>47360</v>
      </c>
      <c r="I38" s="59">
        <v>47360</v>
      </c>
      <c r="J38" s="59">
        <v>0</v>
      </c>
      <c r="K38" s="59">
        <v>0</v>
      </c>
      <c r="L38" s="59">
        <v>102976</v>
      </c>
      <c r="M38" s="59">
        <v>102976</v>
      </c>
      <c r="N38" s="59">
        <v>0</v>
      </c>
      <c r="O38" s="59">
        <v>0</v>
      </c>
      <c r="P38" s="59">
        <v>152986</v>
      </c>
      <c r="Q38" s="59">
        <v>152986</v>
      </c>
      <c r="R38" s="59">
        <v>0</v>
      </c>
      <c r="S38" s="59">
        <v>0</v>
      </c>
      <c r="T38" s="59">
        <v>0</v>
      </c>
      <c r="U38" s="59">
        <v>0</v>
      </c>
      <c r="V38" s="59">
        <v>152986</v>
      </c>
      <c r="W38" s="59">
        <v>12144324</v>
      </c>
      <c r="X38" s="59">
        <v>-11991338</v>
      </c>
      <c r="Y38" s="60">
        <v>-98.74</v>
      </c>
      <c r="Z38" s="61">
        <v>16192432</v>
      </c>
    </row>
    <row r="39" spans="1:26" ht="13.5">
      <c r="A39" s="57" t="s">
        <v>56</v>
      </c>
      <c r="B39" s="18">
        <v>490671094</v>
      </c>
      <c r="C39" s="18">
        <v>0</v>
      </c>
      <c r="D39" s="58">
        <v>1098927641</v>
      </c>
      <c r="E39" s="59">
        <v>1096894641</v>
      </c>
      <c r="F39" s="59">
        <v>-13814940</v>
      </c>
      <c r="G39" s="59">
        <v>13842624</v>
      </c>
      <c r="H39" s="59">
        <v>7524095</v>
      </c>
      <c r="I39" s="59">
        <v>7524095</v>
      </c>
      <c r="J39" s="59">
        <v>0</v>
      </c>
      <c r="K39" s="59">
        <v>1078679</v>
      </c>
      <c r="L39" s="59">
        <v>19257678</v>
      </c>
      <c r="M39" s="59">
        <v>19257678</v>
      </c>
      <c r="N39" s="59">
        <v>0</v>
      </c>
      <c r="O39" s="59">
        <v>0</v>
      </c>
      <c r="P39" s="59">
        <v>21947782</v>
      </c>
      <c r="Q39" s="59">
        <v>21947782</v>
      </c>
      <c r="R39" s="59">
        <v>0</v>
      </c>
      <c r="S39" s="59">
        <v>0</v>
      </c>
      <c r="T39" s="59">
        <v>0</v>
      </c>
      <c r="U39" s="59">
        <v>0</v>
      </c>
      <c r="V39" s="59">
        <v>21947782</v>
      </c>
      <c r="W39" s="59">
        <v>822670981</v>
      </c>
      <c r="X39" s="59">
        <v>-800723199</v>
      </c>
      <c r="Y39" s="60">
        <v>-97.33</v>
      </c>
      <c r="Z39" s="61">
        <v>1096894641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188197</v>
      </c>
      <c r="C42" s="18">
        <v>0</v>
      </c>
      <c r="D42" s="58">
        <v>12375662</v>
      </c>
      <c r="E42" s="59">
        <v>41833305</v>
      </c>
      <c r="F42" s="59">
        <v>-32182798</v>
      </c>
      <c r="G42" s="59">
        <v>-7996673</v>
      </c>
      <c r="H42" s="59">
        <v>-7633788</v>
      </c>
      <c r="I42" s="59">
        <v>-47813259</v>
      </c>
      <c r="J42" s="59">
        <v>-4993928</v>
      </c>
      <c r="K42" s="59">
        <v>-5810355</v>
      </c>
      <c r="L42" s="59">
        <v>-14333801</v>
      </c>
      <c r="M42" s="59">
        <v>-25138084</v>
      </c>
      <c r="N42" s="59">
        <v>-5736440</v>
      </c>
      <c r="O42" s="59">
        <v>4335763</v>
      </c>
      <c r="P42" s="59">
        <v>-21880919</v>
      </c>
      <c r="Q42" s="59">
        <v>-23281596</v>
      </c>
      <c r="R42" s="59">
        <v>0</v>
      </c>
      <c r="S42" s="59">
        <v>0</v>
      </c>
      <c r="T42" s="59">
        <v>0</v>
      </c>
      <c r="U42" s="59">
        <v>0</v>
      </c>
      <c r="V42" s="59">
        <v>-96232939</v>
      </c>
      <c r="W42" s="59">
        <v>-4526205</v>
      </c>
      <c r="X42" s="59">
        <v>-91706734</v>
      </c>
      <c r="Y42" s="60">
        <v>2026.13</v>
      </c>
      <c r="Z42" s="61">
        <v>41833305</v>
      </c>
    </row>
    <row r="43" spans="1:26" ht="13.5">
      <c r="A43" s="57" t="s">
        <v>59</v>
      </c>
      <c r="B43" s="18">
        <v>-87182</v>
      </c>
      <c r="C43" s="18">
        <v>0</v>
      </c>
      <c r="D43" s="58">
        <v>-41931635</v>
      </c>
      <c r="E43" s="59">
        <v>-41931635</v>
      </c>
      <c r="F43" s="59">
        <v>32556100</v>
      </c>
      <c r="G43" s="59">
        <v>7728900</v>
      </c>
      <c r="H43" s="59">
        <v>7619400</v>
      </c>
      <c r="I43" s="59">
        <v>47904400</v>
      </c>
      <c r="J43" s="59">
        <v>5038500</v>
      </c>
      <c r="K43" s="59">
        <v>1698000</v>
      </c>
      <c r="L43" s="59">
        <v>18411480</v>
      </c>
      <c r="M43" s="59">
        <v>25147980</v>
      </c>
      <c r="N43" s="59">
        <v>991000</v>
      </c>
      <c r="O43" s="59">
        <v>16727</v>
      </c>
      <c r="P43" s="59">
        <v>22474200</v>
      </c>
      <c r="Q43" s="59">
        <v>23481927</v>
      </c>
      <c r="R43" s="59">
        <v>0</v>
      </c>
      <c r="S43" s="59">
        <v>0</v>
      </c>
      <c r="T43" s="59">
        <v>0</v>
      </c>
      <c r="U43" s="59">
        <v>0</v>
      </c>
      <c r="V43" s="59">
        <v>96534307</v>
      </c>
      <c r="W43" s="59">
        <v>-9977740</v>
      </c>
      <c r="X43" s="59">
        <v>106512047</v>
      </c>
      <c r="Y43" s="60">
        <v>-1067.5</v>
      </c>
      <c r="Z43" s="61">
        <v>-41931635</v>
      </c>
    </row>
    <row r="44" spans="1:26" ht="13.5">
      <c r="A44" s="57" t="s">
        <v>60</v>
      </c>
      <c r="B44" s="18">
        <v>-529097</v>
      </c>
      <c r="C44" s="18">
        <v>0</v>
      </c>
      <c r="D44" s="58">
        <v>0</v>
      </c>
      <c r="E44" s="59">
        <v>300000</v>
      </c>
      <c r="F44" s="59">
        <v>-50000</v>
      </c>
      <c r="G44" s="59">
        <v>-50000</v>
      </c>
      <c r="H44" s="59">
        <v>-50000</v>
      </c>
      <c r="I44" s="59">
        <v>-150000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-150000</v>
      </c>
      <c r="W44" s="59"/>
      <c r="X44" s="59">
        <v>-150000</v>
      </c>
      <c r="Y44" s="60">
        <v>0</v>
      </c>
      <c r="Z44" s="61">
        <v>300000</v>
      </c>
    </row>
    <row r="45" spans="1:26" ht="13.5">
      <c r="A45" s="69" t="s">
        <v>61</v>
      </c>
      <c r="B45" s="21">
        <v>191846</v>
      </c>
      <c r="C45" s="21">
        <v>0</v>
      </c>
      <c r="D45" s="98">
        <v>-29555973</v>
      </c>
      <c r="E45" s="99">
        <v>201670</v>
      </c>
      <c r="F45" s="99">
        <v>412379</v>
      </c>
      <c r="G45" s="99">
        <v>94606</v>
      </c>
      <c r="H45" s="99">
        <v>30218</v>
      </c>
      <c r="I45" s="99">
        <v>30218</v>
      </c>
      <c r="J45" s="99">
        <v>74790</v>
      </c>
      <c r="K45" s="99">
        <v>-4037565</v>
      </c>
      <c r="L45" s="99">
        <v>40114</v>
      </c>
      <c r="M45" s="99">
        <v>40114</v>
      </c>
      <c r="N45" s="99">
        <v>-4705326</v>
      </c>
      <c r="O45" s="99">
        <v>-352836</v>
      </c>
      <c r="P45" s="99">
        <v>240445</v>
      </c>
      <c r="Q45" s="99">
        <v>240445</v>
      </c>
      <c r="R45" s="99">
        <v>0</v>
      </c>
      <c r="S45" s="99">
        <v>0</v>
      </c>
      <c r="T45" s="99">
        <v>0</v>
      </c>
      <c r="U45" s="99">
        <v>0</v>
      </c>
      <c r="V45" s="99">
        <v>240445</v>
      </c>
      <c r="W45" s="99">
        <v>-14503945</v>
      </c>
      <c r="X45" s="99">
        <v>14744390</v>
      </c>
      <c r="Y45" s="100">
        <v>-101.66</v>
      </c>
      <c r="Z45" s="101">
        <v>201670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11246871</v>
      </c>
      <c r="C49" s="51">
        <v>0</v>
      </c>
      <c r="D49" s="128">
        <v>11047176</v>
      </c>
      <c r="E49" s="53">
        <v>9720434</v>
      </c>
      <c r="F49" s="53">
        <v>0</v>
      </c>
      <c r="G49" s="53">
        <v>0</v>
      </c>
      <c r="H49" s="53">
        <v>0</v>
      </c>
      <c r="I49" s="53">
        <v>322301030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354315511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8380553</v>
      </c>
      <c r="C51" s="51">
        <v>0</v>
      </c>
      <c r="D51" s="128">
        <v>8852919</v>
      </c>
      <c r="E51" s="53">
        <v>9463299</v>
      </c>
      <c r="F51" s="53">
        <v>0</v>
      </c>
      <c r="G51" s="53">
        <v>0</v>
      </c>
      <c r="H51" s="53">
        <v>0</v>
      </c>
      <c r="I51" s="53">
        <v>329285448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355982219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72.30129396500595</v>
      </c>
      <c r="E58" s="7">
        <f t="shared" si="6"/>
        <v>100</v>
      </c>
      <c r="F58" s="7">
        <f t="shared" si="6"/>
        <v>39.84250259551117</v>
      </c>
      <c r="G58" s="7">
        <f t="shared" si="6"/>
        <v>59.37464156509178</v>
      </c>
      <c r="H58" s="7">
        <f t="shared" si="6"/>
        <v>0</v>
      </c>
      <c r="I58" s="7">
        <f t="shared" si="6"/>
        <v>32.35220359178245</v>
      </c>
      <c r="J58" s="7">
        <f t="shared" si="6"/>
        <v>43.3094051333971</v>
      </c>
      <c r="K58" s="7">
        <f t="shared" si="6"/>
        <v>37.961633867627384</v>
      </c>
      <c r="L58" s="7">
        <f t="shared" si="6"/>
        <v>0</v>
      </c>
      <c r="M58" s="7">
        <f t="shared" si="6"/>
        <v>26.74196677200338</v>
      </c>
      <c r="N58" s="7">
        <f t="shared" si="6"/>
        <v>31.410397785313286</v>
      </c>
      <c r="O58" s="7">
        <f t="shared" si="6"/>
        <v>47.17095675289441</v>
      </c>
      <c r="P58" s="7">
        <f t="shared" si="6"/>
        <v>0</v>
      </c>
      <c r="Q58" s="7">
        <f t="shared" si="6"/>
        <v>24.76680525358864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28.211555175949886</v>
      </c>
      <c r="W58" s="7">
        <f t="shared" si="6"/>
        <v>55.62422451271812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48.976186398626425</v>
      </c>
      <c r="G59" s="10">
        <f t="shared" si="7"/>
        <v>100.72821898249803</v>
      </c>
      <c r="H59" s="10">
        <f t="shared" si="7"/>
        <v>0</v>
      </c>
      <c r="I59" s="10">
        <f t="shared" si="7"/>
        <v>48.024924697363836</v>
      </c>
      <c r="J59" s="10">
        <f t="shared" si="7"/>
        <v>55.33277707501452</v>
      </c>
      <c r="K59" s="10">
        <f t="shared" si="7"/>
        <v>48.772564631461606</v>
      </c>
      <c r="L59" s="10">
        <f t="shared" si="7"/>
        <v>0</v>
      </c>
      <c r="M59" s="10">
        <f t="shared" si="7"/>
        <v>31.014017496912277</v>
      </c>
      <c r="N59" s="10">
        <f t="shared" si="7"/>
        <v>49.799599148773055</v>
      </c>
      <c r="O59" s="10">
        <f t="shared" si="7"/>
        <v>58.993231987763096</v>
      </c>
      <c r="P59" s="10">
        <f t="shared" si="7"/>
        <v>0</v>
      </c>
      <c r="Q59" s="10">
        <f t="shared" si="7"/>
        <v>35.8424443273081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38.70045681255544</v>
      </c>
      <c r="W59" s="10">
        <f t="shared" si="7"/>
        <v>79.376487267829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45</v>
      </c>
      <c r="E60" s="13">
        <f t="shared" si="7"/>
        <v>100</v>
      </c>
      <c r="F60" s="13">
        <f t="shared" si="7"/>
        <v>69.65005201272899</v>
      </c>
      <c r="G60" s="13">
        <f t="shared" si="7"/>
        <v>65.93736457600949</v>
      </c>
      <c r="H60" s="13">
        <f t="shared" si="7"/>
        <v>0</v>
      </c>
      <c r="I60" s="13">
        <f t="shared" si="7"/>
        <v>45.19580552957949</v>
      </c>
      <c r="J60" s="13">
        <f t="shared" si="7"/>
        <v>71.61810657799876</v>
      </c>
      <c r="K60" s="13">
        <f t="shared" si="7"/>
        <v>48.70706966532363</v>
      </c>
      <c r="L60" s="13">
        <f t="shared" si="7"/>
        <v>0</v>
      </c>
      <c r="M60" s="13">
        <f t="shared" si="7"/>
        <v>40.10839208110746</v>
      </c>
      <c r="N60" s="13">
        <f t="shared" si="7"/>
        <v>28.385215493347427</v>
      </c>
      <c r="O60" s="13">
        <f t="shared" si="7"/>
        <v>59.086608879152955</v>
      </c>
      <c r="P60" s="13">
        <f t="shared" si="7"/>
        <v>0</v>
      </c>
      <c r="Q60" s="13">
        <f t="shared" si="7"/>
        <v>29.157274790833466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38.15382413384014</v>
      </c>
      <c r="W60" s="13">
        <f t="shared" si="7"/>
        <v>53.75465833735937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106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45</v>
      </c>
      <c r="E62" s="13">
        <f t="shared" si="7"/>
        <v>100</v>
      </c>
      <c r="F62" s="13">
        <f t="shared" si="7"/>
        <v>96.63242911880934</v>
      </c>
      <c r="G62" s="13">
        <f t="shared" si="7"/>
        <v>96.16706476426427</v>
      </c>
      <c r="H62" s="13">
        <f t="shared" si="7"/>
        <v>0</v>
      </c>
      <c r="I62" s="13">
        <f t="shared" si="7"/>
        <v>64.26649796102454</v>
      </c>
      <c r="J62" s="13">
        <f t="shared" si="7"/>
        <v>78.5539879219998</v>
      </c>
      <c r="K62" s="13">
        <f t="shared" si="7"/>
        <v>47.85633390787148</v>
      </c>
      <c r="L62" s="13">
        <f t="shared" si="7"/>
        <v>0</v>
      </c>
      <c r="M62" s="13">
        <f t="shared" si="7"/>
        <v>42.13677394329043</v>
      </c>
      <c r="N62" s="13">
        <f t="shared" si="7"/>
        <v>42.755681982168156</v>
      </c>
      <c r="O62" s="13">
        <f t="shared" si="7"/>
        <v>75.9322006504249</v>
      </c>
      <c r="P62" s="13">
        <f t="shared" si="7"/>
        <v>0</v>
      </c>
      <c r="Q62" s="13">
        <f t="shared" si="7"/>
        <v>39.56262754419768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48.65529981617088</v>
      </c>
      <c r="W62" s="13">
        <f t="shared" si="7"/>
        <v>61.50360879346013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45.000000843827124</v>
      </c>
      <c r="E63" s="13">
        <f t="shared" si="7"/>
        <v>100</v>
      </c>
      <c r="F63" s="13">
        <f t="shared" si="7"/>
        <v>45.757082530134035</v>
      </c>
      <c r="G63" s="13">
        <f t="shared" si="7"/>
        <v>43.910411713083455</v>
      </c>
      <c r="H63" s="13">
        <f t="shared" si="7"/>
        <v>0</v>
      </c>
      <c r="I63" s="13">
        <f t="shared" si="7"/>
        <v>29.889164747739166</v>
      </c>
      <c r="J63" s="13">
        <f t="shared" si="7"/>
        <v>62.485429902265956</v>
      </c>
      <c r="K63" s="13">
        <f t="shared" si="7"/>
        <v>44.909054087503094</v>
      </c>
      <c r="L63" s="13">
        <f t="shared" si="7"/>
        <v>0</v>
      </c>
      <c r="M63" s="13">
        <f t="shared" si="7"/>
        <v>35.79816132992302</v>
      </c>
      <c r="N63" s="13">
        <f t="shared" si="7"/>
        <v>15.798861394679008</v>
      </c>
      <c r="O63" s="13">
        <f t="shared" si="7"/>
        <v>44.748839267632256</v>
      </c>
      <c r="P63" s="13">
        <f t="shared" si="7"/>
        <v>0</v>
      </c>
      <c r="Q63" s="13">
        <f t="shared" si="7"/>
        <v>20.182566887437087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28.62329765503309</v>
      </c>
      <c r="W63" s="13">
        <f t="shared" si="7"/>
        <v>45.05609507792463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44.99999883782436</v>
      </c>
      <c r="E64" s="13">
        <f t="shared" si="7"/>
        <v>100</v>
      </c>
      <c r="F64" s="13">
        <f t="shared" si="7"/>
        <v>54.2679222984839</v>
      </c>
      <c r="G64" s="13">
        <f t="shared" si="7"/>
        <v>42.173650739866865</v>
      </c>
      <c r="H64" s="13">
        <f t="shared" si="7"/>
        <v>0</v>
      </c>
      <c r="I64" s="13">
        <f t="shared" si="7"/>
        <v>32.14719101278359</v>
      </c>
      <c r="J64" s="13">
        <f t="shared" si="7"/>
        <v>71.7834076437069</v>
      </c>
      <c r="K64" s="13">
        <f t="shared" si="7"/>
        <v>55.460469498312</v>
      </c>
      <c r="L64" s="13">
        <f t="shared" si="7"/>
        <v>0</v>
      </c>
      <c r="M64" s="13">
        <f t="shared" si="7"/>
        <v>42.4146257140063</v>
      </c>
      <c r="N64" s="13">
        <f t="shared" si="7"/>
        <v>20.00181815927902</v>
      </c>
      <c r="O64" s="13">
        <f t="shared" si="7"/>
        <v>48.68576009388313</v>
      </c>
      <c r="P64" s="13">
        <f t="shared" si="7"/>
        <v>0</v>
      </c>
      <c r="Q64" s="13">
        <f t="shared" si="7"/>
        <v>22.895859417720718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32.4858920481702</v>
      </c>
      <c r="W64" s="13">
        <f t="shared" si="7"/>
        <v>51.44479006815029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110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26.88931322204864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>
        <v>113649152</v>
      </c>
      <c r="C67" s="23"/>
      <c r="D67" s="24">
        <v>106791837</v>
      </c>
      <c r="E67" s="25">
        <v>106791837</v>
      </c>
      <c r="F67" s="25">
        <v>6045052</v>
      </c>
      <c r="G67" s="25">
        <v>6251135</v>
      </c>
      <c r="H67" s="25">
        <v>6620883</v>
      </c>
      <c r="I67" s="25">
        <v>18917070</v>
      </c>
      <c r="J67" s="25">
        <v>5863096</v>
      </c>
      <c r="K67" s="25">
        <v>4883578</v>
      </c>
      <c r="L67" s="25">
        <v>5681280</v>
      </c>
      <c r="M67" s="25">
        <v>16427954</v>
      </c>
      <c r="N67" s="25">
        <v>5023916</v>
      </c>
      <c r="O67" s="25">
        <v>4913693</v>
      </c>
      <c r="P67" s="25">
        <v>5792591</v>
      </c>
      <c r="Q67" s="25">
        <v>15730200</v>
      </c>
      <c r="R67" s="25"/>
      <c r="S67" s="25"/>
      <c r="T67" s="25"/>
      <c r="U67" s="25"/>
      <c r="V67" s="25">
        <v>51075224</v>
      </c>
      <c r="W67" s="25">
        <v>71331763</v>
      </c>
      <c r="X67" s="25"/>
      <c r="Y67" s="24"/>
      <c r="Z67" s="26">
        <v>106791837</v>
      </c>
    </row>
    <row r="68" spans="1:26" ht="13.5" hidden="1">
      <c r="A68" s="36" t="s">
        <v>31</v>
      </c>
      <c r="B68" s="18">
        <v>22693193</v>
      </c>
      <c r="C68" s="18"/>
      <c r="D68" s="19">
        <v>27148891</v>
      </c>
      <c r="E68" s="20">
        <v>27148891</v>
      </c>
      <c r="F68" s="20">
        <v>2049543</v>
      </c>
      <c r="G68" s="20">
        <v>2364536</v>
      </c>
      <c r="H68" s="20">
        <v>2635475</v>
      </c>
      <c r="I68" s="20">
        <v>7049554</v>
      </c>
      <c r="J68" s="20">
        <v>1978697</v>
      </c>
      <c r="K68" s="20">
        <v>1786978</v>
      </c>
      <c r="L68" s="20">
        <v>2574758</v>
      </c>
      <c r="M68" s="20">
        <v>6340433</v>
      </c>
      <c r="N68" s="20">
        <v>2019203</v>
      </c>
      <c r="O68" s="20">
        <v>1908980</v>
      </c>
      <c r="P68" s="20">
        <v>2019302</v>
      </c>
      <c r="Q68" s="20">
        <v>5947485</v>
      </c>
      <c r="R68" s="20"/>
      <c r="S68" s="20"/>
      <c r="T68" s="20"/>
      <c r="U68" s="20"/>
      <c r="V68" s="20">
        <v>19337472</v>
      </c>
      <c r="W68" s="20">
        <v>19337472</v>
      </c>
      <c r="X68" s="20"/>
      <c r="Y68" s="19"/>
      <c r="Z68" s="22">
        <v>27148891</v>
      </c>
    </row>
    <row r="69" spans="1:26" ht="13.5" hidden="1">
      <c r="A69" s="37" t="s">
        <v>32</v>
      </c>
      <c r="B69" s="18">
        <v>65138739</v>
      </c>
      <c r="C69" s="18"/>
      <c r="D69" s="19">
        <v>53781740</v>
      </c>
      <c r="E69" s="20">
        <v>53781740</v>
      </c>
      <c r="F69" s="20">
        <v>2016814</v>
      </c>
      <c r="G69" s="20">
        <v>2016814</v>
      </c>
      <c r="H69" s="20">
        <v>2016814</v>
      </c>
      <c r="I69" s="20">
        <v>6050442</v>
      </c>
      <c r="J69" s="20">
        <v>2016814</v>
      </c>
      <c r="K69" s="20">
        <v>2016814</v>
      </c>
      <c r="L69" s="20">
        <v>2016814</v>
      </c>
      <c r="M69" s="20">
        <v>6050442</v>
      </c>
      <c r="N69" s="20">
        <v>2016814</v>
      </c>
      <c r="O69" s="20">
        <v>2016814</v>
      </c>
      <c r="P69" s="20">
        <v>2016814</v>
      </c>
      <c r="Q69" s="20">
        <v>6050442</v>
      </c>
      <c r="R69" s="20"/>
      <c r="S69" s="20"/>
      <c r="T69" s="20"/>
      <c r="U69" s="20"/>
      <c r="V69" s="20">
        <v>18151326</v>
      </c>
      <c r="W69" s="20">
        <v>38515888</v>
      </c>
      <c r="X69" s="20"/>
      <c r="Y69" s="19"/>
      <c r="Z69" s="22">
        <v>53781740</v>
      </c>
    </row>
    <row r="70" spans="1:26" ht="13.5" hidden="1">
      <c r="A70" s="38" t="s">
        <v>106</v>
      </c>
      <c r="B70" s="18">
        <v>-1376</v>
      </c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>
        <v>33858861</v>
      </c>
      <c r="C71" s="18"/>
      <c r="D71" s="19">
        <v>23098760</v>
      </c>
      <c r="E71" s="20">
        <v>23098760</v>
      </c>
      <c r="F71" s="20">
        <v>866203</v>
      </c>
      <c r="G71" s="20">
        <v>866203</v>
      </c>
      <c r="H71" s="20">
        <v>866203</v>
      </c>
      <c r="I71" s="20">
        <v>2598609</v>
      </c>
      <c r="J71" s="20">
        <v>866203</v>
      </c>
      <c r="K71" s="20">
        <v>866203</v>
      </c>
      <c r="L71" s="20">
        <v>866203</v>
      </c>
      <c r="M71" s="20">
        <v>2598609</v>
      </c>
      <c r="N71" s="20">
        <v>866203</v>
      </c>
      <c r="O71" s="20">
        <v>866203</v>
      </c>
      <c r="P71" s="20">
        <v>866203</v>
      </c>
      <c r="Q71" s="20">
        <v>2598609</v>
      </c>
      <c r="R71" s="20"/>
      <c r="S71" s="20"/>
      <c r="T71" s="20"/>
      <c r="U71" s="20"/>
      <c r="V71" s="20">
        <v>7795827</v>
      </c>
      <c r="W71" s="20">
        <v>17165848</v>
      </c>
      <c r="X71" s="20"/>
      <c r="Y71" s="19"/>
      <c r="Z71" s="22">
        <v>23098760</v>
      </c>
    </row>
    <row r="72" spans="1:26" ht="13.5" hidden="1">
      <c r="A72" s="38" t="s">
        <v>108</v>
      </c>
      <c r="B72" s="18">
        <v>17305717</v>
      </c>
      <c r="C72" s="18"/>
      <c r="D72" s="19">
        <v>17776153</v>
      </c>
      <c r="E72" s="20">
        <v>17776153</v>
      </c>
      <c r="F72" s="20">
        <v>666605</v>
      </c>
      <c r="G72" s="20">
        <v>666605</v>
      </c>
      <c r="H72" s="20">
        <v>666605</v>
      </c>
      <c r="I72" s="20">
        <v>1999815</v>
      </c>
      <c r="J72" s="20">
        <v>666605</v>
      </c>
      <c r="K72" s="20">
        <v>666605</v>
      </c>
      <c r="L72" s="20">
        <v>666605</v>
      </c>
      <c r="M72" s="20">
        <v>1999815</v>
      </c>
      <c r="N72" s="20">
        <v>666605</v>
      </c>
      <c r="O72" s="20">
        <v>666605</v>
      </c>
      <c r="P72" s="20">
        <v>666605</v>
      </c>
      <c r="Q72" s="20">
        <v>1999815</v>
      </c>
      <c r="R72" s="20"/>
      <c r="S72" s="20"/>
      <c r="T72" s="20"/>
      <c r="U72" s="20"/>
      <c r="V72" s="20">
        <v>5999445</v>
      </c>
      <c r="W72" s="20">
        <v>13101506</v>
      </c>
      <c r="X72" s="20"/>
      <c r="Y72" s="19"/>
      <c r="Z72" s="22">
        <v>17776153</v>
      </c>
    </row>
    <row r="73" spans="1:26" ht="13.5" hidden="1">
      <c r="A73" s="38" t="s">
        <v>109</v>
      </c>
      <c r="B73" s="18">
        <v>12583451</v>
      </c>
      <c r="C73" s="18"/>
      <c r="D73" s="19">
        <v>12906827</v>
      </c>
      <c r="E73" s="20">
        <v>12906827</v>
      </c>
      <c r="F73" s="20">
        <v>484006</v>
      </c>
      <c r="G73" s="20">
        <v>484006</v>
      </c>
      <c r="H73" s="20">
        <v>484006</v>
      </c>
      <c r="I73" s="20">
        <v>1452018</v>
      </c>
      <c r="J73" s="20">
        <v>484006</v>
      </c>
      <c r="K73" s="20">
        <v>484006</v>
      </c>
      <c r="L73" s="20">
        <v>484006</v>
      </c>
      <c r="M73" s="20">
        <v>1452018</v>
      </c>
      <c r="N73" s="20">
        <v>484006</v>
      </c>
      <c r="O73" s="20">
        <v>484006</v>
      </c>
      <c r="P73" s="20">
        <v>484006</v>
      </c>
      <c r="Q73" s="20">
        <v>1452018</v>
      </c>
      <c r="R73" s="20"/>
      <c r="S73" s="20"/>
      <c r="T73" s="20"/>
      <c r="U73" s="20"/>
      <c r="V73" s="20">
        <v>4356054</v>
      </c>
      <c r="W73" s="20">
        <v>8248534</v>
      </c>
      <c r="X73" s="20"/>
      <c r="Y73" s="19"/>
      <c r="Z73" s="22">
        <v>12906827</v>
      </c>
    </row>
    <row r="74" spans="1:26" ht="13.5" hidden="1">
      <c r="A74" s="38" t="s">
        <v>110</v>
      </c>
      <c r="B74" s="18">
        <v>1392086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25817220</v>
      </c>
      <c r="C75" s="27"/>
      <c r="D75" s="28">
        <v>25861206</v>
      </c>
      <c r="E75" s="29">
        <v>25861206</v>
      </c>
      <c r="F75" s="29">
        <v>1978695</v>
      </c>
      <c r="G75" s="29">
        <v>1869785</v>
      </c>
      <c r="H75" s="29">
        <v>1968594</v>
      </c>
      <c r="I75" s="29">
        <v>5817074</v>
      </c>
      <c r="J75" s="29">
        <v>1867585</v>
      </c>
      <c r="K75" s="29">
        <v>1079786</v>
      </c>
      <c r="L75" s="29">
        <v>1089708</v>
      </c>
      <c r="M75" s="29">
        <v>4037079</v>
      </c>
      <c r="N75" s="29">
        <v>987899</v>
      </c>
      <c r="O75" s="29">
        <v>987899</v>
      </c>
      <c r="P75" s="29">
        <v>1756475</v>
      </c>
      <c r="Q75" s="29">
        <v>3732273</v>
      </c>
      <c r="R75" s="29"/>
      <c r="S75" s="29"/>
      <c r="T75" s="29"/>
      <c r="U75" s="29"/>
      <c r="V75" s="29">
        <v>13586426</v>
      </c>
      <c r="W75" s="29">
        <v>13478403</v>
      </c>
      <c r="X75" s="29"/>
      <c r="Y75" s="28"/>
      <c r="Z75" s="30">
        <v>25861206</v>
      </c>
    </row>
    <row r="76" spans="1:26" ht="13.5" hidden="1">
      <c r="A76" s="41" t="s">
        <v>113</v>
      </c>
      <c r="B76" s="31">
        <v>113649152</v>
      </c>
      <c r="C76" s="31"/>
      <c r="D76" s="32">
        <v>77211880</v>
      </c>
      <c r="E76" s="33">
        <v>106791837</v>
      </c>
      <c r="F76" s="33">
        <v>2408500</v>
      </c>
      <c r="G76" s="33">
        <v>3711589</v>
      </c>
      <c r="H76" s="33"/>
      <c r="I76" s="33">
        <v>6120089</v>
      </c>
      <c r="J76" s="33">
        <v>2539272</v>
      </c>
      <c r="K76" s="33">
        <v>1853886</v>
      </c>
      <c r="L76" s="33"/>
      <c r="M76" s="33">
        <v>4393158</v>
      </c>
      <c r="N76" s="33">
        <v>1578032</v>
      </c>
      <c r="O76" s="33">
        <v>2317836</v>
      </c>
      <c r="P76" s="33"/>
      <c r="Q76" s="33">
        <v>3895868</v>
      </c>
      <c r="R76" s="33"/>
      <c r="S76" s="33"/>
      <c r="T76" s="33"/>
      <c r="U76" s="33"/>
      <c r="V76" s="33">
        <v>14409115</v>
      </c>
      <c r="W76" s="33">
        <v>39677740</v>
      </c>
      <c r="X76" s="33"/>
      <c r="Y76" s="32"/>
      <c r="Z76" s="34">
        <v>106791837</v>
      </c>
    </row>
    <row r="77" spans="1:26" ht="13.5" hidden="1">
      <c r="A77" s="36" t="s">
        <v>31</v>
      </c>
      <c r="B77" s="18">
        <v>22693193</v>
      </c>
      <c r="C77" s="18"/>
      <c r="D77" s="19">
        <v>27148891</v>
      </c>
      <c r="E77" s="20">
        <v>27148891</v>
      </c>
      <c r="F77" s="20">
        <v>1003788</v>
      </c>
      <c r="G77" s="20">
        <v>2381755</v>
      </c>
      <c r="H77" s="20"/>
      <c r="I77" s="20">
        <v>3385543</v>
      </c>
      <c r="J77" s="20">
        <v>1094868</v>
      </c>
      <c r="K77" s="20">
        <v>871555</v>
      </c>
      <c r="L77" s="20"/>
      <c r="M77" s="20">
        <v>1966423</v>
      </c>
      <c r="N77" s="20">
        <v>1005555</v>
      </c>
      <c r="O77" s="20">
        <v>1126169</v>
      </c>
      <c r="P77" s="20"/>
      <c r="Q77" s="20">
        <v>2131724</v>
      </c>
      <c r="R77" s="20"/>
      <c r="S77" s="20"/>
      <c r="T77" s="20"/>
      <c r="U77" s="20"/>
      <c r="V77" s="20">
        <v>7483690</v>
      </c>
      <c r="W77" s="20">
        <v>15349406</v>
      </c>
      <c r="X77" s="20"/>
      <c r="Y77" s="19"/>
      <c r="Z77" s="22">
        <v>27148891</v>
      </c>
    </row>
    <row r="78" spans="1:26" ht="13.5" hidden="1">
      <c r="A78" s="37" t="s">
        <v>32</v>
      </c>
      <c r="B78" s="18">
        <v>65138739</v>
      </c>
      <c r="C78" s="18"/>
      <c r="D78" s="19">
        <v>24201783</v>
      </c>
      <c r="E78" s="20">
        <v>53781740</v>
      </c>
      <c r="F78" s="20">
        <v>1404712</v>
      </c>
      <c r="G78" s="20">
        <v>1329834</v>
      </c>
      <c r="H78" s="20"/>
      <c r="I78" s="20">
        <v>2734546</v>
      </c>
      <c r="J78" s="20">
        <v>1444404</v>
      </c>
      <c r="K78" s="20">
        <v>982331</v>
      </c>
      <c r="L78" s="20"/>
      <c r="M78" s="20">
        <v>2426735</v>
      </c>
      <c r="N78" s="20">
        <v>572477</v>
      </c>
      <c r="O78" s="20">
        <v>1191667</v>
      </c>
      <c r="P78" s="20"/>
      <c r="Q78" s="20">
        <v>1764144</v>
      </c>
      <c r="R78" s="20"/>
      <c r="S78" s="20"/>
      <c r="T78" s="20"/>
      <c r="U78" s="20"/>
      <c r="V78" s="20">
        <v>6925425</v>
      </c>
      <c r="W78" s="20">
        <v>20704084</v>
      </c>
      <c r="X78" s="20"/>
      <c r="Y78" s="19"/>
      <c r="Z78" s="22">
        <v>53781740</v>
      </c>
    </row>
    <row r="79" spans="1:26" ht="13.5" hidden="1">
      <c r="A79" s="38" t="s">
        <v>106</v>
      </c>
      <c r="B79" s="18">
        <v>-1376</v>
      </c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>
        <v>33858861</v>
      </c>
      <c r="C80" s="18"/>
      <c r="D80" s="19">
        <v>10394442</v>
      </c>
      <c r="E80" s="20">
        <v>23098760</v>
      </c>
      <c r="F80" s="20">
        <v>837033</v>
      </c>
      <c r="G80" s="20">
        <v>833002</v>
      </c>
      <c r="H80" s="20"/>
      <c r="I80" s="20">
        <v>1670035</v>
      </c>
      <c r="J80" s="20">
        <v>680437</v>
      </c>
      <c r="K80" s="20">
        <v>414533</v>
      </c>
      <c r="L80" s="20"/>
      <c r="M80" s="20">
        <v>1094970</v>
      </c>
      <c r="N80" s="20">
        <v>370351</v>
      </c>
      <c r="O80" s="20">
        <v>657727</v>
      </c>
      <c r="P80" s="20"/>
      <c r="Q80" s="20">
        <v>1028078</v>
      </c>
      <c r="R80" s="20"/>
      <c r="S80" s="20"/>
      <c r="T80" s="20"/>
      <c r="U80" s="20"/>
      <c r="V80" s="20">
        <v>3793083</v>
      </c>
      <c r="W80" s="20">
        <v>10557616</v>
      </c>
      <c r="X80" s="20"/>
      <c r="Y80" s="19"/>
      <c r="Z80" s="22">
        <v>23098760</v>
      </c>
    </row>
    <row r="81" spans="1:26" ht="13.5" hidden="1">
      <c r="A81" s="38" t="s">
        <v>108</v>
      </c>
      <c r="B81" s="18">
        <v>17305717</v>
      </c>
      <c r="C81" s="18"/>
      <c r="D81" s="19">
        <v>7999269</v>
      </c>
      <c r="E81" s="20">
        <v>17776153</v>
      </c>
      <c r="F81" s="20">
        <v>305019</v>
      </c>
      <c r="G81" s="20">
        <v>292709</v>
      </c>
      <c r="H81" s="20"/>
      <c r="I81" s="20">
        <v>597728</v>
      </c>
      <c r="J81" s="20">
        <v>416531</v>
      </c>
      <c r="K81" s="20">
        <v>299366</v>
      </c>
      <c r="L81" s="20"/>
      <c r="M81" s="20">
        <v>715897</v>
      </c>
      <c r="N81" s="20">
        <v>105316</v>
      </c>
      <c r="O81" s="20">
        <v>298298</v>
      </c>
      <c r="P81" s="20"/>
      <c r="Q81" s="20">
        <v>403614</v>
      </c>
      <c r="R81" s="20"/>
      <c r="S81" s="20"/>
      <c r="T81" s="20"/>
      <c r="U81" s="20"/>
      <c r="V81" s="20">
        <v>1717239</v>
      </c>
      <c r="W81" s="20">
        <v>5903027</v>
      </c>
      <c r="X81" s="20"/>
      <c r="Y81" s="19"/>
      <c r="Z81" s="22">
        <v>17776153</v>
      </c>
    </row>
    <row r="82" spans="1:26" ht="13.5" hidden="1">
      <c r="A82" s="38" t="s">
        <v>109</v>
      </c>
      <c r="B82" s="18">
        <v>12583451</v>
      </c>
      <c r="C82" s="18"/>
      <c r="D82" s="19">
        <v>5808072</v>
      </c>
      <c r="E82" s="20">
        <v>12906827</v>
      </c>
      <c r="F82" s="20">
        <v>262660</v>
      </c>
      <c r="G82" s="20">
        <v>204123</v>
      </c>
      <c r="H82" s="20"/>
      <c r="I82" s="20">
        <v>466783</v>
      </c>
      <c r="J82" s="20">
        <v>347436</v>
      </c>
      <c r="K82" s="20">
        <v>268432</v>
      </c>
      <c r="L82" s="20"/>
      <c r="M82" s="20">
        <v>615868</v>
      </c>
      <c r="N82" s="20">
        <v>96810</v>
      </c>
      <c r="O82" s="20">
        <v>235642</v>
      </c>
      <c r="P82" s="20"/>
      <c r="Q82" s="20">
        <v>332452</v>
      </c>
      <c r="R82" s="20"/>
      <c r="S82" s="20"/>
      <c r="T82" s="20"/>
      <c r="U82" s="20"/>
      <c r="V82" s="20">
        <v>1415103</v>
      </c>
      <c r="W82" s="20">
        <v>4243441</v>
      </c>
      <c r="X82" s="20"/>
      <c r="Y82" s="19"/>
      <c r="Z82" s="22">
        <v>12906827</v>
      </c>
    </row>
    <row r="83" spans="1:26" ht="13.5" hidden="1">
      <c r="A83" s="38" t="s">
        <v>110</v>
      </c>
      <c r="B83" s="18">
        <v>1392086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25817220</v>
      </c>
      <c r="C84" s="27"/>
      <c r="D84" s="28">
        <v>25861206</v>
      </c>
      <c r="E84" s="29">
        <v>25861206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3624250</v>
      </c>
      <c r="X84" s="29"/>
      <c r="Y84" s="28"/>
      <c r="Z84" s="30">
        <v>25861206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7989415</v>
      </c>
      <c r="C7" s="18">
        <v>0</v>
      </c>
      <c r="D7" s="58">
        <v>3700000</v>
      </c>
      <c r="E7" s="59">
        <v>4387000</v>
      </c>
      <c r="F7" s="59">
        <v>257116</v>
      </c>
      <c r="G7" s="59">
        <v>201099</v>
      </c>
      <c r="H7" s="59">
        <v>138361</v>
      </c>
      <c r="I7" s="59">
        <v>596576</v>
      </c>
      <c r="J7" s="59">
        <v>80368</v>
      </c>
      <c r="K7" s="59">
        <v>21152</v>
      </c>
      <c r="L7" s="59">
        <v>130352</v>
      </c>
      <c r="M7" s="59">
        <v>231872</v>
      </c>
      <c r="N7" s="59">
        <v>1710185</v>
      </c>
      <c r="O7" s="59">
        <v>138361</v>
      </c>
      <c r="P7" s="59">
        <v>86887</v>
      </c>
      <c r="Q7" s="59">
        <v>1935433</v>
      </c>
      <c r="R7" s="59">
        <v>0</v>
      </c>
      <c r="S7" s="59">
        <v>0</v>
      </c>
      <c r="T7" s="59">
        <v>0</v>
      </c>
      <c r="U7" s="59">
        <v>0</v>
      </c>
      <c r="V7" s="59">
        <v>2763881</v>
      </c>
      <c r="W7" s="59">
        <v>2774997</v>
      </c>
      <c r="X7" s="59">
        <v>-11116</v>
      </c>
      <c r="Y7" s="60">
        <v>-0.4</v>
      </c>
      <c r="Z7" s="61">
        <v>4387000</v>
      </c>
    </row>
    <row r="8" spans="1:26" ht="13.5">
      <c r="A8" s="57" t="s">
        <v>34</v>
      </c>
      <c r="B8" s="18">
        <v>145367031</v>
      </c>
      <c r="C8" s="18">
        <v>0</v>
      </c>
      <c r="D8" s="58">
        <v>145547000</v>
      </c>
      <c r="E8" s="59">
        <v>145547000</v>
      </c>
      <c r="F8" s="59">
        <v>59240000</v>
      </c>
      <c r="G8" s="59">
        <v>1250000</v>
      </c>
      <c r="H8" s="59">
        <v>1119000</v>
      </c>
      <c r="I8" s="59">
        <v>61609000</v>
      </c>
      <c r="J8" s="59">
        <v>0</v>
      </c>
      <c r="K8" s="59">
        <v>0</v>
      </c>
      <c r="L8" s="59">
        <v>38042000</v>
      </c>
      <c r="M8" s="59">
        <v>38042000</v>
      </c>
      <c r="N8" s="59">
        <v>0</v>
      </c>
      <c r="O8" s="59">
        <v>1119000</v>
      </c>
      <c r="P8" s="59">
        <v>44896000</v>
      </c>
      <c r="Q8" s="59">
        <v>46015000</v>
      </c>
      <c r="R8" s="59">
        <v>0</v>
      </c>
      <c r="S8" s="59">
        <v>0</v>
      </c>
      <c r="T8" s="59">
        <v>0</v>
      </c>
      <c r="U8" s="59">
        <v>0</v>
      </c>
      <c r="V8" s="59">
        <v>145666000</v>
      </c>
      <c r="W8" s="59">
        <v>116173503</v>
      </c>
      <c r="X8" s="59">
        <v>29492497</v>
      </c>
      <c r="Y8" s="60">
        <v>25.39</v>
      </c>
      <c r="Z8" s="61">
        <v>145547000</v>
      </c>
    </row>
    <row r="9" spans="1:26" ht="13.5">
      <c r="A9" s="57" t="s">
        <v>35</v>
      </c>
      <c r="B9" s="18">
        <v>1788675</v>
      </c>
      <c r="C9" s="18">
        <v>0</v>
      </c>
      <c r="D9" s="58">
        <v>300000</v>
      </c>
      <c r="E9" s="59">
        <v>1171792</v>
      </c>
      <c r="F9" s="59">
        <v>62529</v>
      </c>
      <c r="G9" s="59">
        <v>98450</v>
      </c>
      <c r="H9" s="59">
        <v>61717</v>
      </c>
      <c r="I9" s="59">
        <v>222696</v>
      </c>
      <c r="J9" s="59">
        <v>79714</v>
      </c>
      <c r="K9" s="59">
        <v>265328</v>
      </c>
      <c r="L9" s="59">
        <v>55811</v>
      </c>
      <c r="M9" s="59">
        <v>400853</v>
      </c>
      <c r="N9" s="59">
        <v>969810</v>
      </c>
      <c r="O9" s="59">
        <v>61717</v>
      </c>
      <c r="P9" s="59">
        <v>66110</v>
      </c>
      <c r="Q9" s="59">
        <v>1097637</v>
      </c>
      <c r="R9" s="59">
        <v>0</v>
      </c>
      <c r="S9" s="59">
        <v>0</v>
      </c>
      <c r="T9" s="59">
        <v>0</v>
      </c>
      <c r="U9" s="59">
        <v>0</v>
      </c>
      <c r="V9" s="59">
        <v>1721186</v>
      </c>
      <c r="W9" s="59">
        <v>225000</v>
      </c>
      <c r="X9" s="59">
        <v>1496186</v>
      </c>
      <c r="Y9" s="60">
        <v>664.97</v>
      </c>
      <c r="Z9" s="61">
        <v>1171792</v>
      </c>
    </row>
    <row r="10" spans="1:26" ht="25.5">
      <c r="A10" s="62" t="s">
        <v>98</v>
      </c>
      <c r="B10" s="63">
        <f>SUM(B5:B9)</f>
        <v>155145121</v>
      </c>
      <c r="C10" s="63">
        <f>SUM(C5:C9)</f>
        <v>0</v>
      </c>
      <c r="D10" s="64">
        <f aca="true" t="shared" si="0" ref="D10:Z10">SUM(D5:D9)</f>
        <v>149547000</v>
      </c>
      <c r="E10" s="65">
        <f t="shared" si="0"/>
        <v>151105792</v>
      </c>
      <c r="F10" s="65">
        <f t="shared" si="0"/>
        <v>59559645</v>
      </c>
      <c r="G10" s="65">
        <f t="shared" si="0"/>
        <v>1549549</v>
      </c>
      <c r="H10" s="65">
        <f t="shared" si="0"/>
        <v>1319078</v>
      </c>
      <c r="I10" s="65">
        <f t="shared" si="0"/>
        <v>62428272</v>
      </c>
      <c r="J10" s="65">
        <f t="shared" si="0"/>
        <v>160082</v>
      </c>
      <c r="K10" s="65">
        <f t="shared" si="0"/>
        <v>286480</v>
      </c>
      <c r="L10" s="65">
        <f t="shared" si="0"/>
        <v>38228163</v>
      </c>
      <c r="M10" s="65">
        <f t="shared" si="0"/>
        <v>38674725</v>
      </c>
      <c r="N10" s="65">
        <f t="shared" si="0"/>
        <v>2679995</v>
      </c>
      <c r="O10" s="65">
        <f t="shared" si="0"/>
        <v>1319078</v>
      </c>
      <c r="P10" s="65">
        <f t="shared" si="0"/>
        <v>45048997</v>
      </c>
      <c r="Q10" s="65">
        <f t="shared" si="0"/>
        <v>49048070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150151067</v>
      </c>
      <c r="W10" s="65">
        <f t="shared" si="0"/>
        <v>119173500</v>
      </c>
      <c r="X10" s="65">
        <f t="shared" si="0"/>
        <v>30977567</v>
      </c>
      <c r="Y10" s="66">
        <f>+IF(W10&lt;&gt;0,(X10/W10)*100,0)</f>
        <v>25.993670572736388</v>
      </c>
      <c r="Z10" s="67">
        <f t="shared" si="0"/>
        <v>151105792</v>
      </c>
    </row>
    <row r="11" spans="1:26" ht="13.5">
      <c r="A11" s="57" t="s">
        <v>36</v>
      </c>
      <c r="B11" s="18">
        <v>88361310</v>
      </c>
      <c r="C11" s="18">
        <v>0</v>
      </c>
      <c r="D11" s="58">
        <v>89066000</v>
      </c>
      <c r="E11" s="59">
        <v>88148200</v>
      </c>
      <c r="F11" s="59">
        <v>7419552</v>
      </c>
      <c r="G11" s="59">
        <v>6807097</v>
      </c>
      <c r="H11" s="59">
        <v>6861798</v>
      </c>
      <c r="I11" s="59">
        <v>21088447</v>
      </c>
      <c r="J11" s="59">
        <v>7023319</v>
      </c>
      <c r="K11" s="59">
        <v>7291601</v>
      </c>
      <c r="L11" s="59">
        <v>7094661</v>
      </c>
      <c r="M11" s="59">
        <v>21409581</v>
      </c>
      <c r="N11" s="59">
        <v>6986066</v>
      </c>
      <c r="O11" s="59">
        <v>6861798</v>
      </c>
      <c r="P11" s="59">
        <v>7052036</v>
      </c>
      <c r="Q11" s="59">
        <v>20899900</v>
      </c>
      <c r="R11" s="59">
        <v>0</v>
      </c>
      <c r="S11" s="59">
        <v>0</v>
      </c>
      <c r="T11" s="59">
        <v>0</v>
      </c>
      <c r="U11" s="59">
        <v>0</v>
      </c>
      <c r="V11" s="59">
        <v>63397928</v>
      </c>
      <c r="W11" s="59">
        <v>66798000</v>
      </c>
      <c r="X11" s="59">
        <v>-3400072</v>
      </c>
      <c r="Y11" s="60">
        <v>-5.09</v>
      </c>
      <c r="Z11" s="61">
        <v>88148200</v>
      </c>
    </row>
    <row r="12" spans="1:26" ht="13.5">
      <c r="A12" s="57" t="s">
        <v>37</v>
      </c>
      <c r="B12" s="18">
        <v>6894723</v>
      </c>
      <c r="C12" s="18">
        <v>0</v>
      </c>
      <c r="D12" s="58">
        <v>7541000</v>
      </c>
      <c r="E12" s="59">
        <v>7391000</v>
      </c>
      <c r="F12" s="59">
        <v>542940</v>
      </c>
      <c r="G12" s="59">
        <v>160651</v>
      </c>
      <c r="H12" s="59">
        <v>371600</v>
      </c>
      <c r="I12" s="59">
        <v>1075191</v>
      </c>
      <c r="J12" s="59">
        <v>544618</v>
      </c>
      <c r="K12" s="59">
        <v>530450</v>
      </c>
      <c r="L12" s="59">
        <v>553539</v>
      </c>
      <c r="M12" s="59">
        <v>1628607</v>
      </c>
      <c r="N12" s="59">
        <v>547767</v>
      </c>
      <c r="O12" s="59">
        <v>371600</v>
      </c>
      <c r="P12" s="59">
        <v>558974</v>
      </c>
      <c r="Q12" s="59">
        <v>1478341</v>
      </c>
      <c r="R12" s="59">
        <v>0</v>
      </c>
      <c r="S12" s="59">
        <v>0</v>
      </c>
      <c r="T12" s="59">
        <v>0</v>
      </c>
      <c r="U12" s="59">
        <v>0</v>
      </c>
      <c r="V12" s="59">
        <v>4182139</v>
      </c>
      <c r="W12" s="59">
        <v>5655753</v>
      </c>
      <c r="X12" s="59">
        <v>-1473614</v>
      </c>
      <c r="Y12" s="60">
        <v>-26.06</v>
      </c>
      <c r="Z12" s="61">
        <v>7391000</v>
      </c>
    </row>
    <row r="13" spans="1:26" ht="13.5">
      <c r="A13" s="57" t="s">
        <v>99</v>
      </c>
      <c r="B13" s="18">
        <v>3490419</v>
      </c>
      <c r="C13" s="18">
        <v>0</v>
      </c>
      <c r="D13" s="58">
        <v>5500000</v>
      </c>
      <c r="E13" s="59">
        <v>5500000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4124997</v>
      </c>
      <c r="X13" s="59">
        <v>-4124997</v>
      </c>
      <c r="Y13" s="60">
        <v>-100</v>
      </c>
      <c r="Z13" s="61">
        <v>5500000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1512178</v>
      </c>
      <c r="C15" s="18">
        <v>0</v>
      </c>
      <c r="D15" s="58">
        <v>1996000</v>
      </c>
      <c r="E15" s="59">
        <v>2617910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1496700</v>
      </c>
      <c r="X15" s="59">
        <v>-1496700</v>
      </c>
      <c r="Y15" s="60">
        <v>-100</v>
      </c>
      <c r="Z15" s="61">
        <v>2617910</v>
      </c>
    </row>
    <row r="16" spans="1:26" ht="13.5">
      <c r="A16" s="68" t="s">
        <v>40</v>
      </c>
      <c r="B16" s="18">
        <v>13933191</v>
      </c>
      <c r="C16" s="18">
        <v>0</v>
      </c>
      <c r="D16" s="58">
        <v>2119000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305000</v>
      </c>
      <c r="K16" s="59">
        <v>364675</v>
      </c>
      <c r="L16" s="59">
        <v>0</v>
      </c>
      <c r="M16" s="59">
        <v>669675</v>
      </c>
      <c r="N16" s="59">
        <v>0</v>
      </c>
      <c r="O16" s="59">
        <v>0</v>
      </c>
      <c r="P16" s="59">
        <v>354450</v>
      </c>
      <c r="Q16" s="59">
        <v>354450</v>
      </c>
      <c r="R16" s="59">
        <v>0</v>
      </c>
      <c r="S16" s="59">
        <v>0</v>
      </c>
      <c r="T16" s="59">
        <v>0</v>
      </c>
      <c r="U16" s="59">
        <v>0</v>
      </c>
      <c r="V16" s="59">
        <v>1024125</v>
      </c>
      <c r="W16" s="59">
        <v>1589247</v>
      </c>
      <c r="X16" s="59">
        <v>-565122</v>
      </c>
      <c r="Y16" s="60">
        <v>-35.56</v>
      </c>
      <c r="Z16" s="61">
        <v>0</v>
      </c>
    </row>
    <row r="17" spans="1:26" ht="13.5">
      <c r="A17" s="57" t="s">
        <v>41</v>
      </c>
      <c r="B17" s="18">
        <v>62326005</v>
      </c>
      <c r="C17" s="18">
        <v>0</v>
      </c>
      <c r="D17" s="58">
        <v>45394000</v>
      </c>
      <c r="E17" s="59">
        <v>61508173</v>
      </c>
      <c r="F17" s="59">
        <v>5047615</v>
      </c>
      <c r="G17" s="59">
        <v>2636587</v>
      </c>
      <c r="H17" s="59">
        <v>5549625</v>
      </c>
      <c r="I17" s="59">
        <v>13233827</v>
      </c>
      <c r="J17" s="59">
        <v>4517740</v>
      </c>
      <c r="K17" s="59">
        <v>6815383</v>
      </c>
      <c r="L17" s="59">
        <v>7067633</v>
      </c>
      <c r="M17" s="59">
        <v>18400756</v>
      </c>
      <c r="N17" s="59">
        <v>3171490</v>
      </c>
      <c r="O17" s="59">
        <v>5549625</v>
      </c>
      <c r="P17" s="59">
        <v>3025689</v>
      </c>
      <c r="Q17" s="59">
        <v>11746804</v>
      </c>
      <c r="R17" s="59">
        <v>0</v>
      </c>
      <c r="S17" s="59">
        <v>0</v>
      </c>
      <c r="T17" s="59">
        <v>0</v>
      </c>
      <c r="U17" s="59">
        <v>0</v>
      </c>
      <c r="V17" s="59">
        <v>43381387</v>
      </c>
      <c r="W17" s="59">
        <v>34045484</v>
      </c>
      <c r="X17" s="59">
        <v>9335903</v>
      </c>
      <c r="Y17" s="60">
        <v>27.42</v>
      </c>
      <c r="Z17" s="61">
        <v>61508173</v>
      </c>
    </row>
    <row r="18" spans="1:26" ht="13.5">
      <c r="A18" s="69" t="s">
        <v>42</v>
      </c>
      <c r="B18" s="70">
        <f>SUM(B11:B17)</f>
        <v>176517826</v>
      </c>
      <c r="C18" s="70">
        <f>SUM(C11:C17)</f>
        <v>0</v>
      </c>
      <c r="D18" s="71">
        <f aca="true" t="shared" si="1" ref="D18:Z18">SUM(D11:D17)</f>
        <v>151616000</v>
      </c>
      <c r="E18" s="72">
        <f t="shared" si="1"/>
        <v>165165283</v>
      </c>
      <c r="F18" s="72">
        <f t="shared" si="1"/>
        <v>13010107</v>
      </c>
      <c r="G18" s="72">
        <f t="shared" si="1"/>
        <v>9604335</v>
      </c>
      <c r="H18" s="72">
        <f t="shared" si="1"/>
        <v>12783023</v>
      </c>
      <c r="I18" s="72">
        <f t="shared" si="1"/>
        <v>35397465</v>
      </c>
      <c r="J18" s="72">
        <f t="shared" si="1"/>
        <v>12390677</v>
      </c>
      <c r="K18" s="72">
        <f t="shared" si="1"/>
        <v>15002109</v>
      </c>
      <c r="L18" s="72">
        <f t="shared" si="1"/>
        <v>14715833</v>
      </c>
      <c r="M18" s="72">
        <f t="shared" si="1"/>
        <v>42108619</v>
      </c>
      <c r="N18" s="72">
        <f t="shared" si="1"/>
        <v>10705323</v>
      </c>
      <c r="O18" s="72">
        <f t="shared" si="1"/>
        <v>12783023</v>
      </c>
      <c r="P18" s="72">
        <f t="shared" si="1"/>
        <v>10991149</v>
      </c>
      <c r="Q18" s="72">
        <f t="shared" si="1"/>
        <v>34479495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111985579</v>
      </c>
      <c r="W18" s="72">
        <f t="shared" si="1"/>
        <v>113710181</v>
      </c>
      <c r="X18" s="72">
        <f t="shared" si="1"/>
        <v>-1724602</v>
      </c>
      <c r="Y18" s="66">
        <f>+IF(W18&lt;&gt;0,(X18/W18)*100,0)</f>
        <v>-1.5166645456311427</v>
      </c>
      <c r="Z18" s="73">
        <f t="shared" si="1"/>
        <v>165165283</v>
      </c>
    </row>
    <row r="19" spans="1:26" ht="13.5">
      <c r="A19" s="69" t="s">
        <v>43</v>
      </c>
      <c r="B19" s="74">
        <f>+B10-B18</f>
        <v>-21372705</v>
      </c>
      <c r="C19" s="74">
        <f>+C10-C18</f>
        <v>0</v>
      </c>
      <c r="D19" s="75">
        <f aca="true" t="shared" si="2" ref="D19:Z19">+D10-D18</f>
        <v>-2069000</v>
      </c>
      <c r="E19" s="76">
        <f t="shared" si="2"/>
        <v>-14059491</v>
      </c>
      <c r="F19" s="76">
        <f t="shared" si="2"/>
        <v>46549538</v>
      </c>
      <c r="G19" s="76">
        <f t="shared" si="2"/>
        <v>-8054786</v>
      </c>
      <c r="H19" s="76">
        <f t="shared" si="2"/>
        <v>-11463945</v>
      </c>
      <c r="I19" s="76">
        <f t="shared" si="2"/>
        <v>27030807</v>
      </c>
      <c r="J19" s="76">
        <f t="shared" si="2"/>
        <v>-12230595</v>
      </c>
      <c r="K19" s="76">
        <f t="shared" si="2"/>
        <v>-14715629</v>
      </c>
      <c r="L19" s="76">
        <f t="shared" si="2"/>
        <v>23512330</v>
      </c>
      <c r="M19" s="76">
        <f t="shared" si="2"/>
        <v>-3433894</v>
      </c>
      <c r="N19" s="76">
        <f t="shared" si="2"/>
        <v>-8025328</v>
      </c>
      <c r="O19" s="76">
        <f t="shared" si="2"/>
        <v>-11463945</v>
      </c>
      <c r="P19" s="76">
        <f t="shared" si="2"/>
        <v>34057848</v>
      </c>
      <c r="Q19" s="76">
        <f t="shared" si="2"/>
        <v>14568575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38165488</v>
      </c>
      <c r="W19" s="76">
        <f>IF(E10=E18,0,W10-W18)</f>
        <v>5463319</v>
      </c>
      <c r="X19" s="76">
        <f t="shared" si="2"/>
        <v>32702169</v>
      </c>
      <c r="Y19" s="77">
        <f>+IF(W19&lt;&gt;0,(X19/W19)*100,0)</f>
        <v>598.5769639298017</v>
      </c>
      <c r="Z19" s="78">
        <f t="shared" si="2"/>
        <v>-14059491</v>
      </c>
    </row>
    <row r="20" spans="1:26" ht="13.5">
      <c r="A20" s="57" t="s">
        <v>44</v>
      </c>
      <c r="B20" s="18">
        <v>0</v>
      </c>
      <c r="C20" s="18">
        <v>0</v>
      </c>
      <c r="D20" s="58">
        <v>21421000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16065414</v>
      </c>
      <c r="X20" s="59">
        <v>-16065414</v>
      </c>
      <c r="Y20" s="60">
        <v>-100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-21372705</v>
      </c>
      <c r="C22" s="85">
        <f>SUM(C19:C21)</f>
        <v>0</v>
      </c>
      <c r="D22" s="86">
        <f aca="true" t="shared" si="3" ref="D22:Z22">SUM(D19:D21)</f>
        <v>19352000</v>
      </c>
      <c r="E22" s="87">
        <f t="shared" si="3"/>
        <v>-14059491</v>
      </c>
      <c r="F22" s="87">
        <f t="shared" si="3"/>
        <v>46549538</v>
      </c>
      <c r="G22" s="87">
        <f t="shared" si="3"/>
        <v>-8054786</v>
      </c>
      <c r="H22" s="87">
        <f t="shared" si="3"/>
        <v>-11463945</v>
      </c>
      <c r="I22" s="87">
        <f t="shared" si="3"/>
        <v>27030807</v>
      </c>
      <c r="J22" s="87">
        <f t="shared" si="3"/>
        <v>-12230595</v>
      </c>
      <c r="K22" s="87">
        <f t="shared" si="3"/>
        <v>-14715629</v>
      </c>
      <c r="L22" s="87">
        <f t="shared" si="3"/>
        <v>23512330</v>
      </c>
      <c r="M22" s="87">
        <f t="shared" si="3"/>
        <v>-3433894</v>
      </c>
      <c r="N22" s="87">
        <f t="shared" si="3"/>
        <v>-8025328</v>
      </c>
      <c r="O22" s="87">
        <f t="shared" si="3"/>
        <v>-11463945</v>
      </c>
      <c r="P22" s="87">
        <f t="shared" si="3"/>
        <v>34057848</v>
      </c>
      <c r="Q22" s="87">
        <f t="shared" si="3"/>
        <v>14568575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38165488</v>
      </c>
      <c r="W22" s="87">
        <f t="shared" si="3"/>
        <v>21528733</v>
      </c>
      <c r="X22" s="87">
        <f t="shared" si="3"/>
        <v>16636755</v>
      </c>
      <c r="Y22" s="88">
        <f>+IF(W22&lt;&gt;0,(X22/W22)*100,0)</f>
        <v>77.27698141827483</v>
      </c>
      <c r="Z22" s="89">
        <f t="shared" si="3"/>
        <v>-14059491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-21372705</v>
      </c>
      <c r="C24" s="74">
        <f>SUM(C22:C23)</f>
        <v>0</v>
      </c>
      <c r="D24" s="75">
        <f aca="true" t="shared" si="4" ref="D24:Z24">SUM(D22:D23)</f>
        <v>19352000</v>
      </c>
      <c r="E24" s="76">
        <f t="shared" si="4"/>
        <v>-14059491</v>
      </c>
      <c r="F24" s="76">
        <f t="shared" si="4"/>
        <v>46549538</v>
      </c>
      <c r="G24" s="76">
        <f t="shared" si="4"/>
        <v>-8054786</v>
      </c>
      <c r="H24" s="76">
        <f t="shared" si="4"/>
        <v>-11463945</v>
      </c>
      <c r="I24" s="76">
        <f t="shared" si="4"/>
        <v>27030807</v>
      </c>
      <c r="J24" s="76">
        <f t="shared" si="4"/>
        <v>-12230595</v>
      </c>
      <c r="K24" s="76">
        <f t="shared" si="4"/>
        <v>-14715629</v>
      </c>
      <c r="L24" s="76">
        <f t="shared" si="4"/>
        <v>23512330</v>
      </c>
      <c r="M24" s="76">
        <f t="shared" si="4"/>
        <v>-3433894</v>
      </c>
      <c r="N24" s="76">
        <f t="shared" si="4"/>
        <v>-8025328</v>
      </c>
      <c r="O24" s="76">
        <f t="shared" si="4"/>
        <v>-11463945</v>
      </c>
      <c r="P24" s="76">
        <f t="shared" si="4"/>
        <v>34057848</v>
      </c>
      <c r="Q24" s="76">
        <f t="shared" si="4"/>
        <v>14568575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38165488</v>
      </c>
      <c r="W24" s="76">
        <f t="shared" si="4"/>
        <v>21528733</v>
      </c>
      <c r="X24" s="76">
        <f t="shared" si="4"/>
        <v>16636755</v>
      </c>
      <c r="Y24" s="77">
        <f>+IF(W24&lt;&gt;0,(X24/W24)*100,0)</f>
        <v>77.27698141827483</v>
      </c>
      <c r="Z24" s="78">
        <f t="shared" si="4"/>
        <v>-14059491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3560994</v>
      </c>
      <c r="C27" s="21">
        <v>0</v>
      </c>
      <c r="D27" s="98">
        <v>3330000</v>
      </c>
      <c r="E27" s="99">
        <v>3702000</v>
      </c>
      <c r="F27" s="99">
        <v>240200</v>
      </c>
      <c r="G27" s="99">
        <v>142232</v>
      </c>
      <c r="H27" s="99">
        <v>0</v>
      </c>
      <c r="I27" s="99">
        <v>382432</v>
      </c>
      <c r="J27" s="99">
        <v>114214</v>
      </c>
      <c r="K27" s="99">
        <v>362898</v>
      </c>
      <c r="L27" s="99">
        <v>0</v>
      </c>
      <c r="M27" s="99">
        <v>477112</v>
      </c>
      <c r="N27" s="99">
        <v>52593</v>
      </c>
      <c r="O27" s="99">
        <v>52593</v>
      </c>
      <c r="P27" s="99">
        <v>0</v>
      </c>
      <c r="Q27" s="99">
        <v>105186</v>
      </c>
      <c r="R27" s="99">
        <v>0</v>
      </c>
      <c r="S27" s="99">
        <v>0</v>
      </c>
      <c r="T27" s="99">
        <v>0</v>
      </c>
      <c r="U27" s="99">
        <v>0</v>
      </c>
      <c r="V27" s="99">
        <v>964730</v>
      </c>
      <c r="W27" s="99">
        <v>2776500</v>
      </c>
      <c r="X27" s="99">
        <v>-1811770</v>
      </c>
      <c r="Y27" s="100">
        <v>-65.25</v>
      </c>
      <c r="Z27" s="101">
        <v>3702000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3560994</v>
      </c>
      <c r="C31" s="18">
        <v>0</v>
      </c>
      <c r="D31" s="58">
        <v>3330000</v>
      </c>
      <c r="E31" s="59">
        <v>3702000</v>
      </c>
      <c r="F31" s="59">
        <v>240200</v>
      </c>
      <c r="G31" s="59">
        <v>142232</v>
      </c>
      <c r="H31" s="59">
        <v>0</v>
      </c>
      <c r="I31" s="59">
        <v>382432</v>
      </c>
      <c r="J31" s="59">
        <v>114214</v>
      </c>
      <c r="K31" s="59">
        <v>362898</v>
      </c>
      <c r="L31" s="59">
        <v>0</v>
      </c>
      <c r="M31" s="59">
        <v>477112</v>
      </c>
      <c r="N31" s="59">
        <v>52593</v>
      </c>
      <c r="O31" s="59">
        <v>52593</v>
      </c>
      <c r="P31" s="59">
        <v>0</v>
      </c>
      <c r="Q31" s="59">
        <v>105186</v>
      </c>
      <c r="R31" s="59">
        <v>0</v>
      </c>
      <c r="S31" s="59">
        <v>0</v>
      </c>
      <c r="T31" s="59">
        <v>0</v>
      </c>
      <c r="U31" s="59">
        <v>0</v>
      </c>
      <c r="V31" s="59">
        <v>964730</v>
      </c>
      <c r="W31" s="59">
        <v>2776500</v>
      </c>
      <c r="X31" s="59">
        <v>-1811770</v>
      </c>
      <c r="Y31" s="60">
        <v>-65.25</v>
      </c>
      <c r="Z31" s="61">
        <v>3702000</v>
      </c>
    </row>
    <row r="32" spans="1:26" ht="13.5">
      <c r="A32" s="69" t="s">
        <v>50</v>
      </c>
      <c r="B32" s="21">
        <f>SUM(B28:B31)</f>
        <v>3560994</v>
      </c>
      <c r="C32" s="21">
        <f>SUM(C28:C31)</f>
        <v>0</v>
      </c>
      <c r="D32" s="98">
        <f aca="true" t="shared" si="5" ref="D32:Z32">SUM(D28:D31)</f>
        <v>3330000</v>
      </c>
      <c r="E32" s="99">
        <f t="shared" si="5"/>
        <v>3702000</v>
      </c>
      <c r="F32" s="99">
        <f t="shared" si="5"/>
        <v>240200</v>
      </c>
      <c r="G32" s="99">
        <f t="shared" si="5"/>
        <v>142232</v>
      </c>
      <c r="H32" s="99">
        <f t="shared" si="5"/>
        <v>0</v>
      </c>
      <c r="I32" s="99">
        <f t="shared" si="5"/>
        <v>382432</v>
      </c>
      <c r="J32" s="99">
        <f t="shared" si="5"/>
        <v>114214</v>
      </c>
      <c r="K32" s="99">
        <f t="shared" si="5"/>
        <v>362898</v>
      </c>
      <c r="L32" s="99">
        <f t="shared" si="5"/>
        <v>0</v>
      </c>
      <c r="M32" s="99">
        <f t="shared" si="5"/>
        <v>477112</v>
      </c>
      <c r="N32" s="99">
        <f t="shared" si="5"/>
        <v>52593</v>
      </c>
      <c r="O32" s="99">
        <f t="shared" si="5"/>
        <v>52593</v>
      </c>
      <c r="P32" s="99">
        <f t="shared" si="5"/>
        <v>0</v>
      </c>
      <c r="Q32" s="99">
        <f t="shared" si="5"/>
        <v>105186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964730</v>
      </c>
      <c r="W32" s="99">
        <f t="shared" si="5"/>
        <v>2776500</v>
      </c>
      <c r="X32" s="99">
        <f t="shared" si="5"/>
        <v>-1811770</v>
      </c>
      <c r="Y32" s="100">
        <f>+IF(W32&lt;&gt;0,(X32/W32)*100,0)</f>
        <v>-65.25373671889069</v>
      </c>
      <c r="Z32" s="101">
        <f t="shared" si="5"/>
        <v>3702000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93855135</v>
      </c>
      <c r="C35" s="18">
        <v>0</v>
      </c>
      <c r="D35" s="58">
        <v>102338000</v>
      </c>
      <c r="E35" s="59">
        <v>187710270</v>
      </c>
      <c r="F35" s="59">
        <v>30131660</v>
      </c>
      <c r="G35" s="59">
        <v>0</v>
      </c>
      <c r="H35" s="59">
        <v>0</v>
      </c>
      <c r="I35" s="59">
        <v>0</v>
      </c>
      <c r="J35" s="59">
        <v>11545879</v>
      </c>
      <c r="K35" s="59">
        <v>15764769</v>
      </c>
      <c r="L35" s="59">
        <v>20814876</v>
      </c>
      <c r="M35" s="59">
        <v>20814876</v>
      </c>
      <c r="N35" s="59">
        <v>11137686</v>
      </c>
      <c r="O35" s="59">
        <v>11137686</v>
      </c>
      <c r="P35" s="59">
        <v>33438816</v>
      </c>
      <c r="Q35" s="59">
        <v>33438816</v>
      </c>
      <c r="R35" s="59">
        <v>0</v>
      </c>
      <c r="S35" s="59">
        <v>0</v>
      </c>
      <c r="T35" s="59">
        <v>0</v>
      </c>
      <c r="U35" s="59">
        <v>0</v>
      </c>
      <c r="V35" s="59">
        <v>33438816</v>
      </c>
      <c r="W35" s="59">
        <v>140782703</v>
      </c>
      <c r="X35" s="59">
        <v>-107343887</v>
      </c>
      <c r="Y35" s="60">
        <v>-76.25</v>
      </c>
      <c r="Z35" s="61">
        <v>187710270</v>
      </c>
    </row>
    <row r="36" spans="1:26" ht="13.5">
      <c r="A36" s="57" t="s">
        <v>53</v>
      </c>
      <c r="B36" s="18">
        <v>32758975</v>
      </c>
      <c r="C36" s="18">
        <v>0</v>
      </c>
      <c r="D36" s="58">
        <v>29821000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/>
      <c r="X36" s="59">
        <v>0</v>
      </c>
      <c r="Y36" s="60">
        <v>0</v>
      </c>
      <c r="Z36" s="61">
        <v>0</v>
      </c>
    </row>
    <row r="37" spans="1:26" ht="13.5">
      <c r="A37" s="57" t="s">
        <v>54</v>
      </c>
      <c r="B37" s="18">
        <v>31900472</v>
      </c>
      <c r="C37" s="18">
        <v>0</v>
      </c>
      <c r="D37" s="58">
        <v>21236000</v>
      </c>
      <c r="E37" s="59">
        <v>13622806</v>
      </c>
      <c r="F37" s="59">
        <v>12312973</v>
      </c>
      <c r="G37" s="59">
        <v>0</v>
      </c>
      <c r="H37" s="59">
        <v>0</v>
      </c>
      <c r="I37" s="59">
        <v>0</v>
      </c>
      <c r="J37" s="59">
        <v>1038005</v>
      </c>
      <c r="K37" s="59">
        <v>2298122</v>
      </c>
      <c r="L37" s="59">
        <v>999483</v>
      </c>
      <c r="M37" s="59">
        <v>999483</v>
      </c>
      <c r="N37" s="59">
        <v>1351214</v>
      </c>
      <c r="O37" s="59">
        <v>1351214</v>
      </c>
      <c r="P37" s="59">
        <v>-103027</v>
      </c>
      <c r="Q37" s="59">
        <v>-103027</v>
      </c>
      <c r="R37" s="59">
        <v>0</v>
      </c>
      <c r="S37" s="59">
        <v>0</v>
      </c>
      <c r="T37" s="59">
        <v>0</v>
      </c>
      <c r="U37" s="59">
        <v>0</v>
      </c>
      <c r="V37" s="59">
        <v>-103027</v>
      </c>
      <c r="W37" s="59">
        <v>10217105</v>
      </c>
      <c r="X37" s="59">
        <v>-10320132</v>
      </c>
      <c r="Y37" s="60">
        <v>-101.01</v>
      </c>
      <c r="Z37" s="61">
        <v>13622806</v>
      </c>
    </row>
    <row r="38" spans="1:26" ht="13.5">
      <c r="A38" s="57" t="s">
        <v>55</v>
      </c>
      <c r="B38" s="18">
        <v>20157000</v>
      </c>
      <c r="C38" s="18">
        <v>0</v>
      </c>
      <c r="D38" s="58">
        <v>4800000</v>
      </c>
      <c r="E38" s="59">
        <v>35504837</v>
      </c>
      <c r="F38" s="59">
        <v>326326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26628628</v>
      </c>
      <c r="X38" s="59">
        <v>-26628628</v>
      </c>
      <c r="Y38" s="60">
        <v>-100</v>
      </c>
      <c r="Z38" s="61">
        <v>35504837</v>
      </c>
    </row>
    <row r="39" spans="1:26" ht="13.5">
      <c r="A39" s="57" t="s">
        <v>56</v>
      </c>
      <c r="B39" s="18">
        <v>74556638</v>
      </c>
      <c r="C39" s="18">
        <v>0</v>
      </c>
      <c r="D39" s="58">
        <v>106123000</v>
      </c>
      <c r="E39" s="59">
        <v>138582627</v>
      </c>
      <c r="F39" s="59">
        <v>17492361</v>
      </c>
      <c r="G39" s="59">
        <v>0</v>
      </c>
      <c r="H39" s="59">
        <v>0</v>
      </c>
      <c r="I39" s="59">
        <v>0</v>
      </c>
      <c r="J39" s="59">
        <v>10507874</v>
      </c>
      <c r="K39" s="59">
        <v>13466647</v>
      </c>
      <c r="L39" s="59">
        <v>19815393</v>
      </c>
      <c r="M39" s="59">
        <v>19815393</v>
      </c>
      <c r="N39" s="59">
        <v>9786472</v>
      </c>
      <c r="O39" s="59">
        <v>9786472</v>
      </c>
      <c r="P39" s="59">
        <v>33541843</v>
      </c>
      <c r="Q39" s="59">
        <v>33541843</v>
      </c>
      <c r="R39" s="59">
        <v>0</v>
      </c>
      <c r="S39" s="59">
        <v>0</v>
      </c>
      <c r="T39" s="59">
        <v>0</v>
      </c>
      <c r="U39" s="59">
        <v>0</v>
      </c>
      <c r="V39" s="59">
        <v>33541843</v>
      </c>
      <c r="W39" s="59">
        <v>103936970</v>
      </c>
      <c r="X39" s="59">
        <v>-70395127</v>
      </c>
      <c r="Y39" s="60">
        <v>-67.73</v>
      </c>
      <c r="Z39" s="61">
        <v>138582627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-2730158</v>
      </c>
      <c r="C42" s="18">
        <v>0</v>
      </c>
      <c r="D42" s="58">
        <v>-2067854</v>
      </c>
      <c r="E42" s="59">
        <v>-8026629</v>
      </c>
      <c r="F42" s="59">
        <v>46549538</v>
      </c>
      <c r="G42" s="59">
        <v>-7955052</v>
      </c>
      <c r="H42" s="59">
        <v>-11463944</v>
      </c>
      <c r="I42" s="59">
        <v>27130542</v>
      </c>
      <c r="J42" s="59">
        <v>-12230595</v>
      </c>
      <c r="K42" s="59">
        <v>-14715632</v>
      </c>
      <c r="L42" s="59">
        <v>23512328</v>
      </c>
      <c r="M42" s="59">
        <v>-3433899</v>
      </c>
      <c r="N42" s="59">
        <v>-8025328</v>
      </c>
      <c r="O42" s="59">
        <v>-11194864</v>
      </c>
      <c r="P42" s="59">
        <v>34058847</v>
      </c>
      <c r="Q42" s="59">
        <v>14838655</v>
      </c>
      <c r="R42" s="59">
        <v>0</v>
      </c>
      <c r="S42" s="59">
        <v>0</v>
      </c>
      <c r="T42" s="59">
        <v>0</v>
      </c>
      <c r="U42" s="59">
        <v>0</v>
      </c>
      <c r="V42" s="59">
        <v>38535298</v>
      </c>
      <c r="W42" s="59">
        <v>-5658803</v>
      </c>
      <c r="X42" s="59">
        <v>44194101</v>
      </c>
      <c r="Y42" s="60">
        <v>-780.98</v>
      </c>
      <c r="Z42" s="61">
        <v>-8026629</v>
      </c>
    </row>
    <row r="43" spans="1:26" ht="13.5">
      <c r="A43" s="57" t="s">
        <v>59</v>
      </c>
      <c r="B43" s="18">
        <v>-5887054</v>
      </c>
      <c r="C43" s="18">
        <v>0</v>
      </c>
      <c r="D43" s="58">
        <v>-3330000</v>
      </c>
      <c r="E43" s="59">
        <v>-3702000</v>
      </c>
      <c r="F43" s="59">
        <v>-240120</v>
      </c>
      <c r="G43" s="59">
        <v>0</v>
      </c>
      <c r="H43" s="59">
        <v>88077</v>
      </c>
      <c r="I43" s="59">
        <v>-152043</v>
      </c>
      <c r="J43" s="59">
        <v>-114214</v>
      </c>
      <c r="K43" s="59">
        <v>-362898</v>
      </c>
      <c r="L43" s="59">
        <v>0</v>
      </c>
      <c r="M43" s="59">
        <v>-477112</v>
      </c>
      <c r="N43" s="59">
        <v>-52593</v>
      </c>
      <c r="O43" s="59">
        <v>-1721542</v>
      </c>
      <c r="P43" s="59">
        <v>-25437</v>
      </c>
      <c r="Q43" s="59">
        <v>-1799572</v>
      </c>
      <c r="R43" s="59">
        <v>0</v>
      </c>
      <c r="S43" s="59">
        <v>0</v>
      </c>
      <c r="T43" s="59">
        <v>0</v>
      </c>
      <c r="U43" s="59">
        <v>0</v>
      </c>
      <c r="V43" s="59">
        <v>-2428727</v>
      </c>
      <c r="W43" s="59">
        <v>-3330000</v>
      </c>
      <c r="X43" s="59">
        <v>901273</v>
      </c>
      <c r="Y43" s="60">
        <v>-27.07</v>
      </c>
      <c r="Z43" s="61">
        <v>-3702000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101126040</v>
      </c>
      <c r="C45" s="21">
        <v>0</v>
      </c>
      <c r="D45" s="98">
        <v>77270146</v>
      </c>
      <c r="E45" s="99">
        <v>91042587</v>
      </c>
      <c r="F45" s="99">
        <v>185785735</v>
      </c>
      <c r="G45" s="99">
        <v>177830683</v>
      </c>
      <c r="H45" s="99">
        <v>166454816</v>
      </c>
      <c r="I45" s="99">
        <v>166454816</v>
      </c>
      <c r="J45" s="99">
        <v>154110007</v>
      </c>
      <c r="K45" s="99">
        <v>139031477</v>
      </c>
      <c r="L45" s="99">
        <v>162543805</v>
      </c>
      <c r="M45" s="99">
        <v>162543805</v>
      </c>
      <c r="N45" s="99">
        <v>154465884</v>
      </c>
      <c r="O45" s="99">
        <v>141549478</v>
      </c>
      <c r="P45" s="99">
        <v>175582888</v>
      </c>
      <c r="Q45" s="99">
        <v>175582888</v>
      </c>
      <c r="R45" s="99">
        <v>0</v>
      </c>
      <c r="S45" s="99">
        <v>0</v>
      </c>
      <c r="T45" s="99">
        <v>0</v>
      </c>
      <c r="U45" s="99">
        <v>0</v>
      </c>
      <c r="V45" s="99">
        <v>175582888</v>
      </c>
      <c r="W45" s="99">
        <v>93782413</v>
      </c>
      <c r="X45" s="99">
        <v>81800475</v>
      </c>
      <c r="Y45" s="100">
        <v>87.22</v>
      </c>
      <c r="Z45" s="101">
        <v>91042587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>
        <v>1171792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1021792</v>
      </c>
      <c r="X76" s="33"/>
      <c r="Y76" s="32"/>
      <c r="Z76" s="34">
        <v>1171792</v>
      </c>
    </row>
    <row r="77" spans="1:26" ht="13.5" hidden="1">
      <c r="A77" s="36" t="s">
        <v>31</v>
      </c>
      <c r="B77" s="18"/>
      <c r="C77" s="18"/>
      <c r="D77" s="19"/>
      <c r="E77" s="20">
        <v>1171792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1021792</v>
      </c>
      <c r="X77" s="20"/>
      <c r="Y77" s="19"/>
      <c r="Z77" s="22">
        <v>1171792</v>
      </c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15112134</v>
      </c>
      <c r="C5" s="18">
        <v>0</v>
      </c>
      <c r="D5" s="58">
        <v>17128977</v>
      </c>
      <c r="E5" s="59">
        <v>17128977</v>
      </c>
      <c r="F5" s="59">
        <v>1317994</v>
      </c>
      <c r="G5" s="59">
        <v>1312695</v>
      </c>
      <c r="H5" s="59">
        <v>1303100</v>
      </c>
      <c r="I5" s="59">
        <v>3933789</v>
      </c>
      <c r="J5" s="59">
        <v>1285489</v>
      </c>
      <c r="K5" s="59">
        <v>1276215</v>
      </c>
      <c r="L5" s="59">
        <v>1254214</v>
      </c>
      <c r="M5" s="59">
        <v>3815918</v>
      </c>
      <c r="N5" s="59">
        <v>1262172</v>
      </c>
      <c r="O5" s="59">
        <v>1421773</v>
      </c>
      <c r="P5" s="59">
        <v>1195846</v>
      </c>
      <c r="Q5" s="59">
        <v>3879791</v>
      </c>
      <c r="R5" s="59">
        <v>0</v>
      </c>
      <c r="S5" s="59">
        <v>0</v>
      </c>
      <c r="T5" s="59">
        <v>0</v>
      </c>
      <c r="U5" s="59">
        <v>0</v>
      </c>
      <c r="V5" s="59">
        <v>11629498</v>
      </c>
      <c r="W5" s="59">
        <v>11753222</v>
      </c>
      <c r="X5" s="59">
        <v>-123724</v>
      </c>
      <c r="Y5" s="60">
        <v>-1.05</v>
      </c>
      <c r="Z5" s="61">
        <v>17128977</v>
      </c>
    </row>
    <row r="6" spans="1:26" ht="13.5">
      <c r="A6" s="57" t="s">
        <v>32</v>
      </c>
      <c r="B6" s="18">
        <v>40347912</v>
      </c>
      <c r="C6" s="18">
        <v>0</v>
      </c>
      <c r="D6" s="58">
        <v>37735000</v>
      </c>
      <c r="E6" s="59">
        <v>37735000</v>
      </c>
      <c r="F6" s="59">
        <v>5190783</v>
      </c>
      <c r="G6" s="59">
        <v>4592046</v>
      </c>
      <c r="H6" s="59">
        <v>3685784</v>
      </c>
      <c r="I6" s="59">
        <v>13468613</v>
      </c>
      <c r="J6" s="59">
        <v>4422519</v>
      </c>
      <c r="K6" s="59">
        <v>3698889</v>
      </c>
      <c r="L6" s="59">
        <v>3321391</v>
      </c>
      <c r="M6" s="59">
        <v>11442799</v>
      </c>
      <c r="N6" s="59">
        <v>2704659</v>
      </c>
      <c r="O6" s="59">
        <v>2817521</v>
      </c>
      <c r="P6" s="59">
        <v>3216199</v>
      </c>
      <c r="Q6" s="59">
        <v>8738379</v>
      </c>
      <c r="R6" s="59">
        <v>0</v>
      </c>
      <c r="S6" s="59">
        <v>0</v>
      </c>
      <c r="T6" s="59">
        <v>0</v>
      </c>
      <c r="U6" s="59">
        <v>0</v>
      </c>
      <c r="V6" s="59">
        <v>33649791</v>
      </c>
      <c r="W6" s="59">
        <v>20314444</v>
      </c>
      <c r="X6" s="59">
        <v>13335347</v>
      </c>
      <c r="Y6" s="60">
        <v>65.64</v>
      </c>
      <c r="Z6" s="61">
        <v>37735000</v>
      </c>
    </row>
    <row r="7" spans="1:26" ht="13.5">
      <c r="A7" s="57" t="s">
        <v>33</v>
      </c>
      <c r="B7" s="18">
        <v>231731</v>
      </c>
      <c r="C7" s="18">
        <v>0</v>
      </c>
      <c r="D7" s="58">
        <v>936000</v>
      </c>
      <c r="E7" s="59">
        <v>936000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2403</v>
      </c>
      <c r="Q7" s="59">
        <v>2403</v>
      </c>
      <c r="R7" s="59">
        <v>0</v>
      </c>
      <c r="S7" s="59">
        <v>0</v>
      </c>
      <c r="T7" s="59">
        <v>0</v>
      </c>
      <c r="U7" s="59">
        <v>0</v>
      </c>
      <c r="V7" s="59">
        <v>2403</v>
      </c>
      <c r="W7" s="59"/>
      <c r="X7" s="59">
        <v>2403</v>
      </c>
      <c r="Y7" s="60">
        <v>0</v>
      </c>
      <c r="Z7" s="61">
        <v>936000</v>
      </c>
    </row>
    <row r="8" spans="1:26" ht="13.5">
      <c r="A8" s="57" t="s">
        <v>34</v>
      </c>
      <c r="B8" s="18">
        <v>49784000</v>
      </c>
      <c r="C8" s="18">
        <v>0</v>
      </c>
      <c r="D8" s="58">
        <v>50227000</v>
      </c>
      <c r="E8" s="59">
        <v>50227000</v>
      </c>
      <c r="F8" s="59">
        <v>19750000</v>
      </c>
      <c r="G8" s="59">
        <v>2075000</v>
      </c>
      <c r="H8" s="59">
        <v>0</v>
      </c>
      <c r="I8" s="59">
        <v>21825000</v>
      </c>
      <c r="J8" s="59">
        <v>0</v>
      </c>
      <c r="K8" s="59">
        <v>11005000</v>
      </c>
      <c r="L8" s="59">
        <v>10555000</v>
      </c>
      <c r="M8" s="59">
        <v>21560000</v>
      </c>
      <c r="N8" s="59">
        <v>0</v>
      </c>
      <c r="O8" s="59">
        <v>0</v>
      </c>
      <c r="P8" s="59">
        <v>12150000</v>
      </c>
      <c r="Q8" s="59">
        <v>12150000</v>
      </c>
      <c r="R8" s="59">
        <v>0</v>
      </c>
      <c r="S8" s="59">
        <v>0</v>
      </c>
      <c r="T8" s="59">
        <v>0</v>
      </c>
      <c r="U8" s="59">
        <v>0</v>
      </c>
      <c r="V8" s="59">
        <v>55535000</v>
      </c>
      <c r="W8" s="59">
        <v>35535000</v>
      </c>
      <c r="X8" s="59">
        <v>20000000</v>
      </c>
      <c r="Y8" s="60">
        <v>56.28</v>
      </c>
      <c r="Z8" s="61">
        <v>50227000</v>
      </c>
    </row>
    <row r="9" spans="1:26" ht="13.5">
      <c r="A9" s="57" t="s">
        <v>35</v>
      </c>
      <c r="B9" s="18">
        <v>8802472</v>
      </c>
      <c r="C9" s="18">
        <v>0</v>
      </c>
      <c r="D9" s="58">
        <v>4548023</v>
      </c>
      <c r="E9" s="59">
        <v>4548023</v>
      </c>
      <c r="F9" s="59">
        <v>235952</v>
      </c>
      <c r="G9" s="59">
        <v>236092</v>
      </c>
      <c r="H9" s="59">
        <v>245348</v>
      </c>
      <c r="I9" s="59">
        <v>717392</v>
      </c>
      <c r="J9" s="59">
        <v>257360</v>
      </c>
      <c r="K9" s="59">
        <v>235572</v>
      </c>
      <c r="L9" s="59">
        <v>13132</v>
      </c>
      <c r="M9" s="59">
        <v>506064</v>
      </c>
      <c r="N9" s="59">
        <v>13132</v>
      </c>
      <c r="O9" s="59">
        <v>133692</v>
      </c>
      <c r="P9" s="59">
        <v>26136</v>
      </c>
      <c r="Q9" s="59">
        <v>172960</v>
      </c>
      <c r="R9" s="59">
        <v>0</v>
      </c>
      <c r="S9" s="59">
        <v>0</v>
      </c>
      <c r="T9" s="59">
        <v>0</v>
      </c>
      <c r="U9" s="59">
        <v>0</v>
      </c>
      <c r="V9" s="59">
        <v>1396416</v>
      </c>
      <c r="W9" s="59">
        <v>199973</v>
      </c>
      <c r="X9" s="59">
        <v>1196443</v>
      </c>
      <c r="Y9" s="60">
        <v>598.3</v>
      </c>
      <c r="Z9" s="61">
        <v>4548023</v>
      </c>
    </row>
    <row r="10" spans="1:26" ht="25.5">
      <c r="A10" s="62" t="s">
        <v>98</v>
      </c>
      <c r="B10" s="63">
        <f>SUM(B5:B9)</f>
        <v>114278249</v>
      </c>
      <c r="C10" s="63">
        <f>SUM(C5:C9)</f>
        <v>0</v>
      </c>
      <c r="D10" s="64">
        <f aca="true" t="shared" si="0" ref="D10:Z10">SUM(D5:D9)</f>
        <v>110575000</v>
      </c>
      <c r="E10" s="65">
        <f t="shared" si="0"/>
        <v>110575000</v>
      </c>
      <c r="F10" s="65">
        <f t="shared" si="0"/>
        <v>26494729</v>
      </c>
      <c r="G10" s="65">
        <f t="shared" si="0"/>
        <v>8215833</v>
      </c>
      <c r="H10" s="65">
        <f t="shared" si="0"/>
        <v>5234232</v>
      </c>
      <c r="I10" s="65">
        <f t="shared" si="0"/>
        <v>39944794</v>
      </c>
      <c r="J10" s="65">
        <f t="shared" si="0"/>
        <v>5965368</v>
      </c>
      <c r="K10" s="65">
        <f t="shared" si="0"/>
        <v>16215676</v>
      </c>
      <c r="L10" s="65">
        <f t="shared" si="0"/>
        <v>15143737</v>
      </c>
      <c r="M10" s="65">
        <f t="shared" si="0"/>
        <v>37324781</v>
      </c>
      <c r="N10" s="65">
        <f t="shared" si="0"/>
        <v>3979963</v>
      </c>
      <c r="O10" s="65">
        <f t="shared" si="0"/>
        <v>4372986</v>
      </c>
      <c r="P10" s="65">
        <f t="shared" si="0"/>
        <v>16590584</v>
      </c>
      <c r="Q10" s="65">
        <f t="shared" si="0"/>
        <v>24943533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102213108</v>
      </c>
      <c r="W10" s="65">
        <f t="shared" si="0"/>
        <v>67802639</v>
      </c>
      <c r="X10" s="65">
        <f t="shared" si="0"/>
        <v>34410469</v>
      </c>
      <c r="Y10" s="66">
        <f>+IF(W10&lt;&gt;0,(X10/W10)*100,0)</f>
        <v>50.75092873597442</v>
      </c>
      <c r="Z10" s="67">
        <f t="shared" si="0"/>
        <v>110575000</v>
      </c>
    </row>
    <row r="11" spans="1:26" ht="13.5">
      <c r="A11" s="57" t="s">
        <v>36</v>
      </c>
      <c r="B11" s="18">
        <v>40897555</v>
      </c>
      <c r="C11" s="18">
        <v>0</v>
      </c>
      <c r="D11" s="58">
        <v>44929000</v>
      </c>
      <c r="E11" s="59">
        <v>44929000</v>
      </c>
      <c r="F11" s="59">
        <v>3692107</v>
      </c>
      <c r="G11" s="59">
        <v>3637750</v>
      </c>
      <c r="H11" s="59">
        <v>3685346</v>
      </c>
      <c r="I11" s="59">
        <v>11015203</v>
      </c>
      <c r="J11" s="59">
        <v>3719327</v>
      </c>
      <c r="K11" s="59">
        <v>3657092</v>
      </c>
      <c r="L11" s="59">
        <v>3514881</v>
      </c>
      <c r="M11" s="59">
        <v>10891300</v>
      </c>
      <c r="N11" s="59">
        <v>3415643</v>
      </c>
      <c r="O11" s="59">
        <v>3407076</v>
      </c>
      <c r="P11" s="59">
        <v>3776177</v>
      </c>
      <c r="Q11" s="59">
        <v>10598896</v>
      </c>
      <c r="R11" s="59">
        <v>0</v>
      </c>
      <c r="S11" s="59">
        <v>0</v>
      </c>
      <c r="T11" s="59">
        <v>0</v>
      </c>
      <c r="U11" s="59">
        <v>0</v>
      </c>
      <c r="V11" s="59">
        <v>32505399</v>
      </c>
      <c r="W11" s="59">
        <v>32932317</v>
      </c>
      <c r="X11" s="59">
        <v>-426918</v>
      </c>
      <c r="Y11" s="60">
        <v>-1.3</v>
      </c>
      <c r="Z11" s="61">
        <v>44929000</v>
      </c>
    </row>
    <row r="12" spans="1:26" ht="13.5">
      <c r="A12" s="57" t="s">
        <v>37</v>
      </c>
      <c r="B12" s="18">
        <v>3395189</v>
      </c>
      <c r="C12" s="18">
        <v>0</v>
      </c>
      <c r="D12" s="58">
        <v>3378000</v>
      </c>
      <c r="E12" s="59">
        <v>3378000</v>
      </c>
      <c r="F12" s="59">
        <v>282626</v>
      </c>
      <c r="G12" s="59">
        <v>266650</v>
      </c>
      <c r="H12" s="59">
        <v>238167</v>
      </c>
      <c r="I12" s="59">
        <v>787443</v>
      </c>
      <c r="J12" s="59">
        <v>238167</v>
      </c>
      <c r="K12" s="59">
        <v>237629</v>
      </c>
      <c r="L12" s="59">
        <v>382309</v>
      </c>
      <c r="M12" s="59">
        <v>858105</v>
      </c>
      <c r="N12" s="59">
        <v>237630</v>
      </c>
      <c r="O12" s="59">
        <v>244142</v>
      </c>
      <c r="P12" s="59">
        <v>283553</v>
      </c>
      <c r="Q12" s="59">
        <v>765325</v>
      </c>
      <c r="R12" s="59">
        <v>0</v>
      </c>
      <c r="S12" s="59">
        <v>0</v>
      </c>
      <c r="T12" s="59">
        <v>0</v>
      </c>
      <c r="U12" s="59">
        <v>0</v>
      </c>
      <c r="V12" s="59">
        <v>2410873</v>
      </c>
      <c r="W12" s="59">
        <v>2529400</v>
      </c>
      <c r="X12" s="59">
        <v>-118527</v>
      </c>
      <c r="Y12" s="60">
        <v>-4.69</v>
      </c>
      <c r="Z12" s="61">
        <v>3378000</v>
      </c>
    </row>
    <row r="13" spans="1:26" ht="13.5">
      <c r="A13" s="57" t="s">
        <v>99</v>
      </c>
      <c r="B13" s="18">
        <v>27863386</v>
      </c>
      <c r="C13" s="18">
        <v>0</v>
      </c>
      <c r="D13" s="58">
        <v>30000000</v>
      </c>
      <c r="E13" s="59">
        <v>30000000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30000000</v>
      </c>
    </row>
    <row r="14" spans="1:26" ht="13.5">
      <c r="A14" s="57" t="s">
        <v>38</v>
      </c>
      <c r="B14" s="18">
        <v>1521945</v>
      </c>
      <c r="C14" s="18">
        <v>0</v>
      </c>
      <c r="D14" s="58">
        <v>53000</v>
      </c>
      <c r="E14" s="59">
        <v>53000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40980</v>
      </c>
      <c r="X14" s="59">
        <v>-40980</v>
      </c>
      <c r="Y14" s="60">
        <v>-100</v>
      </c>
      <c r="Z14" s="61">
        <v>53000</v>
      </c>
    </row>
    <row r="15" spans="1:26" ht="13.5">
      <c r="A15" s="57" t="s">
        <v>39</v>
      </c>
      <c r="B15" s="18">
        <v>20854196</v>
      </c>
      <c r="C15" s="18">
        <v>0</v>
      </c>
      <c r="D15" s="58">
        <v>26991412</v>
      </c>
      <c r="E15" s="59">
        <v>26991412</v>
      </c>
      <c r="F15" s="59">
        <v>3958636</v>
      </c>
      <c r="G15" s="59">
        <v>0</v>
      </c>
      <c r="H15" s="59">
        <v>22105</v>
      </c>
      <c r="I15" s="59">
        <v>3980741</v>
      </c>
      <c r="J15" s="59">
        <v>380345</v>
      </c>
      <c r="K15" s="59">
        <v>2434126</v>
      </c>
      <c r="L15" s="59">
        <v>3389551</v>
      </c>
      <c r="M15" s="59">
        <v>6204022</v>
      </c>
      <c r="N15" s="59">
        <v>3357895</v>
      </c>
      <c r="O15" s="59">
        <v>0</v>
      </c>
      <c r="P15" s="59">
        <v>2486798</v>
      </c>
      <c r="Q15" s="59">
        <v>5844693</v>
      </c>
      <c r="R15" s="59">
        <v>0</v>
      </c>
      <c r="S15" s="59">
        <v>0</v>
      </c>
      <c r="T15" s="59">
        <v>0</v>
      </c>
      <c r="U15" s="59">
        <v>0</v>
      </c>
      <c r="V15" s="59">
        <v>16029456</v>
      </c>
      <c r="W15" s="59">
        <v>19394390</v>
      </c>
      <c r="X15" s="59">
        <v>-3364934</v>
      </c>
      <c r="Y15" s="60">
        <v>-17.35</v>
      </c>
      <c r="Z15" s="61">
        <v>26991412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57491174</v>
      </c>
      <c r="C17" s="18">
        <v>0</v>
      </c>
      <c r="D17" s="58">
        <v>42537000</v>
      </c>
      <c r="E17" s="59">
        <v>42537000</v>
      </c>
      <c r="F17" s="59">
        <v>1801308</v>
      </c>
      <c r="G17" s="59">
        <v>12097</v>
      </c>
      <c r="H17" s="59">
        <v>1616308</v>
      </c>
      <c r="I17" s="59">
        <v>3429713</v>
      </c>
      <c r="J17" s="59">
        <v>2378421</v>
      </c>
      <c r="K17" s="59">
        <v>4536697</v>
      </c>
      <c r="L17" s="59">
        <v>4220630</v>
      </c>
      <c r="M17" s="59">
        <v>11135748</v>
      </c>
      <c r="N17" s="59">
        <v>1252038</v>
      </c>
      <c r="O17" s="59">
        <v>1042672</v>
      </c>
      <c r="P17" s="59">
        <v>4867897</v>
      </c>
      <c r="Q17" s="59">
        <v>7162607</v>
      </c>
      <c r="R17" s="59">
        <v>0</v>
      </c>
      <c r="S17" s="59">
        <v>0</v>
      </c>
      <c r="T17" s="59">
        <v>0</v>
      </c>
      <c r="U17" s="59">
        <v>0</v>
      </c>
      <c r="V17" s="59">
        <v>21728068</v>
      </c>
      <c r="W17" s="59">
        <v>12906220</v>
      </c>
      <c r="X17" s="59">
        <v>8821848</v>
      </c>
      <c r="Y17" s="60">
        <v>68.35</v>
      </c>
      <c r="Z17" s="61">
        <v>42537000</v>
      </c>
    </row>
    <row r="18" spans="1:26" ht="13.5">
      <c r="A18" s="69" t="s">
        <v>42</v>
      </c>
      <c r="B18" s="70">
        <f>SUM(B11:B17)</f>
        <v>152023445</v>
      </c>
      <c r="C18" s="70">
        <f>SUM(C11:C17)</f>
        <v>0</v>
      </c>
      <c r="D18" s="71">
        <f aca="true" t="shared" si="1" ref="D18:Z18">SUM(D11:D17)</f>
        <v>147888412</v>
      </c>
      <c r="E18" s="72">
        <f t="shared" si="1"/>
        <v>147888412</v>
      </c>
      <c r="F18" s="72">
        <f t="shared" si="1"/>
        <v>9734677</v>
      </c>
      <c r="G18" s="72">
        <f t="shared" si="1"/>
        <v>3916497</v>
      </c>
      <c r="H18" s="72">
        <f t="shared" si="1"/>
        <v>5561926</v>
      </c>
      <c r="I18" s="72">
        <f t="shared" si="1"/>
        <v>19213100</v>
      </c>
      <c r="J18" s="72">
        <f t="shared" si="1"/>
        <v>6716260</v>
      </c>
      <c r="K18" s="72">
        <f t="shared" si="1"/>
        <v>10865544</v>
      </c>
      <c r="L18" s="72">
        <f t="shared" si="1"/>
        <v>11507371</v>
      </c>
      <c r="M18" s="72">
        <f t="shared" si="1"/>
        <v>29089175</v>
      </c>
      <c r="N18" s="72">
        <f t="shared" si="1"/>
        <v>8263206</v>
      </c>
      <c r="O18" s="72">
        <f t="shared" si="1"/>
        <v>4693890</v>
      </c>
      <c r="P18" s="72">
        <f t="shared" si="1"/>
        <v>11414425</v>
      </c>
      <c r="Q18" s="72">
        <f t="shared" si="1"/>
        <v>24371521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72673796</v>
      </c>
      <c r="W18" s="72">
        <f t="shared" si="1"/>
        <v>67803307</v>
      </c>
      <c r="X18" s="72">
        <f t="shared" si="1"/>
        <v>4870489</v>
      </c>
      <c r="Y18" s="66">
        <f>+IF(W18&lt;&gt;0,(X18/W18)*100,0)</f>
        <v>7.183261724977514</v>
      </c>
      <c r="Z18" s="73">
        <f t="shared" si="1"/>
        <v>147888412</v>
      </c>
    </row>
    <row r="19" spans="1:26" ht="13.5">
      <c r="A19" s="69" t="s">
        <v>43</v>
      </c>
      <c r="B19" s="74">
        <f>+B10-B18</f>
        <v>-37745196</v>
      </c>
      <c r="C19" s="74">
        <f>+C10-C18</f>
        <v>0</v>
      </c>
      <c r="D19" s="75">
        <f aca="true" t="shared" si="2" ref="D19:Z19">+D10-D18</f>
        <v>-37313412</v>
      </c>
      <c r="E19" s="76">
        <f t="shared" si="2"/>
        <v>-37313412</v>
      </c>
      <c r="F19" s="76">
        <f t="shared" si="2"/>
        <v>16760052</v>
      </c>
      <c r="G19" s="76">
        <f t="shared" si="2"/>
        <v>4299336</v>
      </c>
      <c r="H19" s="76">
        <f t="shared" si="2"/>
        <v>-327694</v>
      </c>
      <c r="I19" s="76">
        <f t="shared" si="2"/>
        <v>20731694</v>
      </c>
      <c r="J19" s="76">
        <f t="shared" si="2"/>
        <v>-750892</v>
      </c>
      <c r="K19" s="76">
        <f t="shared" si="2"/>
        <v>5350132</v>
      </c>
      <c r="L19" s="76">
        <f t="shared" si="2"/>
        <v>3636366</v>
      </c>
      <c r="M19" s="76">
        <f t="shared" si="2"/>
        <v>8235606</v>
      </c>
      <c r="N19" s="76">
        <f t="shared" si="2"/>
        <v>-4283243</v>
      </c>
      <c r="O19" s="76">
        <f t="shared" si="2"/>
        <v>-320904</v>
      </c>
      <c r="P19" s="76">
        <f t="shared" si="2"/>
        <v>5176159</v>
      </c>
      <c r="Q19" s="76">
        <f t="shared" si="2"/>
        <v>572012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29539312</v>
      </c>
      <c r="W19" s="76">
        <f>IF(E10=E18,0,W10-W18)</f>
        <v>-668</v>
      </c>
      <c r="X19" s="76">
        <f t="shared" si="2"/>
        <v>29539980</v>
      </c>
      <c r="Y19" s="77">
        <f>+IF(W19&lt;&gt;0,(X19/W19)*100,0)</f>
        <v>-4422152.694610778</v>
      </c>
      <c r="Z19" s="78">
        <f t="shared" si="2"/>
        <v>-37313412</v>
      </c>
    </row>
    <row r="20" spans="1:26" ht="13.5">
      <c r="A20" s="57" t="s">
        <v>44</v>
      </c>
      <c r="B20" s="18">
        <v>15301168</v>
      </c>
      <c r="C20" s="18">
        <v>0</v>
      </c>
      <c r="D20" s="58">
        <v>71635000</v>
      </c>
      <c r="E20" s="59">
        <v>71635000</v>
      </c>
      <c r="F20" s="59">
        <v>5161000</v>
      </c>
      <c r="G20" s="59">
        <v>27500000</v>
      </c>
      <c r="H20" s="59">
        <v>0</v>
      </c>
      <c r="I20" s="59">
        <v>32661000</v>
      </c>
      <c r="J20" s="59">
        <v>16500000</v>
      </c>
      <c r="K20" s="59">
        <v>0</v>
      </c>
      <c r="L20" s="59">
        <v>11474000</v>
      </c>
      <c r="M20" s="59">
        <v>27974000</v>
      </c>
      <c r="N20" s="59">
        <v>0</v>
      </c>
      <c r="O20" s="59">
        <v>0</v>
      </c>
      <c r="P20" s="59">
        <v>20140000</v>
      </c>
      <c r="Q20" s="59">
        <v>20140000</v>
      </c>
      <c r="R20" s="59">
        <v>0</v>
      </c>
      <c r="S20" s="59">
        <v>0</v>
      </c>
      <c r="T20" s="59">
        <v>0</v>
      </c>
      <c r="U20" s="59">
        <v>0</v>
      </c>
      <c r="V20" s="59">
        <v>80775000</v>
      </c>
      <c r="W20" s="59">
        <v>53727003</v>
      </c>
      <c r="X20" s="59">
        <v>27047997</v>
      </c>
      <c r="Y20" s="60">
        <v>50.34</v>
      </c>
      <c r="Z20" s="61">
        <v>71635000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-22444028</v>
      </c>
      <c r="C22" s="85">
        <f>SUM(C19:C21)</f>
        <v>0</v>
      </c>
      <c r="D22" s="86">
        <f aca="true" t="shared" si="3" ref="D22:Z22">SUM(D19:D21)</f>
        <v>34321588</v>
      </c>
      <c r="E22" s="87">
        <f t="shared" si="3"/>
        <v>34321588</v>
      </c>
      <c r="F22" s="87">
        <f t="shared" si="3"/>
        <v>21921052</v>
      </c>
      <c r="G22" s="87">
        <f t="shared" si="3"/>
        <v>31799336</v>
      </c>
      <c r="H22" s="87">
        <f t="shared" si="3"/>
        <v>-327694</v>
      </c>
      <c r="I22" s="87">
        <f t="shared" si="3"/>
        <v>53392694</v>
      </c>
      <c r="J22" s="87">
        <f t="shared" si="3"/>
        <v>15749108</v>
      </c>
      <c r="K22" s="87">
        <f t="shared" si="3"/>
        <v>5350132</v>
      </c>
      <c r="L22" s="87">
        <f t="shared" si="3"/>
        <v>15110366</v>
      </c>
      <c r="M22" s="87">
        <f t="shared" si="3"/>
        <v>36209606</v>
      </c>
      <c r="N22" s="87">
        <f t="shared" si="3"/>
        <v>-4283243</v>
      </c>
      <c r="O22" s="87">
        <f t="shared" si="3"/>
        <v>-320904</v>
      </c>
      <c r="P22" s="87">
        <f t="shared" si="3"/>
        <v>25316159</v>
      </c>
      <c r="Q22" s="87">
        <f t="shared" si="3"/>
        <v>20712012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110314312</v>
      </c>
      <c r="W22" s="87">
        <f t="shared" si="3"/>
        <v>53726335</v>
      </c>
      <c r="X22" s="87">
        <f t="shared" si="3"/>
        <v>56587977</v>
      </c>
      <c r="Y22" s="88">
        <f>+IF(W22&lt;&gt;0,(X22/W22)*100,0)</f>
        <v>105.3263301879795</v>
      </c>
      <c r="Z22" s="89">
        <f t="shared" si="3"/>
        <v>34321588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-22444028</v>
      </c>
      <c r="C24" s="74">
        <f>SUM(C22:C23)</f>
        <v>0</v>
      </c>
      <c r="D24" s="75">
        <f aca="true" t="shared" si="4" ref="D24:Z24">SUM(D22:D23)</f>
        <v>34321588</v>
      </c>
      <c r="E24" s="76">
        <f t="shared" si="4"/>
        <v>34321588</v>
      </c>
      <c r="F24" s="76">
        <f t="shared" si="4"/>
        <v>21921052</v>
      </c>
      <c r="G24" s="76">
        <f t="shared" si="4"/>
        <v>31799336</v>
      </c>
      <c r="H24" s="76">
        <f t="shared" si="4"/>
        <v>-327694</v>
      </c>
      <c r="I24" s="76">
        <f t="shared" si="4"/>
        <v>53392694</v>
      </c>
      <c r="J24" s="76">
        <f t="shared" si="4"/>
        <v>15749108</v>
      </c>
      <c r="K24" s="76">
        <f t="shared" si="4"/>
        <v>5350132</v>
      </c>
      <c r="L24" s="76">
        <f t="shared" si="4"/>
        <v>15110366</v>
      </c>
      <c r="M24" s="76">
        <f t="shared" si="4"/>
        <v>36209606</v>
      </c>
      <c r="N24" s="76">
        <f t="shared" si="4"/>
        <v>-4283243</v>
      </c>
      <c r="O24" s="76">
        <f t="shared" si="4"/>
        <v>-320904</v>
      </c>
      <c r="P24" s="76">
        <f t="shared" si="4"/>
        <v>25316159</v>
      </c>
      <c r="Q24" s="76">
        <f t="shared" si="4"/>
        <v>20712012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110314312</v>
      </c>
      <c r="W24" s="76">
        <f t="shared" si="4"/>
        <v>53726335</v>
      </c>
      <c r="X24" s="76">
        <f t="shared" si="4"/>
        <v>56587977</v>
      </c>
      <c r="Y24" s="77">
        <f>+IF(W24&lt;&gt;0,(X24/W24)*100,0)</f>
        <v>105.3263301879795</v>
      </c>
      <c r="Z24" s="78">
        <f t="shared" si="4"/>
        <v>34321588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24708877</v>
      </c>
      <c r="C27" s="21">
        <v>0</v>
      </c>
      <c r="D27" s="98">
        <v>71635000</v>
      </c>
      <c r="E27" s="99">
        <v>71635000</v>
      </c>
      <c r="F27" s="99">
        <v>2031601</v>
      </c>
      <c r="G27" s="99">
        <v>2214541</v>
      </c>
      <c r="H27" s="99">
        <v>1007482</v>
      </c>
      <c r="I27" s="99">
        <v>5253624</v>
      </c>
      <c r="J27" s="99">
        <v>12388880</v>
      </c>
      <c r="K27" s="99">
        <v>676160</v>
      </c>
      <c r="L27" s="99">
        <v>852806</v>
      </c>
      <c r="M27" s="99">
        <v>13917846</v>
      </c>
      <c r="N27" s="99">
        <v>307433</v>
      </c>
      <c r="O27" s="99">
        <v>15001456</v>
      </c>
      <c r="P27" s="99">
        <v>480250</v>
      </c>
      <c r="Q27" s="99">
        <v>15789139</v>
      </c>
      <c r="R27" s="99">
        <v>0</v>
      </c>
      <c r="S27" s="99">
        <v>0</v>
      </c>
      <c r="T27" s="99">
        <v>0</v>
      </c>
      <c r="U27" s="99">
        <v>0</v>
      </c>
      <c r="V27" s="99">
        <v>34960609</v>
      </c>
      <c r="W27" s="99">
        <v>53726250</v>
      </c>
      <c r="X27" s="99">
        <v>-18765641</v>
      </c>
      <c r="Y27" s="100">
        <v>-34.93</v>
      </c>
      <c r="Z27" s="101">
        <v>71635000</v>
      </c>
    </row>
    <row r="28" spans="1:26" ht="13.5">
      <c r="A28" s="102" t="s">
        <v>44</v>
      </c>
      <c r="B28" s="18">
        <v>23581536</v>
      </c>
      <c r="C28" s="18">
        <v>0</v>
      </c>
      <c r="D28" s="58">
        <v>71635000</v>
      </c>
      <c r="E28" s="59">
        <v>71635000</v>
      </c>
      <c r="F28" s="59">
        <v>2031601</v>
      </c>
      <c r="G28" s="59">
        <v>2214541</v>
      </c>
      <c r="H28" s="59">
        <v>821047</v>
      </c>
      <c r="I28" s="59">
        <v>5067189</v>
      </c>
      <c r="J28" s="59">
        <v>12380213</v>
      </c>
      <c r="K28" s="59">
        <v>676160</v>
      </c>
      <c r="L28" s="59">
        <v>839753</v>
      </c>
      <c r="M28" s="59">
        <v>13896126</v>
      </c>
      <c r="N28" s="59">
        <v>307433</v>
      </c>
      <c r="O28" s="59">
        <v>15001456</v>
      </c>
      <c r="P28" s="59">
        <v>422366</v>
      </c>
      <c r="Q28" s="59">
        <v>15731255</v>
      </c>
      <c r="R28" s="59">
        <v>0</v>
      </c>
      <c r="S28" s="59">
        <v>0</v>
      </c>
      <c r="T28" s="59">
        <v>0</v>
      </c>
      <c r="U28" s="59">
        <v>0</v>
      </c>
      <c r="V28" s="59">
        <v>34694570</v>
      </c>
      <c r="W28" s="59">
        <v>53726250</v>
      </c>
      <c r="X28" s="59">
        <v>-19031680</v>
      </c>
      <c r="Y28" s="60">
        <v>-35.42</v>
      </c>
      <c r="Z28" s="61">
        <v>71635000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1127341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186435</v>
      </c>
      <c r="I31" s="59">
        <v>186435</v>
      </c>
      <c r="J31" s="59">
        <v>8667</v>
      </c>
      <c r="K31" s="59">
        <v>0</v>
      </c>
      <c r="L31" s="59">
        <v>13053</v>
      </c>
      <c r="M31" s="59">
        <v>21720</v>
      </c>
      <c r="N31" s="59">
        <v>0</v>
      </c>
      <c r="O31" s="59">
        <v>0</v>
      </c>
      <c r="P31" s="59">
        <v>57884</v>
      </c>
      <c r="Q31" s="59">
        <v>57884</v>
      </c>
      <c r="R31" s="59">
        <v>0</v>
      </c>
      <c r="S31" s="59">
        <v>0</v>
      </c>
      <c r="T31" s="59">
        <v>0</v>
      </c>
      <c r="U31" s="59">
        <v>0</v>
      </c>
      <c r="V31" s="59">
        <v>266039</v>
      </c>
      <c r="W31" s="59"/>
      <c r="X31" s="59">
        <v>266039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24708877</v>
      </c>
      <c r="C32" s="21">
        <f>SUM(C28:C31)</f>
        <v>0</v>
      </c>
      <c r="D32" s="98">
        <f aca="true" t="shared" si="5" ref="D32:Z32">SUM(D28:D31)</f>
        <v>71635000</v>
      </c>
      <c r="E32" s="99">
        <f t="shared" si="5"/>
        <v>71635000</v>
      </c>
      <c r="F32" s="99">
        <f t="shared" si="5"/>
        <v>2031601</v>
      </c>
      <c r="G32" s="99">
        <f t="shared" si="5"/>
        <v>2214541</v>
      </c>
      <c r="H32" s="99">
        <f t="shared" si="5"/>
        <v>1007482</v>
      </c>
      <c r="I32" s="99">
        <f t="shared" si="5"/>
        <v>5253624</v>
      </c>
      <c r="J32" s="99">
        <f t="shared" si="5"/>
        <v>12388880</v>
      </c>
      <c r="K32" s="99">
        <f t="shared" si="5"/>
        <v>676160</v>
      </c>
      <c r="L32" s="99">
        <f t="shared" si="5"/>
        <v>852806</v>
      </c>
      <c r="M32" s="99">
        <f t="shared" si="5"/>
        <v>13917846</v>
      </c>
      <c r="N32" s="99">
        <f t="shared" si="5"/>
        <v>307433</v>
      </c>
      <c r="O32" s="99">
        <f t="shared" si="5"/>
        <v>15001456</v>
      </c>
      <c r="P32" s="99">
        <f t="shared" si="5"/>
        <v>480250</v>
      </c>
      <c r="Q32" s="99">
        <f t="shared" si="5"/>
        <v>15789139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34960609</v>
      </c>
      <c r="W32" s="99">
        <f t="shared" si="5"/>
        <v>53726250</v>
      </c>
      <c r="X32" s="99">
        <f t="shared" si="5"/>
        <v>-18765641</v>
      </c>
      <c r="Y32" s="100">
        <f>+IF(W32&lt;&gt;0,(X32/W32)*100,0)</f>
        <v>-34.92825387962123</v>
      </c>
      <c r="Z32" s="101">
        <f t="shared" si="5"/>
        <v>71635000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37998305</v>
      </c>
      <c r="C35" s="18">
        <v>0</v>
      </c>
      <c r="D35" s="58">
        <v>82576000</v>
      </c>
      <c r="E35" s="59">
        <v>82576000</v>
      </c>
      <c r="F35" s="59">
        <v>0</v>
      </c>
      <c r="G35" s="59">
        <v>39557235</v>
      </c>
      <c r="H35" s="59">
        <v>48506496</v>
      </c>
      <c r="I35" s="59">
        <v>48506496</v>
      </c>
      <c r="J35" s="59">
        <v>54018442</v>
      </c>
      <c r="K35" s="59">
        <v>76935741</v>
      </c>
      <c r="L35" s="59">
        <v>76935741</v>
      </c>
      <c r="M35" s="59">
        <v>76935741</v>
      </c>
      <c r="N35" s="59">
        <v>76935741</v>
      </c>
      <c r="O35" s="59">
        <v>76935741</v>
      </c>
      <c r="P35" s="59">
        <v>76935741</v>
      </c>
      <c r="Q35" s="59">
        <v>76935741</v>
      </c>
      <c r="R35" s="59">
        <v>0</v>
      </c>
      <c r="S35" s="59">
        <v>0</v>
      </c>
      <c r="T35" s="59">
        <v>0</v>
      </c>
      <c r="U35" s="59">
        <v>0</v>
      </c>
      <c r="V35" s="59">
        <v>76935741</v>
      </c>
      <c r="W35" s="59">
        <v>61932000</v>
      </c>
      <c r="X35" s="59">
        <v>15003741</v>
      </c>
      <c r="Y35" s="60">
        <v>24.23</v>
      </c>
      <c r="Z35" s="61">
        <v>82576000</v>
      </c>
    </row>
    <row r="36" spans="1:26" ht="13.5">
      <c r="A36" s="57" t="s">
        <v>53</v>
      </c>
      <c r="B36" s="18">
        <v>569517726</v>
      </c>
      <c r="C36" s="18">
        <v>0</v>
      </c>
      <c r="D36" s="58">
        <v>679731000</v>
      </c>
      <c r="E36" s="59">
        <v>679731000</v>
      </c>
      <c r="F36" s="59">
        <v>0</v>
      </c>
      <c r="G36" s="59">
        <v>1332776</v>
      </c>
      <c r="H36" s="59">
        <v>1777847</v>
      </c>
      <c r="I36" s="59">
        <v>1777847</v>
      </c>
      <c r="J36" s="59">
        <v>258290</v>
      </c>
      <c r="K36" s="59">
        <v>23468064</v>
      </c>
      <c r="L36" s="59">
        <v>23468064</v>
      </c>
      <c r="M36" s="59">
        <v>23468064</v>
      </c>
      <c r="N36" s="59">
        <v>23468064</v>
      </c>
      <c r="O36" s="59">
        <v>23468064</v>
      </c>
      <c r="P36" s="59">
        <v>23468064</v>
      </c>
      <c r="Q36" s="59">
        <v>23468064</v>
      </c>
      <c r="R36" s="59">
        <v>0</v>
      </c>
      <c r="S36" s="59">
        <v>0</v>
      </c>
      <c r="T36" s="59">
        <v>0</v>
      </c>
      <c r="U36" s="59">
        <v>0</v>
      </c>
      <c r="V36" s="59">
        <v>23468064</v>
      </c>
      <c r="W36" s="59">
        <v>509798250</v>
      </c>
      <c r="X36" s="59">
        <v>-486330186</v>
      </c>
      <c r="Y36" s="60">
        <v>-95.4</v>
      </c>
      <c r="Z36" s="61">
        <v>679731000</v>
      </c>
    </row>
    <row r="37" spans="1:26" ht="13.5">
      <c r="A37" s="57" t="s">
        <v>54</v>
      </c>
      <c r="B37" s="18">
        <v>28046591</v>
      </c>
      <c r="C37" s="18">
        <v>0</v>
      </c>
      <c r="D37" s="58">
        <v>12545813</v>
      </c>
      <c r="E37" s="59">
        <v>12545813</v>
      </c>
      <c r="F37" s="59">
        <v>0</v>
      </c>
      <c r="G37" s="59">
        <v>92552</v>
      </c>
      <c r="H37" s="59">
        <v>62128</v>
      </c>
      <c r="I37" s="59">
        <v>62128</v>
      </c>
      <c r="J37" s="59">
        <v>9100720</v>
      </c>
      <c r="K37" s="59">
        <v>14913124</v>
      </c>
      <c r="L37" s="59">
        <v>14913124</v>
      </c>
      <c r="M37" s="59">
        <v>14913124</v>
      </c>
      <c r="N37" s="59">
        <v>14913124</v>
      </c>
      <c r="O37" s="59">
        <v>14913124</v>
      </c>
      <c r="P37" s="59">
        <v>14913124</v>
      </c>
      <c r="Q37" s="59">
        <v>14913124</v>
      </c>
      <c r="R37" s="59">
        <v>0</v>
      </c>
      <c r="S37" s="59">
        <v>0</v>
      </c>
      <c r="T37" s="59">
        <v>0</v>
      </c>
      <c r="U37" s="59">
        <v>0</v>
      </c>
      <c r="V37" s="59">
        <v>14913124</v>
      </c>
      <c r="W37" s="59">
        <v>9409360</v>
      </c>
      <c r="X37" s="59">
        <v>5503764</v>
      </c>
      <c r="Y37" s="60">
        <v>58.49</v>
      </c>
      <c r="Z37" s="61">
        <v>12545813</v>
      </c>
    </row>
    <row r="38" spans="1:26" ht="13.5">
      <c r="A38" s="57" t="s">
        <v>55</v>
      </c>
      <c r="B38" s="18">
        <v>16818634</v>
      </c>
      <c r="C38" s="18">
        <v>0</v>
      </c>
      <c r="D38" s="58">
        <v>11456734</v>
      </c>
      <c r="E38" s="59">
        <v>11456734</v>
      </c>
      <c r="F38" s="59">
        <v>0</v>
      </c>
      <c r="G38" s="59">
        <v>0</v>
      </c>
      <c r="H38" s="59">
        <v>0</v>
      </c>
      <c r="I38" s="59">
        <v>0</v>
      </c>
      <c r="J38" s="59">
        <v>14148485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8592551</v>
      </c>
      <c r="X38" s="59">
        <v>-8592551</v>
      </c>
      <c r="Y38" s="60">
        <v>-100</v>
      </c>
      <c r="Z38" s="61">
        <v>11456734</v>
      </c>
    </row>
    <row r="39" spans="1:26" ht="13.5">
      <c r="A39" s="57" t="s">
        <v>56</v>
      </c>
      <c r="B39" s="18">
        <v>562650806</v>
      </c>
      <c r="C39" s="18">
        <v>0</v>
      </c>
      <c r="D39" s="58">
        <v>738304453</v>
      </c>
      <c r="E39" s="59">
        <v>738304453</v>
      </c>
      <c r="F39" s="59">
        <v>0</v>
      </c>
      <c r="G39" s="59">
        <v>40797459</v>
      </c>
      <c r="H39" s="59">
        <v>50222215</v>
      </c>
      <c r="I39" s="59">
        <v>50222215</v>
      </c>
      <c r="J39" s="59">
        <v>31027527</v>
      </c>
      <c r="K39" s="59">
        <v>85490681</v>
      </c>
      <c r="L39" s="59">
        <v>85490681</v>
      </c>
      <c r="M39" s="59">
        <v>85490681</v>
      </c>
      <c r="N39" s="59">
        <v>85490681</v>
      </c>
      <c r="O39" s="59">
        <v>85490681</v>
      </c>
      <c r="P39" s="59">
        <v>85490681</v>
      </c>
      <c r="Q39" s="59">
        <v>85490681</v>
      </c>
      <c r="R39" s="59">
        <v>0</v>
      </c>
      <c r="S39" s="59">
        <v>0</v>
      </c>
      <c r="T39" s="59">
        <v>0</v>
      </c>
      <c r="U39" s="59">
        <v>0</v>
      </c>
      <c r="V39" s="59">
        <v>85490681</v>
      </c>
      <c r="W39" s="59">
        <v>553728340</v>
      </c>
      <c r="X39" s="59">
        <v>-468237659</v>
      </c>
      <c r="Y39" s="60">
        <v>-84.56</v>
      </c>
      <c r="Z39" s="61">
        <v>738304453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11352980</v>
      </c>
      <c r="C42" s="18">
        <v>0</v>
      </c>
      <c r="D42" s="58">
        <v>63920071</v>
      </c>
      <c r="E42" s="59">
        <v>63920071</v>
      </c>
      <c r="F42" s="59">
        <v>17138382</v>
      </c>
      <c r="G42" s="59">
        <v>8592120</v>
      </c>
      <c r="H42" s="59">
        <v>-2912410</v>
      </c>
      <c r="I42" s="59">
        <v>22818092</v>
      </c>
      <c r="J42" s="59">
        <v>12188185</v>
      </c>
      <c r="K42" s="59">
        <v>2684757</v>
      </c>
      <c r="L42" s="59">
        <v>1289661</v>
      </c>
      <c r="M42" s="59">
        <v>16162603</v>
      </c>
      <c r="N42" s="59">
        <v>-4839132</v>
      </c>
      <c r="O42" s="59">
        <v>-333784</v>
      </c>
      <c r="P42" s="59">
        <v>24541062</v>
      </c>
      <c r="Q42" s="59">
        <v>19368146</v>
      </c>
      <c r="R42" s="59">
        <v>0</v>
      </c>
      <c r="S42" s="59">
        <v>0</v>
      </c>
      <c r="T42" s="59">
        <v>0</v>
      </c>
      <c r="U42" s="59">
        <v>0</v>
      </c>
      <c r="V42" s="59">
        <v>58348841</v>
      </c>
      <c r="W42" s="59">
        <v>47244833</v>
      </c>
      <c r="X42" s="59">
        <v>11104008</v>
      </c>
      <c r="Y42" s="60">
        <v>23.5</v>
      </c>
      <c r="Z42" s="61">
        <v>63920071</v>
      </c>
    </row>
    <row r="43" spans="1:26" ht="13.5">
      <c r="A43" s="57" t="s">
        <v>59</v>
      </c>
      <c r="B43" s="18">
        <v>-13725416</v>
      </c>
      <c r="C43" s="18">
        <v>0</v>
      </c>
      <c r="D43" s="58">
        <v>-71636000</v>
      </c>
      <c r="E43" s="59">
        <v>-71636000</v>
      </c>
      <c r="F43" s="59">
        <v>-2031601</v>
      </c>
      <c r="G43" s="59">
        <v>-2214541</v>
      </c>
      <c r="H43" s="59">
        <v>-1007482</v>
      </c>
      <c r="I43" s="59">
        <v>-5253624</v>
      </c>
      <c r="J43" s="59">
        <v>-12388880</v>
      </c>
      <c r="K43" s="59">
        <v>-676160</v>
      </c>
      <c r="L43" s="59">
        <v>-852806</v>
      </c>
      <c r="M43" s="59">
        <v>-13917846</v>
      </c>
      <c r="N43" s="59">
        <v>-307433</v>
      </c>
      <c r="O43" s="59">
        <v>-15001456</v>
      </c>
      <c r="P43" s="59">
        <v>-480250</v>
      </c>
      <c r="Q43" s="59">
        <v>-15789139</v>
      </c>
      <c r="R43" s="59">
        <v>0</v>
      </c>
      <c r="S43" s="59">
        <v>0</v>
      </c>
      <c r="T43" s="59">
        <v>0</v>
      </c>
      <c r="U43" s="59">
        <v>0</v>
      </c>
      <c r="V43" s="59">
        <v>-34960609</v>
      </c>
      <c r="W43" s="59">
        <v>-53729667</v>
      </c>
      <c r="X43" s="59">
        <v>18769058</v>
      </c>
      <c r="Y43" s="60">
        <v>-34.93</v>
      </c>
      <c r="Z43" s="61">
        <v>-71636000</v>
      </c>
    </row>
    <row r="44" spans="1:26" ht="13.5">
      <c r="A44" s="57" t="s">
        <v>60</v>
      </c>
      <c r="B44" s="18">
        <v>-92402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729726</v>
      </c>
      <c r="C45" s="21">
        <v>0</v>
      </c>
      <c r="D45" s="98">
        <v>-5715929</v>
      </c>
      <c r="E45" s="99">
        <v>-5715929</v>
      </c>
      <c r="F45" s="99">
        <v>15739011</v>
      </c>
      <c r="G45" s="99">
        <v>22116590</v>
      </c>
      <c r="H45" s="99">
        <v>18196698</v>
      </c>
      <c r="I45" s="99">
        <v>18196698</v>
      </c>
      <c r="J45" s="99">
        <v>17996003</v>
      </c>
      <c r="K45" s="99">
        <v>20004600</v>
      </c>
      <c r="L45" s="99">
        <v>20441455</v>
      </c>
      <c r="M45" s="99">
        <v>20441455</v>
      </c>
      <c r="N45" s="99">
        <v>15294890</v>
      </c>
      <c r="O45" s="99">
        <v>-40350</v>
      </c>
      <c r="P45" s="99">
        <v>24020462</v>
      </c>
      <c r="Q45" s="99">
        <v>24020462</v>
      </c>
      <c r="R45" s="99">
        <v>0</v>
      </c>
      <c r="S45" s="99">
        <v>0</v>
      </c>
      <c r="T45" s="99">
        <v>0</v>
      </c>
      <c r="U45" s="99">
        <v>0</v>
      </c>
      <c r="V45" s="99">
        <v>24020462</v>
      </c>
      <c r="W45" s="99">
        <v>-4484834</v>
      </c>
      <c r="X45" s="99">
        <v>28505296</v>
      </c>
      <c r="Y45" s="100">
        <v>-635.59</v>
      </c>
      <c r="Z45" s="101">
        <v>-5715929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5327666</v>
      </c>
      <c r="C49" s="51">
        <v>0</v>
      </c>
      <c r="D49" s="128">
        <v>4678076</v>
      </c>
      <c r="E49" s="53">
        <v>4849589</v>
      </c>
      <c r="F49" s="53">
        <v>0</v>
      </c>
      <c r="G49" s="53">
        <v>0</v>
      </c>
      <c r="H49" s="53">
        <v>0</v>
      </c>
      <c r="I49" s="53">
        <v>4025537</v>
      </c>
      <c r="J49" s="53">
        <v>0</v>
      </c>
      <c r="K49" s="53">
        <v>0</v>
      </c>
      <c r="L49" s="53">
        <v>0</v>
      </c>
      <c r="M49" s="53">
        <v>3931161</v>
      </c>
      <c r="N49" s="53">
        <v>0</v>
      </c>
      <c r="O49" s="53">
        <v>0</v>
      </c>
      <c r="P49" s="53">
        <v>0</v>
      </c>
      <c r="Q49" s="53">
        <v>3853123</v>
      </c>
      <c r="R49" s="53">
        <v>0</v>
      </c>
      <c r="S49" s="53">
        <v>0</v>
      </c>
      <c r="T49" s="53">
        <v>0</v>
      </c>
      <c r="U49" s="53">
        <v>0</v>
      </c>
      <c r="V49" s="53">
        <v>19588165</v>
      </c>
      <c r="W49" s="53">
        <v>74116924</v>
      </c>
      <c r="X49" s="53">
        <v>120370241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89290</v>
      </c>
      <c r="C51" s="51">
        <v>0</v>
      </c>
      <c r="D51" s="128">
        <v>18222</v>
      </c>
      <c r="E51" s="53">
        <v>802202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909714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60.23189662928533</v>
      </c>
      <c r="C58" s="5">
        <f>IF(C67=0,0,+(C76/C67)*100)</f>
        <v>0</v>
      </c>
      <c r="D58" s="6">
        <f aca="true" t="shared" si="6" ref="D58:Z58">IF(D67=0,0,+(D76/D67)*100)</f>
        <v>73.24755184991419</v>
      </c>
      <c r="E58" s="7">
        <f t="shared" si="6"/>
        <v>73.24755184991419</v>
      </c>
      <c r="F58" s="7">
        <f t="shared" si="6"/>
        <v>29.129005341556486</v>
      </c>
      <c r="G58" s="7">
        <f t="shared" si="6"/>
        <v>47.9236938588839</v>
      </c>
      <c r="H58" s="7">
        <f t="shared" si="6"/>
        <v>50.3504190516356</v>
      </c>
      <c r="I58" s="7">
        <f t="shared" si="6"/>
        <v>41.589867881456826</v>
      </c>
      <c r="J58" s="7">
        <f t="shared" si="6"/>
        <v>41.31584959236217</v>
      </c>
      <c r="K58" s="7">
        <f t="shared" si="6"/>
        <v>48.931761024493156</v>
      </c>
      <c r="L58" s="7">
        <f t="shared" si="6"/>
        <v>28.52025032755231</v>
      </c>
      <c r="M58" s="7">
        <f t="shared" si="6"/>
        <v>39.96202301936657</v>
      </c>
      <c r="N58" s="7">
        <f t="shared" si="6"/>
        <v>100.16993413634208</v>
      </c>
      <c r="O58" s="7">
        <f t="shared" si="6"/>
        <v>105.4428874241796</v>
      </c>
      <c r="P58" s="7">
        <f t="shared" si="6"/>
        <v>81.69520029827439</v>
      </c>
      <c r="Q58" s="7">
        <f t="shared" si="6"/>
        <v>95.48163481709312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56.05954413285951</v>
      </c>
      <c r="W58" s="7">
        <f t="shared" si="6"/>
        <v>65.08139070676363</v>
      </c>
      <c r="X58" s="7">
        <f t="shared" si="6"/>
        <v>0</v>
      </c>
      <c r="Y58" s="7">
        <f t="shared" si="6"/>
        <v>0</v>
      </c>
      <c r="Z58" s="8">
        <f t="shared" si="6"/>
        <v>73.24755184991419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75.00000145951506</v>
      </c>
      <c r="E59" s="10">
        <f t="shared" si="7"/>
        <v>75.00000145951506</v>
      </c>
      <c r="F59" s="10">
        <f t="shared" si="7"/>
        <v>20.7374236908514</v>
      </c>
      <c r="G59" s="10">
        <f t="shared" si="7"/>
        <v>29.611905278834765</v>
      </c>
      <c r="H59" s="10">
        <f t="shared" si="7"/>
        <v>32.2853196224388</v>
      </c>
      <c r="I59" s="10">
        <f t="shared" si="7"/>
        <v>27.524150380205953</v>
      </c>
      <c r="J59" s="10">
        <f t="shared" si="7"/>
        <v>28.711408654605368</v>
      </c>
      <c r="K59" s="10">
        <f t="shared" si="7"/>
        <v>32.76368010092343</v>
      </c>
      <c r="L59" s="10">
        <f t="shared" si="7"/>
        <v>11.841599599430399</v>
      </c>
      <c r="M59" s="10">
        <f t="shared" si="7"/>
        <v>24.521910586128946</v>
      </c>
      <c r="N59" s="10">
        <f t="shared" si="7"/>
        <v>49.77213882101647</v>
      </c>
      <c r="O59" s="10">
        <f t="shared" si="7"/>
        <v>156.12175783335314</v>
      </c>
      <c r="P59" s="10">
        <f t="shared" si="7"/>
        <v>160.86745283255536</v>
      </c>
      <c r="Q59" s="10">
        <f t="shared" si="7"/>
        <v>122.9868825408379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58.38697422709046</v>
      </c>
      <c r="W59" s="10">
        <f t="shared" si="7"/>
        <v>71.91219565154134</v>
      </c>
      <c r="X59" s="10">
        <f t="shared" si="7"/>
        <v>0</v>
      </c>
      <c r="Y59" s="10">
        <f t="shared" si="7"/>
        <v>0</v>
      </c>
      <c r="Z59" s="11">
        <f t="shared" si="7"/>
        <v>75.00000145951506</v>
      </c>
    </row>
    <row r="60" spans="1:26" ht="13.5">
      <c r="A60" s="37" t="s">
        <v>32</v>
      </c>
      <c r="B60" s="12">
        <f t="shared" si="7"/>
        <v>93.94482916488963</v>
      </c>
      <c r="C60" s="12">
        <f t="shared" si="7"/>
        <v>0</v>
      </c>
      <c r="D60" s="3">
        <f t="shared" si="7"/>
        <v>72.45206572147873</v>
      </c>
      <c r="E60" s="13">
        <f t="shared" si="7"/>
        <v>72.45206572147873</v>
      </c>
      <c r="F60" s="13">
        <f t="shared" si="7"/>
        <v>31.25971553809897</v>
      </c>
      <c r="G60" s="13">
        <f t="shared" si="7"/>
        <v>53.15835250779283</v>
      </c>
      <c r="H60" s="13">
        <f t="shared" si="7"/>
        <v>56.73729117061662</v>
      </c>
      <c r="I60" s="13">
        <f t="shared" si="7"/>
        <v>45.69805368971549</v>
      </c>
      <c r="J60" s="13">
        <f t="shared" si="7"/>
        <v>44.97956933593728</v>
      </c>
      <c r="K60" s="13">
        <f t="shared" si="7"/>
        <v>54.510178596870574</v>
      </c>
      <c r="L60" s="13">
        <f t="shared" si="7"/>
        <v>34.81839385968108</v>
      </c>
      <c r="M60" s="13">
        <f t="shared" si="7"/>
        <v>45.11095580722863</v>
      </c>
      <c r="N60" s="13">
        <f t="shared" si="7"/>
        <v>123.68886428936143</v>
      </c>
      <c r="O60" s="13">
        <f t="shared" si="7"/>
        <v>79.86939582704086</v>
      </c>
      <c r="P60" s="13">
        <f t="shared" si="7"/>
        <v>52.25740073919556</v>
      </c>
      <c r="Q60" s="13">
        <f t="shared" si="7"/>
        <v>83.26945993072628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55.25517528474396</v>
      </c>
      <c r="W60" s="13">
        <f t="shared" si="7"/>
        <v>61.12932748737795</v>
      </c>
      <c r="X60" s="13">
        <f t="shared" si="7"/>
        <v>0</v>
      </c>
      <c r="Y60" s="13">
        <f t="shared" si="7"/>
        <v>0</v>
      </c>
      <c r="Z60" s="14">
        <f t="shared" si="7"/>
        <v>72.45206572147873</v>
      </c>
    </row>
    <row r="61" spans="1:26" ht="13.5">
      <c r="A61" s="38" t="s">
        <v>106</v>
      </c>
      <c r="B61" s="12">
        <f t="shared" si="7"/>
        <v>100.03636811362419</v>
      </c>
      <c r="C61" s="12">
        <f t="shared" si="7"/>
        <v>0</v>
      </c>
      <c r="D61" s="3">
        <f t="shared" si="7"/>
        <v>95.00054177511021</v>
      </c>
      <c r="E61" s="13">
        <f t="shared" si="7"/>
        <v>95.00054177511021</v>
      </c>
      <c r="F61" s="13">
        <f t="shared" si="7"/>
        <v>42.91419703061025</v>
      </c>
      <c r="G61" s="13">
        <f t="shared" si="7"/>
        <v>81.30513576606462</v>
      </c>
      <c r="H61" s="13">
        <f t="shared" si="7"/>
        <v>93.59682449011196</v>
      </c>
      <c r="I61" s="13">
        <f t="shared" si="7"/>
        <v>67.12380582586601</v>
      </c>
      <c r="J61" s="13">
        <f t="shared" si="7"/>
        <v>67.70401304588245</v>
      </c>
      <c r="K61" s="13">
        <f t="shared" si="7"/>
        <v>102.60206640888023</v>
      </c>
      <c r="L61" s="13">
        <f t="shared" si="7"/>
        <v>86.13507661130627</v>
      </c>
      <c r="M61" s="13">
        <f t="shared" si="7"/>
        <v>82.44188276268936</v>
      </c>
      <c r="N61" s="13">
        <f t="shared" si="7"/>
        <v>120.3986376642702</v>
      </c>
      <c r="O61" s="13">
        <f t="shared" si="7"/>
        <v>106.7184422521591</v>
      </c>
      <c r="P61" s="13">
        <f t="shared" si="7"/>
        <v>130.32349516885273</v>
      </c>
      <c r="Q61" s="13">
        <f t="shared" si="7"/>
        <v>118.22376187225233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85.57924306553772</v>
      </c>
      <c r="W61" s="13">
        <f t="shared" si="7"/>
        <v>42.362373266448145</v>
      </c>
      <c r="X61" s="13">
        <f t="shared" si="7"/>
        <v>0</v>
      </c>
      <c r="Y61" s="13">
        <f t="shared" si="7"/>
        <v>0</v>
      </c>
      <c r="Z61" s="14">
        <f t="shared" si="7"/>
        <v>95.00054177511021</v>
      </c>
    </row>
    <row r="62" spans="1:26" ht="13.5">
      <c r="A62" s="38" t="s">
        <v>107</v>
      </c>
      <c r="B62" s="12">
        <f t="shared" si="7"/>
        <v>96.05776466828279</v>
      </c>
      <c r="C62" s="12">
        <f t="shared" si="7"/>
        <v>0</v>
      </c>
      <c r="D62" s="3">
        <f t="shared" si="7"/>
        <v>50</v>
      </c>
      <c r="E62" s="13">
        <f t="shared" si="7"/>
        <v>50</v>
      </c>
      <c r="F62" s="13">
        <f t="shared" si="7"/>
        <v>21.974411379873484</v>
      </c>
      <c r="G62" s="13">
        <f t="shared" si="7"/>
        <v>33.11046205779538</v>
      </c>
      <c r="H62" s="13">
        <f t="shared" si="7"/>
        <v>35.24657868811521</v>
      </c>
      <c r="I62" s="13">
        <f t="shared" si="7"/>
        <v>30.065281021901246</v>
      </c>
      <c r="J62" s="13">
        <f t="shared" si="7"/>
        <v>30.099462151339672</v>
      </c>
      <c r="K62" s="13">
        <f t="shared" si="7"/>
        <v>33.142648290815906</v>
      </c>
      <c r="L62" s="13">
        <f t="shared" si="7"/>
        <v>15.281544848763664</v>
      </c>
      <c r="M62" s="13">
        <f t="shared" si="7"/>
        <v>26.279545001439867</v>
      </c>
      <c r="N62" s="13">
        <f t="shared" si="7"/>
        <v>49.27660868769414</v>
      </c>
      <c r="O62" s="13">
        <f t="shared" si="7"/>
        <v>46.80677504938867</v>
      </c>
      <c r="P62" s="13">
        <f t="shared" si="7"/>
        <v>27.774420059851877</v>
      </c>
      <c r="Q62" s="13">
        <f t="shared" si="7"/>
        <v>41.27067477623852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32.659299382877535</v>
      </c>
      <c r="W62" s="13">
        <f t="shared" si="7"/>
        <v>106.51775386408087</v>
      </c>
      <c r="X62" s="13">
        <f t="shared" si="7"/>
        <v>0</v>
      </c>
      <c r="Y62" s="13">
        <f t="shared" si="7"/>
        <v>0</v>
      </c>
      <c r="Z62" s="14">
        <f t="shared" si="7"/>
        <v>50</v>
      </c>
    </row>
    <row r="63" spans="1:26" ht="13.5">
      <c r="A63" s="38" t="s">
        <v>108</v>
      </c>
      <c r="B63" s="12">
        <f t="shared" si="7"/>
        <v>65.7979896377928</v>
      </c>
      <c r="C63" s="12">
        <f t="shared" si="7"/>
        <v>0</v>
      </c>
      <c r="D63" s="3">
        <f t="shared" si="7"/>
        <v>50.00130908248378</v>
      </c>
      <c r="E63" s="13">
        <f t="shared" si="7"/>
        <v>50.00130908248378</v>
      </c>
      <c r="F63" s="13">
        <f t="shared" si="7"/>
        <v>14.25253165682051</v>
      </c>
      <c r="G63" s="13">
        <f t="shared" si="7"/>
        <v>21.405302918086207</v>
      </c>
      <c r="H63" s="13">
        <f t="shared" si="7"/>
        <v>38.494066460530654</v>
      </c>
      <c r="I63" s="13">
        <f t="shared" si="7"/>
        <v>24.576562699527518</v>
      </c>
      <c r="J63" s="13">
        <f t="shared" si="7"/>
        <v>22.693572311201375</v>
      </c>
      <c r="K63" s="13">
        <f t="shared" si="7"/>
        <v>27.155182104649082</v>
      </c>
      <c r="L63" s="13">
        <f t="shared" si="7"/>
        <v>13.961556848248474</v>
      </c>
      <c r="M63" s="13">
        <f t="shared" si="7"/>
        <v>21.26724909641709</v>
      </c>
      <c r="N63" s="13">
        <f t="shared" si="7"/>
        <v>0</v>
      </c>
      <c r="O63" s="13">
        <f t="shared" si="7"/>
        <v>0</v>
      </c>
      <c r="P63" s="13">
        <f t="shared" si="7"/>
        <v>22.977612439871088</v>
      </c>
      <c r="Q63" s="13">
        <f t="shared" si="7"/>
        <v>99.86551684565876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33.87535905784448</v>
      </c>
      <c r="W63" s="13">
        <f t="shared" si="7"/>
        <v>145.93229256734134</v>
      </c>
      <c r="X63" s="13">
        <f t="shared" si="7"/>
        <v>0</v>
      </c>
      <c r="Y63" s="13">
        <f t="shared" si="7"/>
        <v>0</v>
      </c>
      <c r="Z63" s="14">
        <f t="shared" si="7"/>
        <v>50.00130908248378</v>
      </c>
    </row>
    <row r="64" spans="1:26" ht="13.5">
      <c r="A64" s="38" t="s">
        <v>109</v>
      </c>
      <c r="B64" s="12">
        <f t="shared" si="7"/>
        <v>79.39322490220462</v>
      </c>
      <c r="C64" s="12">
        <f t="shared" si="7"/>
        <v>0</v>
      </c>
      <c r="D64" s="3">
        <f t="shared" si="7"/>
        <v>49.99643347050755</v>
      </c>
      <c r="E64" s="13">
        <f t="shared" si="7"/>
        <v>49.99643347050755</v>
      </c>
      <c r="F64" s="13">
        <f t="shared" si="7"/>
        <v>16.201933123689198</v>
      </c>
      <c r="G64" s="13">
        <f t="shared" si="7"/>
        <v>23.174584792465467</v>
      </c>
      <c r="H64" s="13">
        <f t="shared" si="7"/>
        <v>30.92419355048242</v>
      </c>
      <c r="I64" s="13">
        <f t="shared" si="7"/>
        <v>23.355438751061563</v>
      </c>
      <c r="J64" s="13">
        <f t="shared" si="7"/>
        <v>23.26975908706678</v>
      </c>
      <c r="K64" s="13">
        <f t="shared" si="7"/>
        <v>22.928251797475994</v>
      </c>
      <c r="L64" s="13">
        <f t="shared" si="7"/>
        <v>11.670550732944674</v>
      </c>
      <c r="M64" s="13">
        <f t="shared" si="7"/>
        <v>19.28855275609427</v>
      </c>
      <c r="N64" s="13">
        <f t="shared" si="7"/>
        <v>0</v>
      </c>
      <c r="O64" s="13">
        <f t="shared" si="7"/>
        <v>30.12048343932982</v>
      </c>
      <c r="P64" s="13">
        <f t="shared" si="7"/>
        <v>21.7150878168089</v>
      </c>
      <c r="Q64" s="13">
        <f t="shared" si="7"/>
        <v>43.70862399493865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26.89048434361362</v>
      </c>
      <c r="W64" s="13">
        <f t="shared" si="7"/>
        <v>37.39363617362002</v>
      </c>
      <c r="X64" s="13">
        <f t="shared" si="7"/>
        <v>0</v>
      </c>
      <c r="Y64" s="13">
        <f t="shared" si="7"/>
        <v>0</v>
      </c>
      <c r="Z64" s="14">
        <f t="shared" si="7"/>
        <v>49.99643347050755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62931402</v>
      </c>
      <c r="C67" s="23"/>
      <c r="D67" s="24">
        <v>54863977</v>
      </c>
      <c r="E67" s="25">
        <v>54863977</v>
      </c>
      <c r="F67" s="25">
        <v>6508777</v>
      </c>
      <c r="G67" s="25">
        <v>5904741</v>
      </c>
      <c r="H67" s="25">
        <v>4988884</v>
      </c>
      <c r="I67" s="25">
        <v>17402402</v>
      </c>
      <c r="J67" s="25">
        <v>5708008</v>
      </c>
      <c r="K67" s="25">
        <v>4975104</v>
      </c>
      <c r="L67" s="25">
        <v>4575605</v>
      </c>
      <c r="M67" s="25">
        <v>15258717</v>
      </c>
      <c r="N67" s="25">
        <v>3966831</v>
      </c>
      <c r="O67" s="25">
        <v>4239294</v>
      </c>
      <c r="P67" s="25">
        <v>4412045</v>
      </c>
      <c r="Q67" s="25">
        <v>12618170</v>
      </c>
      <c r="R67" s="25"/>
      <c r="S67" s="25"/>
      <c r="T67" s="25"/>
      <c r="U67" s="25"/>
      <c r="V67" s="25">
        <v>45279289</v>
      </c>
      <c r="W67" s="25">
        <v>32067666</v>
      </c>
      <c r="X67" s="25"/>
      <c r="Y67" s="24"/>
      <c r="Z67" s="26">
        <v>54863977</v>
      </c>
    </row>
    <row r="68" spans="1:26" ht="13.5" hidden="1">
      <c r="A68" s="36" t="s">
        <v>31</v>
      </c>
      <c r="B68" s="18">
        <v>15112134</v>
      </c>
      <c r="C68" s="18"/>
      <c r="D68" s="19">
        <v>17128977</v>
      </c>
      <c r="E68" s="20">
        <v>17128977</v>
      </c>
      <c r="F68" s="20">
        <v>1317994</v>
      </c>
      <c r="G68" s="20">
        <v>1312695</v>
      </c>
      <c r="H68" s="20">
        <v>1303100</v>
      </c>
      <c r="I68" s="20">
        <v>3933789</v>
      </c>
      <c r="J68" s="20">
        <v>1285489</v>
      </c>
      <c r="K68" s="20">
        <v>1276215</v>
      </c>
      <c r="L68" s="20">
        <v>1254214</v>
      </c>
      <c r="M68" s="20">
        <v>3815918</v>
      </c>
      <c r="N68" s="20">
        <v>1262172</v>
      </c>
      <c r="O68" s="20">
        <v>1421773</v>
      </c>
      <c r="P68" s="20">
        <v>1195846</v>
      </c>
      <c r="Q68" s="20">
        <v>3879791</v>
      </c>
      <c r="R68" s="20"/>
      <c r="S68" s="20"/>
      <c r="T68" s="20"/>
      <c r="U68" s="20"/>
      <c r="V68" s="20">
        <v>11629498</v>
      </c>
      <c r="W68" s="20">
        <v>11753222</v>
      </c>
      <c r="X68" s="20"/>
      <c r="Y68" s="19"/>
      <c r="Z68" s="22">
        <v>17128977</v>
      </c>
    </row>
    <row r="69" spans="1:26" ht="13.5" hidden="1">
      <c r="A69" s="37" t="s">
        <v>32</v>
      </c>
      <c r="B69" s="18">
        <v>40347912</v>
      </c>
      <c r="C69" s="18"/>
      <c r="D69" s="19">
        <v>37735000</v>
      </c>
      <c r="E69" s="20">
        <v>37735000</v>
      </c>
      <c r="F69" s="20">
        <v>5190783</v>
      </c>
      <c r="G69" s="20">
        <v>4592046</v>
      </c>
      <c r="H69" s="20">
        <v>3685784</v>
      </c>
      <c r="I69" s="20">
        <v>13468613</v>
      </c>
      <c r="J69" s="20">
        <v>4422519</v>
      </c>
      <c r="K69" s="20">
        <v>3698889</v>
      </c>
      <c r="L69" s="20">
        <v>3321391</v>
      </c>
      <c r="M69" s="20">
        <v>11442799</v>
      </c>
      <c r="N69" s="20">
        <v>2704659</v>
      </c>
      <c r="O69" s="20">
        <v>2817521</v>
      </c>
      <c r="P69" s="20">
        <v>3216199</v>
      </c>
      <c r="Q69" s="20">
        <v>8738379</v>
      </c>
      <c r="R69" s="20"/>
      <c r="S69" s="20"/>
      <c r="T69" s="20"/>
      <c r="U69" s="20"/>
      <c r="V69" s="20">
        <v>33649791</v>
      </c>
      <c r="W69" s="20">
        <v>20314444</v>
      </c>
      <c r="X69" s="20"/>
      <c r="Y69" s="19"/>
      <c r="Z69" s="22">
        <v>37735000</v>
      </c>
    </row>
    <row r="70" spans="1:26" ht="13.5" hidden="1">
      <c r="A70" s="38" t="s">
        <v>106</v>
      </c>
      <c r="B70" s="18">
        <v>15106640</v>
      </c>
      <c r="C70" s="18"/>
      <c r="D70" s="19">
        <v>18827000</v>
      </c>
      <c r="E70" s="20">
        <v>18827000</v>
      </c>
      <c r="F70" s="20">
        <v>2831895</v>
      </c>
      <c r="G70" s="20">
        <v>2278920</v>
      </c>
      <c r="H70" s="20">
        <v>1368977</v>
      </c>
      <c r="I70" s="20">
        <v>6479792</v>
      </c>
      <c r="J70" s="20">
        <v>2059807</v>
      </c>
      <c r="K70" s="20">
        <v>1327714</v>
      </c>
      <c r="L70" s="20">
        <v>972115</v>
      </c>
      <c r="M70" s="20">
        <v>4359636</v>
      </c>
      <c r="N70" s="20">
        <v>1961631</v>
      </c>
      <c r="O70" s="20">
        <v>1267779</v>
      </c>
      <c r="P70" s="20">
        <v>852903</v>
      </c>
      <c r="Q70" s="20">
        <v>4082313</v>
      </c>
      <c r="R70" s="20"/>
      <c r="S70" s="20"/>
      <c r="T70" s="20"/>
      <c r="U70" s="20"/>
      <c r="V70" s="20">
        <v>14921741</v>
      </c>
      <c r="W70" s="20">
        <v>13681953</v>
      </c>
      <c r="X70" s="20"/>
      <c r="Y70" s="19"/>
      <c r="Z70" s="22">
        <v>18827000</v>
      </c>
    </row>
    <row r="71" spans="1:26" ht="13.5" hidden="1">
      <c r="A71" s="38" t="s">
        <v>107</v>
      </c>
      <c r="B71" s="18">
        <v>8107101</v>
      </c>
      <c r="C71" s="18"/>
      <c r="D71" s="19">
        <v>8089000</v>
      </c>
      <c r="E71" s="20">
        <v>8089000</v>
      </c>
      <c r="F71" s="20">
        <v>720711</v>
      </c>
      <c r="G71" s="20">
        <v>674829</v>
      </c>
      <c r="H71" s="20">
        <v>728814</v>
      </c>
      <c r="I71" s="20">
        <v>2124354</v>
      </c>
      <c r="J71" s="20">
        <v>727714</v>
      </c>
      <c r="K71" s="20">
        <v>730524</v>
      </c>
      <c r="L71" s="20">
        <v>708626</v>
      </c>
      <c r="M71" s="20">
        <v>2166864</v>
      </c>
      <c r="N71" s="20">
        <v>743028</v>
      </c>
      <c r="O71" s="20">
        <v>752703</v>
      </c>
      <c r="P71" s="20">
        <v>749517</v>
      </c>
      <c r="Q71" s="20">
        <v>2245248</v>
      </c>
      <c r="R71" s="20"/>
      <c r="S71" s="20"/>
      <c r="T71" s="20"/>
      <c r="U71" s="20"/>
      <c r="V71" s="20">
        <v>6536466</v>
      </c>
      <c r="W71" s="20">
        <v>2577974</v>
      </c>
      <c r="X71" s="20"/>
      <c r="Y71" s="19"/>
      <c r="Z71" s="22">
        <v>8089000</v>
      </c>
    </row>
    <row r="72" spans="1:26" ht="13.5" hidden="1">
      <c r="A72" s="38" t="s">
        <v>108</v>
      </c>
      <c r="B72" s="18">
        <v>8637349</v>
      </c>
      <c r="C72" s="18"/>
      <c r="D72" s="19">
        <v>8632000</v>
      </c>
      <c r="E72" s="20">
        <v>8632000</v>
      </c>
      <c r="F72" s="20">
        <v>843815</v>
      </c>
      <c r="G72" s="20">
        <v>843875</v>
      </c>
      <c r="H72" s="20">
        <v>818230</v>
      </c>
      <c r="I72" s="20">
        <v>2505920</v>
      </c>
      <c r="J72" s="20">
        <v>840022</v>
      </c>
      <c r="K72" s="20">
        <v>845091</v>
      </c>
      <c r="L72" s="20">
        <v>845092</v>
      </c>
      <c r="M72" s="20">
        <v>2530205</v>
      </c>
      <c r="N72" s="20"/>
      <c r="O72" s="20"/>
      <c r="P72" s="20">
        <v>836536</v>
      </c>
      <c r="Q72" s="20">
        <v>836536</v>
      </c>
      <c r="R72" s="20"/>
      <c r="S72" s="20"/>
      <c r="T72" s="20"/>
      <c r="U72" s="20"/>
      <c r="V72" s="20">
        <v>5872661</v>
      </c>
      <c r="W72" s="20">
        <v>2174296</v>
      </c>
      <c r="X72" s="20"/>
      <c r="Y72" s="19"/>
      <c r="Z72" s="22">
        <v>8632000</v>
      </c>
    </row>
    <row r="73" spans="1:26" ht="13.5" hidden="1">
      <c r="A73" s="38" t="s">
        <v>109</v>
      </c>
      <c r="B73" s="18">
        <v>8496822</v>
      </c>
      <c r="C73" s="18"/>
      <c r="D73" s="19">
        <v>2187000</v>
      </c>
      <c r="E73" s="20">
        <v>2187000</v>
      </c>
      <c r="F73" s="20">
        <v>794362</v>
      </c>
      <c r="G73" s="20">
        <v>794422</v>
      </c>
      <c r="H73" s="20">
        <v>769763</v>
      </c>
      <c r="I73" s="20">
        <v>2358547</v>
      </c>
      <c r="J73" s="20">
        <v>794976</v>
      </c>
      <c r="K73" s="20">
        <v>795560</v>
      </c>
      <c r="L73" s="20">
        <v>795558</v>
      </c>
      <c r="M73" s="20">
        <v>2386094</v>
      </c>
      <c r="N73" s="20"/>
      <c r="O73" s="20">
        <v>797039</v>
      </c>
      <c r="P73" s="20">
        <v>777243</v>
      </c>
      <c r="Q73" s="20">
        <v>1574282</v>
      </c>
      <c r="R73" s="20"/>
      <c r="S73" s="20"/>
      <c r="T73" s="20"/>
      <c r="U73" s="20"/>
      <c r="V73" s="20">
        <v>6318923</v>
      </c>
      <c r="W73" s="20">
        <v>1880221</v>
      </c>
      <c r="X73" s="20"/>
      <c r="Y73" s="19"/>
      <c r="Z73" s="22">
        <v>2187000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7471356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>
        <v>37904777</v>
      </c>
      <c r="C76" s="31"/>
      <c r="D76" s="32">
        <v>40186520</v>
      </c>
      <c r="E76" s="33">
        <v>40186520</v>
      </c>
      <c r="F76" s="33">
        <v>1895942</v>
      </c>
      <c r="G76" s="33">
        <v>2829770</v>
      </c>
      <c r="H76" s="33">
        <v>2511924</v>
      </c>
      <c r="I76" s="33">
        <v>7237636</v>
      </c>
      <c r="J76" s="33">
        <v>2358312</v>
      </c>
      <c r="K76" s="33">
        <v>2434406</v>
      </c>
      <c r="L76" s="33">
        <v>1304974</v>
      </c>
      <c r="M76" s="33">
        <v>6097692</v>
      </c>
      <c r="N76" s="33">
        <v>3973572</v>
      </c>
      <c r="O76" s="33">
        <v>4470034</v>
      </c>
      <c r="P76" s="33">
        <v>3604429</v>
      </c>
      <c r="Q76" s="33">
        <v>12048035</v>
      </c>
      <c r="R76" s="33"/>
      <c r="S76" s="33"/>
      <c r="T76" s="33"/>
      <c r="U76" s="33"/>
      <c r="V76" s="33">
        <v>25383363</v>
      </c>
      <c r="W76" s="33">
        <v>20870083</v>
      </c>
      <c r="X76" s="33"/>
      <c r="Y76" s="32"/>
      <c r="Z76" s="34">
        <v>40186520</v>
      </c>
    </row>
    <row r="77" spans="1:26" ht="13.5" hidden="1">
      <c r="A77" s="36" t="s">
        <v>31</v>
      </c>
      <c r="B77" s="18"/>
      <c r="C77" s="18"/>
      <c r="D77" s="19">
        <v>12846733</v>
      </c>
      <c r="E77" s="20">
        <v>12846733</v>
      </c>
      <c r="F77" s="20">
        <v>273318</v>
      </c>
      <c r="G77" s="20">
        <v>388714</v>
      </c>
      <c r="H77" s="20">
        <v>420710</v>
      </c>
      <c r="I77" s="20">
        <v>1082742</v>
      </c>
      <c r="J77" s="20">
        <v>369082</v>
      </c>
      <c r="K77" s="20">
        <v>418135</v>
      </c>
      <c r="L77" s="20">
        <v>148519</v>
      </c>
      <c r="M77" s="20">
        <v>935736</v>
      </c>
      <c r="N77" s="20">
        <v>628210</v>
      </c>
      <c r="O77" s="20">
        <v>2219697</v>
      </c>
      <c r="P77" s="20">
        <v>1923727</v>
      </c>
      <c r="Q77" s="20">
        <v>4771634</v>
      </c>
      <c r="R77" s="20"/>
      <c r="S77" s="20"/>
      <c r="T77" s="20"/>
      <c r="U77" s="20"/>
      <c r="V77" s="20">
        <v>6790112</v>
      </c>
      <c r="W77" s="20">
        <v>8452000</v>
      </c>
      <c r="X77" s="20"/>
      <c r="Y77" s="19"/>
      <c r="Z77" s="22">
        <v>12846733</v>
      </c>
    </row>
    <row r="78" spans="1:26" ht="13.5" hidden="1">
      <c r="A78" s="37" t="s">
        <v>32</v>
      </c>
      <c r="B78" s="18">
        <v>37904777</v>
      </c>
      <c r="C78" s="18"/>
      <c r="D78" s="19">
        <v>27339787</v>
      </c>
      <c r="E78" s="20">
        <v>27339787</v>
      </c>
      <c r="F78" s="20">
        <v>1622624</v>
      </c>
      <c r="G78" s="20">
        <v>2441056</v>
      </c>
      <c r="H78" s="20">
        <v>2091214</v>
      </c>
      <c r="I78" s="20">
        <v>6154894</v>
      </c>
      <c r="J78" s="20">
        <v>1989230</v>
      </c>
      <c r="K78" s="20">
        <v>2016271</v>
      </c>
      <c r="L78" s="20">
        <v>1156455</v>
      </c>
      <c r="M78" s="20">
        <v>5161956</v>
      </c>
      <c r="N78" s="20">
        <v>3345362</v>
      </c>
      <c r="O78" s="20">
        <v>2250337</v>
      </c>
      <c r="P78" s="20">
        <v>1680702</v>
      </c>
      <c r="Q78" s="20">
        <v>7276401</v>
      </c>
      <c r="R78" s="20"/>
      <c r="S78" s="20"/>
      <c r="T78" s="20"/>
      <c r="U78" s="20"/>
      <c r="V78" s="20">
        <v>18593251</v>
      </c>
      <c r="W78" s="20">
        <v>12418083</v>
      </c>
      <c r="X78" s="20"/>
      <c r="Y78" s="19"/>
      <c r="Z78" s="22">
        <v>27339787</v>
      </c>
    </row>
    <row r="79" spans="1:26" ht="13.5" hidden="1">
      <c r="A79" s="38" t="s">
        <v>106</v>
      </c>
      <c r="B79" s="18">
        <v>15112134</v>
      </c>
      <c r="C79" s="18"/>
      <c r="D79" s="19">
        <v>17885752</v>
      </c>
      <c r="E79" s="20">
        <v>17885752</v>
      </c>
      <c r="F79" s="20">
        <v>1215285</v>
      </c>
      <c r="G79" s="20">
        <v>1852879</v>
      </c>
      <c r="H79" s="20">
        <v>1281319</v>
      </c>
      <c r="I79" s="20">
        <v>4349483</v>
      </c>
      <c r="J79" s="20">
        <v>1394572</v>
      </c>
      <c r="K79" s="20">
        <v>1362262</v>
      </c>
      <c r="L79" s="20">
        <v>837332</v>
      </c>
      <c r="M79" s="20">
        <v>3594166</v>
      </c>
      <c r="N79" s="20">
        <v>2361777</v>
      </c>
      <c r="O79" s="20">
        <v>1352954</v>
      </c>
      <c r="P79" s="20">
        <v>1111533</v>
      </c>
      <c r="Q79" s="20">
        <v>4826264</v>
      </c>
      <c r="R79" s="20"/>
      <c r="S79" s="20"/>
      <c r="T79" s="20"/>
      <c r="U79" s="20"/>
      <c r="V79" s="20">
        <v>12769913</v>
      </c>
      <c r="W79" s="20">
        <v>5796000</v>
      </c>
      <c r="X79" s="20"/>
      <c r="Y79" s="19"/>
      <c r="Z79" s="22">
        <v>17885752</v>
      </c>
    </row>
    <row r="80" spans="1:26" ht="13.5" hidden="1">
      <c r="A80" s="38" t="s">
        <v>107</v>
      </c>
      <c r="B80" s="18">
        <v>7787500</v>
      </c>
      <c r="C80" s="18"/>
      <c r="D80" s="19">
        <v>4044500</v>
      </c>
      <c r="E80" s="20">
        <v>4044500</v>
      </c>
      <c r="F80" s="20">
        <v>158372</v>
      </c>
      <c r="G80" s="20">
        <v>223439</v>
      </c>
      <c r="H80" s="20">
        <v>256882</v>
      </c>
      <c r="I80" s="20">
        <v>638693</v>
      </c>
      <c r="J80" s="20">
        <v>219038</v>
      </c>
      <c r="K80" s="20">
        <v>242115</v>
      </c>
      <c r="L80" s="20">
        <v>108289</v>
      </c>
      <c r="M80" s="20">
        <v>569442</v>
      </c>
      <c r="N80" s="20">
        <v>366139</v>
      </c>
      <c r="O80" s="20">
        <v>352316</v>
      </c>
      <c r="P80" s="20">
        <v>208174</v>
      </c>
      <c r="Q80" s="20">
        <v>926629</v>
      </c>
      <c r="R80" s="20"/>
      <c r="S80" s="20"/>
      <c r="T80" s="20"/>
      <c r="U80" s="20"/>
      <c r="V80" s="20">
        <v>2134764</v>
      </c>
      <c r="W80" s="20">
        <v>2746000</v>
      </c>
      <c r="X80" s="20"/>
      <c r="Y80" s="19"/>
      <c r="Z80" s="22">
        <v>4044500</v>
      </c>
    </row>
    <row r="81" spans="1:26" ht="13.5" hidden="1">
      <c r="A81" s="38" t="s">
        <v>108</v>
      </c>
      <c r="B81" s="18">
        <v>5683202</v>
      </c>
      <c r="C81" s="18"/>
      <c r="D81" s="19">
        <v>4316113</v>
      </c>
      <c r="E81" s="20">
        <v>4316113</v>
      </c>
      <c r="F81" s="20">
        <v>120265</v>
      </c>
      <c r="G81" s="20">
        <v>180634</v>
      </c>
      <c r="H81" s="20">
        <v>314970</v>
      </c>
      <c r="I81" s="20">
        <v>615869</v>
      </c>
      <c r="J81" s="20">
        <v>190631</v>
      </c>
      <c r="K81" s="20">
        <v>229486</v>
      </c>
      <c r="L81" s="20">
        <v>117988</v>
      </c>
      <c r="M81" s="20">
        <v>538105</v>
      </c>
      <c r="N81" s="20">
        <v>338200</v>
      </c>
      <c r="O81" s="20">
        <v>304995</v>
      </c>
      <c r="P81" s="20">
        <v>192216</v>
      </c>
      <c r="Q81" s="20">
        <v>835411</v>
      </c>
      <c r="R81" s="20"/>
      <c r="S81" s="20"/>
      <c r="T81" s="20"/>
      <c r="U81" s="20"/>
      <c r="V81" s="20">
        <v>1989385</v>
      </c>
      <c r="W81" s="20">
        <v>3173000</v>
      </c>
      <c r="X81" s="20"/>
      <c r="Y81" s="19"/>
      <c r="Z81" s="22">
        <v>4316113</v>
      </c>
    </row>
    <row r="82" spans="1:26" ht="13.5" hidden="1">
      <c r="A82" s="38" t="s">
        <v>109</v>
      </c>
      <c r="B82" s="18">
        <v>6745901</v>
      </c>
      <c r="C82" s="18"/>
      <c r="D82" s="19">
        <v>1093422</v>
      </c>
      <c r="E82" s="20">
        <v>1093422</v>
      </c>
      <c r="F82" s="20">
        <v>128702</v>
      </c>
      <c r="G82" s="20">
        <v>184104</v>
      </c>
      <c r="H82" s="20">
        <v>238043</v>
      </c>
      <c r="I82" s="20">
        <v>550849</v>
      </c>
      <c r="J82" s="20">
        <v>184989</v>
      </c>
      <c r="K82" s="20">
        <v>182408</v>
      </c>
      <c r="L82" s="20">
        <v>92846</v>
      </c>
      <c r="M82" s="20">
        <v>460243</v>
      </c>
      <c r="N82" s="20">
        <v>279246</v>
      </c>
      <c r="O82" s="20">
        <v>240072</v>
      </c>
      <c r="P82" s="20">
        <v>168779</v>
      </c>
      <c r="Q82" s="20">
        <v>688097</v>
      </c>
      <c r="R82" s="20"/>
      <c r="S82" s="20"/>
      <c r="T82" s="20"/>
      <c r="U82" s="20"/>
      <c r="V82" s="20">
        <v>1699189</v>
      </c>
      <c r="W82" s="20">
        <v>703083</v>
      </c>
      <c r="X82" s="20"/>
      <c r="Y82" s="19"/>
      <c r="Z82" s="22">
        <v>1093422</v>
      </c>
    </row>
    <row r="83" spans="1:26" ht="13.5" hidden="1">
      <c r="A83" s="38" t="s">
        <v>110</v>
      </c>
      <c r="B83" s="18">
        <v>2576040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13952421</v>
      </c>
      <c r="C5" s="18">
        <v>0</v>
      </c>
      <c r="D5" s="58">
        <v>22319226</v>
      </c>
      <c r="E5" s="59">
        <v>22319226</v>
      </c>
      <c r="F5" s="59">
        <v>12783</v>
      </c>
      <c r="G5" s="59">
        <v>16203419</v>
      </c>
      <c r="H5" s="59">
        <v>2956</v>
      </c>
      <c r="I5" s="59">
        <v>16219158</v>
      </c>
      <c r="J5" s="59">
        <v>260</v>
      </c>
      <c r="K5" s="59">
        <v>260</v>
      </c>
      <c r="L5" s="59">
        <v>0</v>
      </c>
      <c r="M5" s="59">
        <v>520</v>
      </c>
      <c r="N5" s="59">
        <v>260</v>
      </c>
      <c r="O5" s="59">
        <v>0</v>
      </c>
      <c r="P5" s="59">
        <v>0</v>
      </c>
      <c r="Q5" s="59">
        <v>260</v>
      </c>
      <c r="R5" s="59">
        <v>0</v>
      </c>
      <c r="S5" s="59">
        <v>0</v>
      </c>
      <c r="T5" s="59">
        <v>0</v>
      </c>
      <c r="U5" s="59">
        <v>0</v>
      </c>
      <c r="V5" s="59">
        <v>16219938</v>
      </c>
      <c r="W5" s="59">
        <v>16739424</v>
      </c>
      <c r="X5" s="59">
        <v>-519486</v>
      </c>
      <c r="Y5" s="60">
        <v>-3.1</v>
      </c>
      <c r="Z5" s="61">
        <v>22319226</v>
      </c>
    </row>
    <row r="6" spans="1:26" ht="13.5">
      <c r="A6" s="57" t="s">
        <v>32</v>
      </c>
      <c r="B6" s="18">
        <v>108396630</v>
      </c>
      <c r="C6" s="18">
        <v>0</v>
      </c>
      <c r="D6" s="58">
        <v>116594479</v>
      </c>
      <c r="E6" s="59">
        <v>116594479</v>
      </c>
      <c r="F6" s="59">
        <v>5121444</v>
      </c>
      <c r="G6" s="59">
        <v>5089973</v>
      </c>
      <c r="H6" s="59">
        <v>4616787</v>
      </c>
      <c r="I6" s="59">
        <v>14828204</v>
      </c>
      <c r="J6" s="59">
        <v>4291399</v>
      </c>
      <c r="K6" s="59">
        <v>4291399</v>
      </c>
      <c r="L6" s="59">
        <v>8709058</v>
      </c>
      <c r="M6" s="59">
        <v>17291856</v>
      </c>
      <c r="N6" s="59">
        <v>3892348</v>
      </c>
      <c r="O6" s="59">
        <v>4291399</v>
      </c>
      <c r="P6" s="59">
        <v>0</v>
      </c>
      <c r="Q6" s="59">
        <v>8183747</v>
      </c>
      <c r="R6" s="59">
        <v>0</v>
      </c>
      <c r="S6" s="59">
        <v>0</v>
      </c>
      <c r="T6" s="59">
        <v>0</v>
      </c>
      <c r="U6" s="59">
        <v>0</v>
      </c>
      <c r="V6" s="59">
        <v>40303807</v>
      </c>
      <c r="W6" s="59">
        <v>87445854</v>
      </c>
      <c r="X6" s="59">
        <v>-47142047</v>
      </c>
      <c r="Y6" s="60">
        <v>-53.91</v>
      </c>
      <c r="Z6" s="61">
        <v>116594479</v>
      </c>
    </row>
    <row r="7" spans="1:26" ht="13.5">
      <c r="A7" s="57" t="s">
        <v>33</v>
      </c>
      <c r="B7" s="18">
        <v>9636481</v>
      </c>
      <c r="C7" s="18">
        <v>0</v>
      </c>
      <c r="D7" s="58">
        <v>0</v>
      </c>
      <c r="E7" s="59">
        <v>0</v>
      </c>
      <c r="F7" s="59">
        <v>0</v>
      </c>
      <c r="G7" s="59">
        <v>225533</v>
      </c>
      <c r="H7" s="59">
        <v>127781</v>
      </c>
      <c r="I7" s="59">
        <v>353314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353314</v>
      </c>
      <c r="W7" s="59"/>
      <c r="X7" s="59">
        <v>353314</v>
      </c>
      <c r="Y7" s="60">
        <v>0</v>
      </c>
      <c r="Z7" s="61">
        <v>0</v>
      </c>
    </row>
    <row r="8" spans="1:26" ht="13.5">
      <c r="A8" s="57" t="s">
        <v>34</v>
      </c>
      <c r="B8" s="18">
        <v>78370000</v>
      </c>
      <c r="C8" s="18">
        <v>0</v>
      </c>
      <c r="D8" s="58">
        <v>76726648</v>
      </c>
      <c r="E8" s="59">
        <v>76726648</v>
      </c>
      <c r="F8" s="59">
        <v>29437000</v>
      </c>
      <c r="G8" s="59">
        <v>1850049</v>
      </c>
      <c r="H8" s="59">
        <v>0</v>
      </c>
      <c r="I8" s="59">
        <v>31287049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31287049</v>
      </c>
      <c r="W8" s="59">
        <v>73430000</v>
      </c>
      <c r="X8" s="59">
        <v>-42142951</v>
      </c>
      <c r="Y8" s="60">
        <v>-57.39</v>
      </c>
      <c r="Z8" s="61">
        <v>76726648</v>
      </c>
    </row>
    <row r="9" spans="1:26" ht="13.5">
      <c r="A9" s="57" t="s">
        <v>35</v>
      </c>
      <c r="B9" s="18">
        <v>13487982</v>
      </c>
      <c r="C9" s="18">
        <v>0</v>
      </c>
      <c r="D9" s="58">
        <v>19579145</v>
      </c>
      <c r="E9" s="59">
        <v>19579145</v>
      </c>
      <c r="F9" s="59">
        <v>1289236</v>
      </c>
      <c r="G9" s="59">
        <v>1736545</v>
      </c>
      <c r="H9" s="59">
        <v>1086023</v>
      </c>
      <c r="I9" s="59">
        <v>4111804</v>
      </c>
      <c r="J9" s="59">
        <v>782637</v>
      </c>
      <c r="K9" s="59">
        <v>782637</v>
      </c>
      <c r="L9" s="59">
        <v>3152328</v>
      </c>
      <c r="M9" s="59">
        <v>4717602</v>
      </c>
      <c r="N9" s="59">
        <v>782637</v>
      </c>
      <c r="O9" s="59">
        <v>763314</v>
      </c>
      <c r="P9" s="59">
        <v>0</v>
      </c>
      <c r="Q9" s="59">
        <v>1545951</v>
      </c>
      <c r="R9" s="59">
        <v>0</v>
      </c>
      <c r="S9" s="59">
        <v>0</v>
      </c>
      <c r="T9" s="59">
        <v>0</v>
      </c>
      <c r="U9" s="59">
        <v>0</v>
      </c>
      <c r="V9" s="59">
        <v>10375357</v>
      </c>
      <c r="W9" s="59">
        <v>17156601</v>
      </c>
      <c r="X9" s="59">
        <v>-6781244</v>
      </c>
      <c r="Y9" s="60">
        <v>-39.53</v>
      </c>
      <c r="Z9" s="61">
        <v>19579145</v>
      </c>
    </row>
    <row r="10" spans="1:26" ht="25.5">
      <c r="A10" s="62" t="s">
        <v>98</v>
      </c>
      <c r="B10" s="63">
        <f>SUM(B5:B9)</f>
        <v>223843514</v>
      </c>
      <c r="C10" s="63">
        <f>SUM(C5:C9)</f>
        <v>0</v>
      </c>
      <c r="D10" s="64">
        <f aca="true" t="shared" si="0" ref="D10:Z10">SUM(D5:D9)</f>
        <v>235219498</v>
      </c>
      <c r="E10" s="65">
        <f t="shared" si="0"/>
        <v>235219498</v>
      </c>
      <c r="F10" s="65">
        <f t="shared" si="0"/>
        <v>35860463</v>
      </c>
      <c r="G10" s="65">
        <f t="shared" si="0"/>
        <v>25105519</v>
      </c>
      <c r="H10" s="65">
        <f t="shared" si="0"/>
        <v>5833547</v>
      </c>
      <c r="I10" s="65">
        <f t="shared" si="0"/>
        <v>66799529</v>
      </c>
      <c r="J10" s="65">
        <f t="shared" si="0"/>
        <v>5074296</v>
      </c>
      <c r="K10" s="65">
        <f t="shared" si="0"/>
        <v>5074296</v>
      </c>
      <c r="L10" s="65">
        <f t="shared" si="0"/>
        <v>11861386</v>
      </c>
      <c r="M10" s="65">
        <f t="shared" si="0"/>
        <v>22009978</v>
      </c>
      <c r="N10" s="65">
        <f t="shared" si="0"/>
        <v>4675245</v>
      </c>
      <c r="O10" s="65">
        <f t="shared" si="0"/>
        <v>5054713</v>
      </c>
      <c r="P10" s="65">
        <f t="shared" si="0"/>
        <v>0</v>
      </c>
      <c r="Q10" s="65">
        <f t="shared" si="0"/>
        <v>9729958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98539465</v>
      </c>
      <c r="W10" s="65">
        <f t="shared" si="0"/>
        <v>194771879</v>
      </c>
      <c r="X10" s="65">
        <f t="shared" si="0"/>
        <v>-96232414</v>
      </c>
      <c r="Y10" s="66">
        <f>+IF(W10&lt;&gt;0,(X10/W10)*100,0)</f>
        <v>-49.40775562369556</v>
      </c>
      <c r="Z10" s="67">
        <f t="shared" si="0"/>
        <v>235219498</v>
      </c>
    </row>
    <row r="11" spans="1:26" ht="13.5">
      <c r="A11" s="57" t="s">
        <v>36</v>
      </c>
      <c r="B11" s="18">
        <v>100572498</v>
      </c>
      <c r="C11" s="18">
        <v>0</v>
      </c>
      <c r="D11" s="58">
        <v>90357812</v>
      </c>
      <c r="E11" s="59">
        <v>90357812</v>
      </c>
      <c r="F11" s="59">
        <v>8261367</v>
      </c>
      <c r="G11" s="59">
        <v>8289562</v>
      </c>
      <c r="H11" s="59">
        <v>7965602</v>
      </c>
      <c r="I11" s="59">
        <v>24516531</v>
      </c>
      <c r="J11" s="59">
        <v>7875883</v>
      </c>
      <c r="K11" s="59">
        <v>7875883</v>
      </c>
      <c r="L11" s="59">
        <v>8081257</v>
      </c>
      <c r="M11" s="59">
        <v>23833023</v>
      </c>
      <c r="N11" s="59">
        <v>8175883</v>
      </c>
      <c r="O11" s="59">
        <v>8271883</v>
      </c>
      <c r="P11" s="59">
        <v>0</v>
      </c>
      <c r="Q11" s="59">
        <v>16447766</v>
      </c>
      <c r="R11" s="59">
        <v>0</v>
      </c>
      <c r="S11" s="59">
        <v>0</v>
      </c>
      <c r="T11" s="59">
        <v>0</v>
      </c>
      <c r="U11" s="59">
        <v>0</v>
      </c>
      <c r="V11" s="59">
        <v>64797320</v>
      </c>
      <c r="W11" s="59">
        <v>67768362</v>
      </c>
      <c r="X11" s="59">
        <v>-2971042</v>
      </c>
      <c r="Y11" s="60">
        <v>-4.38</v>
      </c>
      <c r="Z11" s="61">
        <v>90357812</v>
      </c>
    </row>
    <row r="12" spans="1:26" ht="13.5">
      <c r="A12" s="57" t="s">
        <v>37</v>
      </c>
      <c r="B12" s="18">
        <v>0</v>
      </c>
      <c r="C12" s="18">
        <v>0</v>
      </c>
      <c r="D12" s="58">
        <v>4200000</v>
      </c>
      <c r="E12" s="59">
        <v>4200000</v>
      </c>
      <c r="F12" s="59">
        <v>317423</v>
      </c>
      <c r="G12" s="59">
        <v>0</v>
      </c>
      <c r="H12" s="59">
        <v>323201</v>
      </c>
      <c r="I12" s="59">
        <v>640624</v>
      </c>
      <c r="J12" s="59">
        <v>298464</v>
      </c>
      <c r="K12" s="59">
        <v>298464</v>
      </c>
      <c r="L12" s="59">
        <v>329015</v>
      </c>
      <c r="M12" s="59">
        <v>925943</v>
      </c>
      <c r="N12" s="59">
        <v>298464</v>
      </c>
      <c r="O12" s="59">
        <v>392100</v>
      </c>
      <c r="P12" s="59">
        <v>0</v>
      </c>
      <c r="Q12" s="59">
        <v>690564</v>
      </c>
      <c r="R12" s="59">
        <v>0</v>
      </c>
      <c r="S12" s="59">
        <v>0</v>
      </c>
      <c r="T12" s="59">
        <v>0</v>
      </c>
      <c r="U12" s="59">
        <v>0</v>
      </c>
      <c r="V12" s="59">
        <v>2257131</v>
      </c>
      <c r="W12" s="59">
        <v>3150000</v>
      </c>
      <c r="X12" s="59">
        <v>-892869</v>
      </c>
      <c r="Y12" s="60">
        <v>-28.35</v>
      </c>
      <c r="Z12" s="61">
        <v>4200000</v>
      </c>
    </row>
    <row r="13" spans="1:26" ht="13.5">
      <c r="A13" s="57" t="s">
        <v>99</v>
      </c>
      <c r="B13" s="18">
        <v>54948338</v>
      </c>
      <c r="C13" s="18">
        <v>0</v>
      </c>
      <c r="D13" s="58">
        <v>72312000</v>
      </c>
      <c r="E13" s="59">
        <v>72312000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54234000</v>
      </c>
      <c r="X13" s="59">
        <v>-54234000</v>
      </c>
      <c r="Y13" s="60">
        <v>-100</v>
      </c>
      <c r="Z13" s="61">
        <v>72312000</v>
      </c>
    </row>
    <row r="14" spans="1:26" ht="13.5">
      <c r="A14" s="57" t="s">
        <v>38</v>
      </c>
      <c r="B14" s="18">
        <v>19120979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78512656</v>
      </c>
      <c r="C15" s="18">
        <v>0</v>
      </c>
      <c r="D15" s="58">
        <v>62063989</v>
      </c>
      <c r="E15" s="59">
        <v>62063989</v>
      </c>
      <c r="F15" s="59">
        <v>0</v>
      </c>
      <c r="G15" s="59">
        <v>0</v>
      </c>
      <c r="H15" s="59">
        <v>4035239</v>
      </c>
      <c r="I15" s="59">
        <v>4035239</v>
      </c>
      <c r="J15" s="59">
        <v>2710102</v>
      </c>
      <c r="K15" s="59">
        <v>2710102</v>
      </c>
      <c r="L15" s="59">
        <v>0</v>
      </c>
      <c r="M15" s="59">
        <v>5420204</v>
      </c>
      <c r="N15" s="59">
        <v>2710102</v>
      </c>
      <c r="O15" s="59">
        <v>2710102</v>
      </c>
      <c r="P15" s="59">
        <v>0</v>
      </c>
      <c r="Q15" s="59">
        <v>5420204</v>
      </c>
      <c r="R15" s="59">
        <v>0</v>
      </c>
      <c r="S15" s="59">
        <v>0</v>
      </c>
      <c r="T15" s="59">
        <v>0</v>
      </c>
      <c r="U15" s="59">
        <v>0</v>
      </c>
      <c r="V15" s="59">
        <v>14875647</v>
      </c>
      <c r="W15" s="59">
        <v>46547991</v>
      </c>
      <c r="X15" s="59">
        <v>-31672344</v>
      </c>
      <c r="Y15" s="60">
        <v>-68.04</v>
      </c>
      <c r="Z15" s="61">
        <v>62063989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89340257</v>
      </c>
      <c r="C17" s="18">
        <v>0</v>
      </c>
      <c r="D17" s="58">
        <v>78596282</v>
      </c>
      <c r="E17" s="59">
        <v>78596282</v>
      </c>
      <c r="F17" s="59">
        <v>911679</v>
      </c>
      <c r="G17" s="59">
        <v>4225667</v>
      </c>
      <c r="H17" s="59">
        <v>3499953</v>
      </c>
      <c r="I17" s="59">
        <v>8637299</v>
      </c>
      <c r="J17" s="59">
        <v>3920492</v>
      </c>
      <c r="K17" s="59">
        <v>3920492</v>
      </c>
      <c r="L17" s="59">
        <v>3759718</v>
      </c>
      <c r="M17" s="59">
        <v>11600702</v>
      </c>
      <c r="N17" s="59">
        <v>3031457</v>
      </c>
      <c r="O17" s="59">
        <v>1728531</v>
      </c>
      <c r="P17" s="59">
        <v>0</v>
      </c>
      <c r="Q17" s="59">
        <v>4759988</v>
      </c>
      <c r="R17" s="59">
        <v>0</v>
      </c>
      <c r="S17" s="59">
        <v>0</v>
      </c>
      <c r="T17" s="59">
        <v>0</v>
      </c>
      <c r="U17" s="59">
        <v>0</v>
      </c>
      <c r="V17" s="59">
        <v>24997989</v>
      </c>
      <c r="W17" s="59">
        <v>58947210</v>
      </c>
      <c r="X17" s="59">
        <v>-33949221</v>
      </c>
      <c r="Y17" s="60">
        <v>-57.59</v>
      </c>
      <c r="Z17" s="61">
        <v>78596282</v>
      </c>
    </row>
    <row r="18" spans="1:26" ht="13.5">
      <c r="A18" s="69" t="s">
        <v>42</v>
      </c>
      <c r="B18" s="70">
        <f>SUM(B11:B17)</f>
        <v>342494728</v>
      </c>
      <c r="C18" s="70">
        <f>SUM(C11:C17)</f>
        <v>0</v>
      </c>
      <c r="D18" s="71">
        <f aca="true" t="shared" si="1" ref="D18:Z18">SUM(D11:D17)</f>
        <v>307530083</v>
      </c>
      <c r="E18" s="72">
        <f t="shared" si="1"/>
        <v>307530083</v>
      </c>
      <c r="F18" s="72">
        <f t="shared" si="1"/>
        <v>9490469</v>
      </c>
      <c r="G18" s="72">
        <f t="shared" si="1"/>
        <v>12515229</v>
      </c>
      <c r="H18" s="72">
        <f t="shared" si="1"/>
        <v>15823995</v>
      </c>
      <c r="I18" s="72">
        <f t="shared" si="1"/>
        <v>37829693</v>
      </c>
      <c r="J18" s="72">
        <f t="shared" si="1"/>
        <v>14804941</v>
      </c>
      <c r="K18" s="72">
        <f t="shared" si="1"/>
        <v>14804941</v>
      </c>
      <c r="L18" s="72">
        <f t="shared" si="1"/>
        <v>12169990</v>
      </c>
      <c r="M18" s="72">
        <f t="shared" si="1"/>
        <v>41779872</v>
      </c>
      <c r="N18" s="72">
        <f t="shared" si="1"/>
        <v>14215906</v>
      </c>
      <c r="O18" s="72">
        <f t="shared" si="1"/>
        <v>13102616</v>
      </c>
      <c r="P18" s="72">
        <f t="shared" si="1"/>
        <v>0</v>
      </c>
      <c r="Q18" s="72">
        <f t="shared" si="1"/>
        <v>27318522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106928087</v>
      </c>
      <c r="W18" s="72">
        <f t="shared" si="1"/>
        <v>230647563</v>
      </c>
      <c r="X18" s="72">
        <f t="shared" si="1"/>
        <v>-123719476</v>
      </c>
      <c r="Y18" s="66">
        <f>+IF(W18&lt;&gt;0,(X18/W18)*100,0)</f>
        <v>-53.64005341777662</v>
      </c>
      <c r="Z18" s="73">
        <f t="shared" si="1"/>
        <v>307530083</v>
      </c>
    </row>
    <row r="19" spans="1:26" ht="13.5">
      <c r="A19" s="69" t="s">
        <v>43</v>
      </c>
      <c r="B19" s="74">
        <f>+B10-B18</f>
        <v>-118651214</v>
      </c>
      <c r="C19" s="74">
        <f>+C10-C18</f>
        <v>0</v>
      </c>
      <c r="D19" s="75">
        <f aca="true" t="shared" si="2" ref="D19:Z19">+D10-D18</f>
        <v>-72310585</v>
      </c>
      <c r="E19" s="76">
        <f t="shared" si="2"/>
        <v>-72310585</v>
      </c>
      <c r="F19" s="76">
        <f t="shared" si="2"/>
        <v>26369994</v>
      </c>
      <c r="G19" s="76">
        <f t="shared" si="2"/>
        <v>12590290</v>
      </c>
      <c r="H19" s="76">
        <f t="shared" si="2"/>
        <v>-9990448</v>
      </c>
      <c r="I19" s="76">
        <f t="shared" si="2"/>
        <v>28969836</v>
      </c>
      <c r="J19" s="76">
        <f t="shared" si="2"/>
        <v>-9730645</v>
      </c>
      <c r="K19" s="76">
        <f t="shared" si="2"/>
        <v>-9730645</v>
      </c>
      <c r="L19" s="76">
        <f t="shared" si="2"/>
        <v>-308604</v>
      </c>
      <c r="M19" s="76">
        <f t="shared" si="2"/>
        <v>-19769894</v>
      </c>
      <c r="N19" s="76">
        <f t="shared" si="2"/>
        <v>-9540661</v>
      </c>
      <c r="O19" s="76">
        <f t="shared" si="2"/>
        <v>-8047903</v>
      </c>
      <c r="P19" s="76">
        <f t="shared" si="2"/>
        <v>0</v>
      </c>
      <c r="Q19" s="76">
        <f t="shared" si="2"/>
        <v>-17588564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-8388622</v>
      </c>
      <c r="W19" s="76">
        <f>IF(E10=E18,0,W10-W18)</f>
        <v>-35875684</v>
      </c>
      <c r="X19" s="76">
        <f t="shared" si="2"/>
        <v>27487062</v>
      </c>
      <c r="Y19" s="77">
        <f>+IF(W19&lt;&gt;0,(X19/W19)*100,0)</f>
        <v>-76.61752734805</v>
      </c>
      <c r="Z19" s="78">
        <f t="shared" si="2"/>
        <v>-72310585</v>
      </c>
    </row>
    <row r="20" spans="1:26" ht="13.5">
      <c r="A20" s="57" t="s">
        <v>44</v>
      </c>
      <c r="B20" s="18">
        <v>36959459</v>
      </c>
      <c r="C20" s="18">
        <v>0</v>
      </c>
      <c r="D20" s="58">
        <v>66378995</v>
      </c>
      <c r="E20" s="59">
        <v>66378995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66378995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-81691755</v>
      </c>
      <c r="C22" s="85">
        <f>SUM(C19:C21)</f>
        <v>0</v>
      </c>
      <c r="D22" s="86">
        <f aca="true" t="shared" si="3" ref="D22:Z22">SUM(D19:D21)</f>
        <v>-5931590</v>
      </c>
      <c r="E22" s="87">
        <f t="shared" si="3"/>
        <v>-5931590</v>
      </c>
      <c r="F22" s="87">
        <f t="shared" si="3"/>
        <v>26369994</v>
      </c>
      <c r="G22" s="87">
        <f t="shared" si="3"/>
        <v>12590290</v>
      </c>
      <c r="H22" s="87">
        <f t="shared" si="3"/>
        <v>-9990448</v>
      </c>
      <c r="I22" s="87">
        <f t="shared" si="3"/>
        <v>28969836</v>
      </c>
      <c r="J22" s="87">
        <f t="shared" si="3"/>
        <v>-9730645</v>
      </c>
      <c r="K22" s="87">
        <f t="shared" si="3"/>
        <v>-9730645</v>
      </c>
      <c r="L22" s="87">
        <f t="shared" si="3"/>
        <v>-308604</v>
      </c>
      <c r="M22" s="87">
        <f t="shared" si="3"/>
        <v>-19769894</v>
      </c>
      <c r="N22" s="87">
        <f t="shared" si="3"/>
        <v>-9540661</v>
      </c>
      <c r="O22" s="87">
        <f t="shared" si="3"/>
        <v>-8047903</v>
      </c>
      <c r="P22" s="87">
        <f t="shared" si="3"/>
        <v>0</v>
      </c>
      <c r="Q22" s="87">
        <f t="shared" si="3"/>
        <v>-17588564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-8388622</v>
      </c>
      <c r="W22" s="87">
        <f t="shared" si="3"/>
        <v>-35875684</v>
      </c>
      <c r="X22" s="87">
        <f t="shared" si="3"/>
        <v>27487062</v>
      </c>
      <c r="Y22" s="88">
        <f>+IF(W22&lt;&gt;0,(X22/W22)*100,0)</f>
        <v>-76.61752734805</v>
      </c>
      <c r="Z22" s="89">
        <f t="shared" si="3"/>
        <v>-5931590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-81691755</v>
      </c>
      <c r="C24" s="74">
        <f>SUM(C22:C23)</f>
        <v>0</v>
      </c>
      <c r="D24" s="75">
        <f aca="true" t="shared" si="4" ref="D24:Z24">SUM(D22:D23)</f>
        <v>-5931590</v>
      </c>
      <c r="E24" s="76">
        <f t="shared" si="4"/>
        <v>-5931590</v>
      </c>
      <c r="F24" s="76">
        <f t="shared" si="4"/>
        <v>26369994</v>
      </c>
      <c r="G24" s="76">
        <f t="shared" si="4"/>
        <v>12590290</v>
      </c>
      <c r="H24" s="76">
        <f t="shared" si="4"/>
        <v>-9990448</v>
      </c>
      <c r="I24" s="76">
        <f t="shared" si="4"/>
        <v>28969836</v>
      </c>
      <c r="J24" s="76">
        <f t="shared" si="4"/>
        <v>-9730645</v>
      </c>
      <c r="K24" s="76">
        <f t="shared" si="4"/>
        <v>-9730645</v>
      </c>
      <c r="L24" s="76">
        <f t="shared" si="4"/>
        <v>-308604</v>
      </c>
      <c r="M24" s="76">
        <f t="shared" si="4"/>
        <v>-19769894</v>
      </c>
      <c r="N24" s="76">
        <f t="shared" si="4"/>
        <v>-9540661</v>
      </c>
      <c r="O24" s="76">
        <f t="shared" si="4"/>
        <v>-8047903</v>
      </c>
      <c r="P24" s="76">
        <f t="shared" si="4"/>
        <v>0</v>
      </c>
      <c r="Q24" s="76">
        <f t="shared" si="4"/>
        <v>-17588564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-8388622</v>
      </c>
      <c r="W24" s="76">
        <f t="shared" si="4"/>
        <v>-35875684</v>
      </c>
      <c r="X24" s="76">
        <f t="shared" si="4"/>
        <v>27487062</v>
      </c>
      <c r="Y24" s="77">
        <f>+IF(W24&lt;&gt;0,(X24/W24)*100,0)</f>
        <v>-76.61752734805</v>
      </c>
      <c r="Z24" s="78">
        <f t="shared" si="4"/>
        <v>-5931590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26369067</v>
      </c>
      <c r="C27" s="21">
        <v>0</v>
      </c>
      <c r="D27" s="98">
        <v>66379000</v>
      </c>
      <c r="E27" s="99">
        <v>66379000</v>
      </c>
      <c r="F27" s="99">
        <v>440528</v>
      </c>
      <c r="G27" s="99">
        <v>2069141</v>
      </c>
      <c r="H27" s="99">
        <v>324883</v>
      </c>
      <c r="I27" s="99">
        <v>2834552</v>
      </c>
      <c r="J27" s="99">
        <v>387840</v>
      </c>
      <c r="K27" s="99">
        <v>1669694</v>
      </c>
      <c r="L27" s="99">
        <v>0</v>
      </c>
      <c r="M27" s="99">
        <v>2057534</v>
      </c>
      <c r="N27" s="99">
        <v>5069769</v>
      </c>
      <c r="O27" s="99">
        <v>2147502</v>
      </c>
      <c r="P27" s="99">
        <v>0</v>
      </c>
      <c r="Q27" s="99">
        <v>7217271</v>
      </c>
      <c r="R27" s="99">
        <v>0</v>
      </c>
      <c r="S27" s="99">
        <v>0</v>
      </c>
      <c r="T27" s="99">
        <v>0</v>
      </c>
      <c r="U27" s="99">
        <v>0</v>
      </c>
      <c r="V27" s="99">
        <v>12109357</v>
      </c>
      <c r="W27" s="99">
        <v>49784250</v>
      </c>
      <c r="X27" s="99">
        <v>-37674893</v>
      </c>
      <c r="Y27" s="100">
        <v>-75.68</v>
      </c>
      <c r="Z27" s="101">
        <v>66379000</v>
      </c>
    </row>
    <row r="28" spans="1:26" ht="13.5">
      <c r="A28" s="102" t="s">
        <v>44</v>
      </c>
      <c r="B28" s="18">
        <v>26369067</v>
      </c>
      <c r="C28" s="18">
        <v>0</v>
      </c>
      <c r="D28" s="58">
        <v>66379000</v>
      </c>
      <c r="E28" s="59">
        <v>66379000</v>
      </c>
      <c r="F28" s="59">
        <v>440528</v>
      </c>
      <c r="G28" s="59">
        <v>2069141</v>
      </c>
      <c r="H28" s="59">
        <v>324883</v>
      </c>
      <c r="I28" s="59">
        <v>2834552</v>
      </c>
      <c r="J28" s="59">
        <v>387840</v>
      </c>
      <c r="K28" s="59">
        <v>1669694</v>
      </c>
      <c r="L28" s="59">
        <v>0</v>
      </c>
      <c r="M28" s="59">
        <v>2057534</v>
      </c>
      <c r="N28" s="59">
        <v>5069769</v>
      </c>
      <c r="O28" s="59">
        <v>2147502</v>
      </c>
      <c r="P28" s="59">
        <v>0</v>
      </c>
      <c r="Q28" s="59">
        <v>7217271</v>
      </c>
      <c r="R28" s="59">
        <v>0</v>
      </c>
      <c r="S28" s="59">
        <v>0</v>
      </c>
      <c r="T28" s="59">
        <v>0</v>
      </c>
      <c r="U28" s="59">
        <v>0</v>
      </c>
      <c r="V28" s="59">
        <v>12109357</v>
      </c>
      <c r="W28" s="59">
        <v>49784250</v>
      </c>
      <c r="X28" s="59">
        <v>-37674893</v>
      </c>
      <c r="Y28" s="60">
        <v>-75.68</v>
      </c>
      <c r="Z28" s="61">
        <v>66379000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26369067</v>
      </c>
      <c r="C32" s="21">
        <f>SUM(C28:C31)</f>
        <v>0</v>
      </c>
      <c r="D32" s="98">
        <f aca="true" t="shared" si="5" ref="D32:Z32">SUM(D28:D31)</f>
        <v>66379000</v>
      </c>
      <c r="E32" s="99">
        <f t="shared" si="5"/>
        <v>66379000</v>
      </c>
      <c r="F32" s="99">
        <f t="shared" si="5"/>
        <v>440528</v>
      </c>
      <c r="G32" s="99">
        <f t="shared" si="5"/>
        <v>2069141</v>
      </c>
      <c r="H32" s="99">
        <f t="shared" si="5"/>
        <v>324883</v>
      </c>
      <c r="I32" s="99">
        <f t="shared" si="5"/>
        <v>2834552</v>
      </c>
      <c r="J32" s="99">
        <f t="shared" si="5"/>
        <v>387840</v>
      </c>
      <c r="K32" s="99">
        <f t="shared" si="5"/>
        <v>1669694</v>
      </c>
      <c r="L32" s="99">
        <f t="shared" si="5"/>
        <v>0</v>
      </c>
      <c r="M32" s="99">
        <f t="shared" si="5"/>
        <v>2057534</v>
      </c>
      <c r="N32" s="99">
        <f t="shared" si="5"/>
        <v>5069769</v>
      </c>
      <c r="O32" s="99">
        <f t="shared" si="5"/>
        <v>2147502</v>
      </c>
      <c r="P32" s="99">
        <f t="shared" si="5"/>
        <v>0</v>
      </c>
      <c r="Q32" s="99">
        <f t="shared" si="5"/>
        <v>7217271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12109357</v>
      </c>
      <c r="W32" s="99">
        <f t="shared" si="5"/>
        <v>49784250</v>
      </c>
      <c r="X32" s="99">
        <f t="shared" si="5"/>
        <v>-37674893</v>
      </c>
      <c r="Y32" s="100">
        <f>+IF(W32&lt;&gt;0,(X32/W32)*100,0)</f>
        <v>-75.67632936119355</v>
      </c>
      <c r="Z32" s="101">
        <f t="shared" si="5"/>
        <v>66379000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38819904</v>
      </c>
      <c r="C35" s="18">
        <v>0</v>
      </c>
      <c r="D35" s="58">
        <v>78870127</v>
      </c>
      <c r="E35" s="59">
        <v>78870127</v>
      </c>
      <c r="F35" s="59">
        <v>90782469</v>
      </c>
      <c r="G35" s="59">
        <v>90782469</v>
      </c>
      <c r="H35" s="59">
        <v>90782469</v>
      </c>
      <c r="I35" s="59">
        <v>90782469</v>
      </c>
      <c r="J35" s="59">
        <v>90782469</v>
      </c>
      <c r="K35" s="59">
        <v>90782469</v>
      </c>
      <c r="L35" s="59">
        <v>90782469</v>
      </c>
      <c r="M35" s="59">
        <v>90782469</v>
      </c>
      <c r="N35" s="59">
        <v>90782469</v>
      </c>
      <c r="O35" s="59">
        <v>90782469</v>
      </c>
      <c r="P35" s="59">
        <v>0</v>
      </c>
      <c r="Q35" s="59">
        <v>90782469</v>
      </c>
      <c r="R35" s="59">
        <v>0</v>
      </c>
      <c r="S35" s="59">
        <v>0</v>
      </c>
      <c r="T35" s="59">
        <v>0</v>
      </c>
      <c r="U35" s="59">
        <v>0</v>
      </c>
      <c r="V35" s="59">
        <v>90782469</v>
      </c>
      <c r="W35" s="59">
        <v>59152595</v>
      </c>
      <c r="X35" s="59">
        <v>31629874</v>
      </c>
      <c r="Y35" s="60">
        <v>53.47</v>
      </c>
      <c r="Z35" s="61">
        <v>78870127</v>
      </c>
    </row>
    <row r="36" spans="1:26" ht="13.5">
      <c r="A36" s="57" t="s">
        <v>53</v>
      </c>
      <c r="B36" s="18">
        <v>944888959</v>
      </c>
      <c r="C36" s="18">
        <v>0</v>
      </c>
      <c r="D36" s="58">
        <v>1128265133</v>
      </c>
      <c r="E36" s="59">
        <v>1128265133</v>
      </c>
      <c r="F36" s="59">
        <v>1082920392</v>
      </c>
      <c r="G36" s="59">
        <v>1082920392</v>
      </c>
      <c r="H36" s="59">
        <v>1082920392</v>
      </c>
      <c r="I36" s="59">
        <v>1082920392</v>
      </c>
      <c r="J36" s="59">
        <v>1082920392</v>
      </c>
      <c r="K36" s="59">
        <v>1082920392</v>
      </c>
      <c r="L36" s="59">
        <v>1082920392</v>
      </c>
      <c r="M36" s="59">
        <v>1082920392</v>
      </c>
      <c r="N36" s="59">
        <v>1082920392</v>
      </c>
      <c r="O36" s="59">
        <v>1082920392</v>
      </c>
      <c r="P36" s="59">
        <v>0</v>
      </c>
      <c r="Q36" s="59">
        <v>1082920392</v>
      </c>
      <c r="R36" s="59">
        <v>0</v>
      </c>
      <c r="S36" s="59">
        <v>0</v>
      </c>
      <c r="T36" s="59">
        <v>0</v>
      </c>
      <c r="U36" s="59">
        <v>0</v>
      </c>
      <c r="V36" s="59">
        <v>1082920392</v>
      </c>
      <c r="W36" s="59">
        <v>846198850</v>
      </c>
      <c r="X36" s="59">
        <v>236721542</v>
      </c>
      <c r="Y36" s="60">
        <v>27.97</v>
      </c>
      <c r="Z36" s="61">
        <v>1128265133</v>
      </c>
    </row>
    <row r="37" spans="1:26" ht="13.5">
      <c r="A37" s="57" t="s">
        <v>54</v>
      </c>
      <c r="B37" s="18">
        <v>249885459</v>
      </c>
      <c r="C37" s="18">
        <v>0</v>
      </c>
      <c r="D37" s="58">
        <v>205985795</v>
      </c>
      <c r="E37" s="59">
        <v>205985795</v>
      </c>
      <c r="F37" s="59">
        <v>150642294</v>
      </c>
      <c r="G37" s="59">
        <v>150642294</v>
      </c>
      <c r="H37" s="59">
        <v>150642294</v>
      </c>
      <c r="I37" s="59">
        <v>150642294</v>
      </c>
      <c r="J37" s="59">
        <v>150642294</v>
      </c>
      <c r="K37" s="59">
        <v>150642294</v>
      </c>
      <c r="L37" s="59">
        <v>150642294</v>
      </c>
      <c r="M37" s="59">
        <v>150642294</v>
      </c>
      <c r="N37" s="59">
        <v>150642294</v>
      </c>
      <c r="O37" s="59">
        <v>150642294</v>
      </c>
      <c r="P37" s="59">
        <v>0</v>
      </c>
      <c r="Q37" s="59">
        <v>150642294</v>
      </c>
      <c r="R37" s="59">
        <v>0</v>
      </c>
      <c r="S37" s="59">
        <v>0</v>
      </c>
      <c r="T37" s="59">
        <v>0</v>
      </c>
      <c r="U37" s="59">
        <v>0</v>
      </c>
      <c r="V37" s="59">
        <v>150642294</v>
      </c>
      <c r="W37" s="59">
        <v>154489346</v>
      </c>
      <c r="X37" s="59">
        <v>-3847052</v>
      </c>
      <c r="Y37" s="60">
        <v>-2.49</v>
      </c>
      <c r="Z37" s="61">
        <v>205985795</v>
      </c>
    </row>
    <row r="38" spans="1:26" ht="13.5">
      <c r="A38" s="57" t="s">
        <v>55</v>
      </c>
      <c r="B38" s="18">
        <v>23847894</v>
      </c>
      <c r="C38" s="18">
        <v>0</v>
      </c>
      <c r="D38" s="58">
        <v>23525404</v>
      </c>
      <c r="E38" s="59">
        <v>23525404</v>
      </c>
      <c r="F38" s="59">
        <v>20886821</v>
      </c>
      <c r="G38" s="59">
        <v>20886821</v>
      </c>
      <c r="H38" s="59">
        <v>20886821</v>
      </c>
      <c r="I38" s="59">
        <v>20886821</v>
      </c>
      <c r="J38" s="59">
        <v>20886821</v>
      </c>
      <c r="K38" s="59">
        <v>20886821</v>
      </c>
      <c r="L38" s="59">
        <v>20886821</v>
      </c>
      <c r="M38" s="59">
        <v>20886821</v>
      </c>
      <c r="N38" s="59">
        <v>20886821</v>
      </c>
      <c r="O38" s="59">
        <v>20886821</v>
      </c>
      <c r="P38" s="59">
        <v>0</v>
      </c>
      <c r="Q38" s="59">
        <v>20886821</v>
      </c>
      <c r="R38" s="59">
        <v>0</v>
      </c>
      <c r="S38" s="59">
        <v>0</v>
      </c>
      <c r="T38" s="59">
        <v>0</v>
      </c>
      <c r="U38" s="59">
        <v>0</v>
      </c>
      <c r="V38" s="59">
        <v>20886821</v>
      </c>
      <c r="W38" s="59">
        <v>17644053</v>
      </c>
      <c r="X38" s="59">
        <v>3242768</v>
      </c>
      <c r="Y38" s="60">
        <v>18.38</v>
      </c>
      <c r="Z38" s="61">
        <v>23525404</v>
      </c>
    </row>
    <row r="39" spans="1:26" ht="13.5">
      <c r="A39" s="57" t="s">
        <v>56</v>
      </c>
      <c r="B39" s="18">
        <v>709975510</v>
      </c>
      <c r="C39" s="18">
        <v>0</v>
      </c>
      <c r="D39" s="58">
        <v>977624061</v>
      </c>
      <c r="E39" s="59">
        <v>977624061</v>
      </c>
      <c r="F39" s="59">
        <v>1002173746</v>
      </c>
      <c r="G39" s="59">
        <v>1002173746</v>
      </c>
      <c r="H39" s="59">
        <v>1002173746</v>
      </c>
      <c r="I39" s="59">
        <v>1002173746</v>
      </c>
      <c r="J39" s="59">
        <v>1002173746</v>
      </c>
      <c r="K39" s="59">
        <v>1002173746</v>
      </c>
      <c r="L39" s="59">
        <v>1002173746</v>
      </c>
      <c r="M39" s="59">
        <v>1002173746</v>
      </c>
      <c r="N39" s="59">
        <v>1002173746</v>
      </c>
      <c r="O39" s="59">
        <v>1002173746</v>
      </c>
      <c r="P39" s="59">
        <v>0</v>
      </c>
      <c r="Q39" s="59">
        <v>1002173746</v>
      </c>
      <c r="R39" s="59">
        <v>0</v>
      </c>
      <c r="S39" s="59">
        <v>0</v>
      </c>
      <c r="T39" s="59">
        <v>0</v>
      </c>
      <c r="U39" s="59">
        <v>0</v>
      </c>
      <c r="V39" s="59">
        <v>1002173746</v>
      </c>
      <c r="W39" s="59">
        <v>733218046</v>
      </c>
      <c r="X39" s="59">
        <v>268955700</v>
      </c>
      <c r="Y39" s="60">
        <v>36.68</v>
      </c>
      <c r="Z39" s="61">
        <v>977624061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22862045</v>
      </c>
      <c r="C42" s="18">
        <v>0</v>
      </c>
      <c r="D42" s="58">
        <v>66935588</v>
      </c>
      <c r="E42" s="59">
        <v>66935588</v>
      </c>
      <c r="F42" s="59">
        <v>31614070</v>
      </c>
      <c r="G42" s="59">
        <v>-2230865</v>
      </c>
      <c r="H42" s="59">
        <v>-10125945</v>
      </c>
      <c r="I42" s="59">
        <v>19257260</v>
      </c>
      <c r="J42" s="59">
        <v>1598405</v>
      </c>
      <c r="K42" s="59">
        <v>-7309345</v>
      </c>
      <c r="L42" s="59">
        <v>18512206</v>
      </c>
      <c r="M42" s="59">
        <v>12801266</v>
      </c>
      <c r="N42" s="59">
        <v>-7356005</v>
      </c>
      <c r="O42" s="59">
        <v>0</v>
      </c>
      <c r="P42" s="59">
        <v>0</v>
      </c>
      <c r="Q42" s="59">
        <v>-7356005</v>
      </c>
      <c r="R42" s="59">
        <v>0</v>
      </c>
      <c r="S42" s="59">
        <v>0</v>
      </c>
      <c r="T42" s="59">
        <v>0</v>
      </c>
      <c r="U42" s="59">
        <v>0</v>
      </c>
      <c r="V42" s="59">
        <v>24702521</v>
      </c>
      <c r="W42" s="59">
        <v>68559191</v>
      </c>
      <c r="X42" s="59">
        <v>-43856670</v>
      </c>
      <c r="Y42" s="60">
        <v>-63.97</v>
      </c>
      <c r="Z42" s="61">
        <v>66935588</v>
      </c>
    </row>
    <row r="43" spans="1:26" ht="13.5">
      <c r="A43" s="57" t="s">
        <v>59</v>
      </c>
      <c r="B43" s="18">
        <v>-24869378</v>
      </c>
      <c r="C43" s="18">
        <v>0</v>
      </c>
      <c r="D43" s="58">
        <v>-66378996</v>
      </c>
      <c r="E43" s="59">
        <v>-66378996</v>
      </c>
      <c r="F43" s="59">
        <v>-2979951</v>
      </c>
      <c r="G43" s="59">
        <v>0</v>
      </c>
      <c r="H43" s="59">
        <v>0</v>
      </c>
      <c r="I43" s="59">
        <v>-2979951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-2979951</v>
      </c>
      <c r="W43" s="59">
        <v>-49784247</v>
      </c>
      <c r="X43" s="59">
        <v>46804296</v>
      </c>
      <c r="Y43" s="60">
        <v>-94.01</v>
      </c>
      <c r="Z43" s="61">
        <v>-66378996</v>
      </c>
    </row>
    <row r="44" spans="1:26" ht="13.5">
      <c r="A44" s="57" t="s">
        <v>60</v>
      </c>
      <c r="B44" s="18">
        <v>-179930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912565</v>
      </c>
      <c r="C45" s="21">
        <v>0</v>
      </c>
      <c r="D45" s="98">
        <v>65962848</v>
      </c>
      <c r="E45" s="99">
        <v>65962848</v>
      </c>
      <c r="F45" s="99">
        <v>28634119</v>
      </c>
      <c r="G45" s="99">
        <v>26403254</v>
      </c>
      <c r="H45" s="99">
        <v>16277309</v>
      </c>
      <c r="I45" s="99">
        <v>16277309</v>
      </c>
      <c r="J45" s="99">
        <v>17875714</v>
      </c>
      <c r="K45" s="99">
        <v>10566369</v>
      </c>
      <c r="L45" s="99">
        <v>29078575</v>
      </c>
      <c r="M45" s="99">
        <v>29078575</v>
      </c>
      <c r="N45" s="99">
        <v>21722570</v>
      </c>
      <c r="O45" s="99">
        <v>0</v>
      </c>
      <c r="P45" s="99">
        <v>0</v>
      </c>
      <c r="Q45" s="99">
        <v>21722570</v>
      </c>
      <c r="R45" s="99">
        <v>0</v>
      </c>
      <c r="S45" s="99">
        <v>0</v>
      </c>
      <c r="T45" s="99">
        <v>0</v>
      </c>
      <c r="U45" s="99">
        <v>0</v>
      </c>
      <c r="V45" s="99">
        <v>21722570</v>
      </c>
      <c r="W45" s="99">
        <v>84181200</v>
      </c>
      <c r="X45" s="99">
        <v>-62458630</v>
      </c>
      <c r="Y45" s="100">
        <v>-74.2</v>
      </c>
      <c r="Z45" s="101">
        <v>65962848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26.087576273885443</v>
      </c>
      <c r="C58" s="5">
        <f>IF(C67=0,0,+(C76/C67)*100)</f>
        <v>0</v>
      </c>
      <c r="D58" s="6">
        <f aca="true" t="shared" si="6" ref="D58:Z58">IF(D67=0,0,+(D76/D67)*100)</f>
        <v>83.31987401818992</v>
      </c>
      <c r="E58" s="7">
        <f t="shared" si="6"/>
        <v>83.31987401818992</v>
      </c>
      <c r="F58" s="7">
        <f t="shared" si="6"/>
        <v>30.6789026409715</v>
      </c>
      <c r="G58" s="7">
        <f t="shared" si="6"/>
        <v>8.24099108752095</v>
      </c>
      <c r="H58" s="7">
        <f t="shared" si="6"/>
        <v>31.296805133909423</v>
      </c>
      <c r="I58" s="7">
        <f t="shared" si="6"/>
        <v>16.005540136251014</v>
      </c>
      <c r="J58" s="7">
        <f t="shared" si="6"/>
        <v>58.10166838163624</v>
      </c>
      <c r="K58" s="7">
        <f t="shared" si="6"/>
        <v>38.97488974980205</v>
      </c>
      <c r="L58" s="7">
        <f t="shared" si="6"/>
        <v>30.44266096287337</v>
      </c>
      <c r="M58" s="7">
        <f t="shared" si="6"/>
        <v>40.092042854003765</v>
      </c>
      <c r="N58" s="7">
        <f t="shared" si="6"/>
        <v>45.44830706088811</v>
      </c>
      <c r="O58" s="7">
        <f t="shared" si="6"/>
        <v>0</v>
      </c>
      <c r="P58" s="7">
        <f t="shared" si="6"/>
        <v>0</v>
      </c>
      <c r="Q58" s="7">
        <f t="shared" si="6"/>
        <v>21.866851952892073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24.175643943374116</v>
      </c>
      <c r="W58" s="7">
        <f t="shared" si="6"/>
        <v>83.31987461798586</v>
      </c>
      <c r="X58" s="7">
        <f t="shared" si="6"/>
        <v>0</v>
      </c>
      <c r="Y58" s="7">
        <f t="shared" si="6"/>
        <v>0</v>
      </c>
      <c r="Z58" s="8">
        <f t="shared" si="6"/>
        <v>83.31987401818992</v>
      </c>
    </row>
    <row r="59" spans="1:26" ht="13.5">
      <c r="A59" s="36" t="s">
        <v>31</v>
      </c>
      <c r="B59" s="9">
        <f aca="true" t="shared" si="7" ref="B59:Z66">IF(B68=0,0,+(B77/B68)*100)</f>
        <v>30.29414035026609</v>
      </c>
      <c r="C59" s="9">
        <f t="shared" si="7"/>
        <v>0</v>
      </c>
      <c r="D59" s="2">
        <f t="shared" si="7"/>
        <v>75.00002016198948</v>
      </c>
      <c r="E59" s="10">
        <f t="shared" si="7"/>
        <v>75.00002016198948</v>
      </c>
      <c r="F59" s="10">
        <f t="shared" si="7"/>
        <v>5346.812172416491</v>
      </c>
      <c r="G59" s="10">
        <f t="shared" si="7"/>
        <v>4.775313160759467</v>
      </c>
      <c r="H59" s="10">
        <f t="shared" si="7"/>
        <v>17384.5399188092</v>
      </c>
      <c r="I59" s="10">
        <f t="shared" si="7"/>
        <v>12.153121635537431</v>
      </c>
      <c r="J59" s="10">
        <f t="shared" si="7"/>
        <v>638977.6923076923</v>
      </c>
      <c r="K59" s="10">
        <f t="shared" si="7"/>
        <v>303586.5384615385</v>
      </c>
      <c r="L59" s="10">
        <f t="shared" si="7"/>
        <v>0</v>
      </c>
      <c r="M59" s="10">
        <f t="shared" si="7"/>
        <v>719146.9230769231</v>
      </c>
      <c r="N59" s="10">
        <f t="shared" si="7"/>
        <v>368708.8461538462</v>
      </c>
      <c r="O59" s="10">
        <f t="shared" si="7"/>
        <v>0</v>
      </c>
      <c r="P59" s="10">
        <f t="shared" si="7"/>
        <v>0</v>
      </c>
      <c r="Q59" s="10">
        <f t="shared" si="7"/>
        <v>368708.8461538462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41.11816580309986</v>
      </c>
      <c r="W59" s="10">
        <f t="shared" si="7"/>
        <v>75</v>
      </c>
      <c r="X59" s="10">
        <f t="shared" si="7"/>
        <v>0</v>
      </c>
      <c r="Y59" s="10">
        <f t="shared" si="7"/>
        <v>0</v>
      </c>
      <c r="Z59" s="11">
        <f t="shared" si="7"/>
        <v>75.00002016198948</v>
      </c>
    </row>
    <row r="60" spans="1:26" ht="13.5">
      <c r="A60" s="37" t="s">
        <v>32</v>
      </c>
      <c r="B60" s="12">
        <f t="shared" si="7"/>
        <v>25.546122605472142</v>
      </c>
      <c r="C60" s="12">
        <f t="shared" si="7"/>
        <v>0</v>
      </c>
      <c r="D60" s="3">
        <f t="shared" si="7"/>
        <v>84.91251116615908</v>
      </c>
      <c r="E60" s="13">
        <f t="shared" si="7"/>
        <v>84.91251116615908</v>
      </c>
      <c r="F60" s="13">
        <f t="shared" si="7"/>
        <v>22.42328530781553</v>
      </c>
      <c r="G60" s="13">
        <f t="shared" si="7"/>
        <v>20.685708941874545</v>
      </c>
      <c r="H60" s="13">
        <f t="shared" si="7"/>
        <v>26.3247145688116</v>
      </c>
      <c r="I60" s="13">
        <f t="shared" si="7"/>
        <v>23.041556482497814</v>
      </c>
      <c r="J60" s="13">
        <f t="shared" si="7"/>
        <v>28.641289239243427</v>
      </c>
      <c r="K60" s="13">
        <f t="shared" si="7"/>
        <v>26.78860669912073</v>
      </c>
      <c r="L60" s="13">
        <f t="shared" si="7"/>
        <v>15.643161407353126</v>
      </c>
      <c r="M60" s="13">
        <f t="shared" si="7"/>
        <v>21.634982387084417</v>
      </c>
      <c r="N60" s="13">
        <f t="shared" si="7"/>
        <v>28.7992491935459</v>
      </c>
      <c r="O60" s="13">
        <f t="shared" si="7"/>
        <v>0</v>
      </c>
      <c r="P60" s="13">
        <f t="shared" si="7"/>
        <v>0</v>
      </c>
      <c r="Q60" s="13">
        <f t="shared" si="7"/>
        <v>13.697478673277658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20.540754375883154</v>
      </c>
      <c r="W60" s="13">
        <f t="shared" si="7"/>
        <v>84.91251626406438</v>
      </c>
      <c r="X60" s="13">
        <f t="shared" si="7"/>
        <v>0</v>
      </c>
      <c r="Y60" s="13">
        <f t="shared" si="7"/>
        <v>0</v>
      </c>
      <c r="Z60" s="14">
        <f t="shared" si="7"/>
        <v>84.91251116615908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100.00007741728429</v>
      </c>
      <c r="E61" s="13">
        <f t="shared" si="7"/>
        <v>100.00007741728429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100.00007906446184</v>
      </c>
      <c r="X61" s="13">
        <f t="shared" si="7"/>
        <v>0</v>
      </c>
      <c r="Y61" s="13">
        <f t="shared" si="7"/>
        <v>0</v>
      </c>
      <c r="Z61" s="14">
        <f t="shared" si="7"/>
        <v>100.00007741728429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70.39661277673876</v>
      </c>
      <c r="E62" s="13">
        <f t="shared" si="7"/>
        <v>70.39661277673876</v>
      </c>
      <c r="F62" s="13">
        <f t="shared" si="7"/>
        <v>22.708061187600386</v>
      </c>
      <c r="G62" s="13">
        <f t="shared" si="7"/>
        <v>17.722122048922603</v>
      </c>
      <c r="H62" s="13">
        <f t="shared" si="7"/>
        <v>19.735582378767287</v>
      </c>
      <c r="I62" s="13">
        <f t="shared" si="7"/>
        <v>19.94924676493468</v>
      </c>
      <c r="J62" s="13">
        <f t="shared" si="7"/>
        <v>26.23013358613023</v>
      </c>
      <c r="K62" s="13">
        <f t="shared" si="7"/>
        <v>23.05355397393769</v>
      </c>
      <c r="L62" s="13">
        <f t="shared" si="7"/>
        <v>16.789186585134477</v>
      </c>
      <c r="M62" s="13">
        <f t="shared" si="7"/>
        <v>21.05621897867204</v>
      </c>
      <c r="N62" s="13">
        <f t="shared" si="7"/>
        <v>22.803949529142166</v>
      </c>
      <c r="O62" s="13">
        <f t="shared" si="7"/>
        <v>0</v>
      </c>
      <c r="P62" s="13">
        <f t="shared" si="7"/>
        <v>0</v>
      </c>
      <c r="Q62" s="13">
        <f t="shared" si="7"/>
        <v>10.415569196490615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18.428653199412157</v>
      </c>
      <c r="W62" s="13">
        <f t="shared" si="7"/>
        <v>70.39661497944438</v>
      </c>
      <c r="X62" s="13">
        <f t="shared" si="7"/>
        <v>0</v>
      </c>
      <c r="Y62" s="13">
        <f t="shared" si="7"/>
        <v>0</v>
      </c>
      <c r="Z62" s="14">
        <f t="shared" si="7"/>
        <v>70.39661277673876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66.0168422008844</v>
      </c>
      <c r="E63" s="13">
        <f t="shared" si="7"/>
        <v>66.0168422008844</v>
      </c>
      <c r="F63" s="13">
        <f t="shared" si="7"/>
        <v>22.615465716771087</v>
      </c>
      <c r="G63" s="13">
        <f t="shared" si="7"/>
        <v>23.94554719232696</v>
      </c>
      <c r="H63" s="13">
        <f t="shared" si="7"/>
        <v>35.48077445851987</v>
      </c>
      <c r="I63" s="13">
        <f t="shared" si="7"/>
        <v>26.821078497309387</v>
      </c>
      <c r="J63" s="13">
        <f t="shared" si="7"/>
        <v>31.27064200485793</v>
      </c>
      <c r="K63" s="13">
        <f t="shared" si="7"/>
        <v>27.88745358174374</v>
      </c>
      <c r="L63" s="13">
        <f t="shared" si="7"/>
        <v>14.554040034620124</v>
      </c>
      <c r="M63" s="13">
        <f t="shared" si="7"/>
        <v>21.140106798698774</v>
      </c>
      <c r="N63" s="13">
        <f t="shared" si="7"/>
        <v>36.14455229212824</v>
      </c>
      <c r="O63" s="13">
        <f t="shared" si="7"/>
        <v>0</v>
      </c>
      <c r="P63" s="13">
        <f t="shared" si="7"/>
        <v>0</v>
      </c>
      <c r="Q63" s="13">
        <f t="shared" si="7"/>
        <v>18.40350134434468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22.587785597661405</v>
      </c>
      <c r="W63" s="13">
        <f t="shared" si="7"/>
        <v>66.01685647941474</v>
      </c>
      <c r="X63" s="13">
        <f t="shared" si="7"/>
        <v>0</v>
      </c>
      <c r="Y63" s="13">
        <f t="shared" si="7"/>
        <v>0</v>
      </c>
      <c r="Z63" s="14">
        <f t="shared" si="7"/>
        <v>66.0168422008844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66.02043789812876</v>
      </c>
      <c r="E64" s="13">
        <f t="shared" si="7"/>
        <v>66.02043789812876</v>
      </c>
      <c r="F64" s="13">
        <f t="shared" si="7"/>
        <v>21.512044938379564</v>
      </c>
      <c r="G64" s="13">
        <f t="shared" si="7"/>
        <v>25.630895470844905</v>
      </c>
      <c r="H64" s="13">
        <f t="shared" si="7"/>
        <v>35.45364362865611</v>
      </c>
      <c r="I64" s="13">
        <f t="shared" si="7"/>
        <v>26.832512872205648</v>
      </c>
      <c r="J64" s="13">
        <f t="shared" si="7"/>
        <v>32.59699932955258</v>
      </c>
      <c r="K64" s="13">
        <f t="shared" si="7"/>
        <v>37.01629019949993</v>
      </c>
      <c r="L64" s="13">
        <f t="shared" si="7"/>
        <v>14.719820707642908</v>
      </c>
      <c r="M64" s="13">
        <f t="shared" si="7"/>
        <v>23.869065813794617</v>
      </c>
      <c r="N64" s="13">
        <f t="shared" si="7"/>
        <v>34.50975322276518</v>
      </c>
      <c r="O64" s="13">
        <f t="shared" si="7"/>
        <v>0</v>
      </c>
      <c r="P64" s="13">
        <f t="shared" si="7"/>
        <v>0</v>
      </c>
      <c r="Q64" s="13">
        <f t="shared" si="7"/>
        <v>16.681314677839044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23.559905100830367</v>
      </c>
      <c r="W64" s="13">
        <f t="shared" si="7"/>
        <v>66.02045103018962</v>
      </c>
      <c r="X64" s="13">
        <f t="shared" si="7"/>
        <v>0</v>
      </c>
      <c r="Y64" s="13">
        <f t="shared" si="7"/>
        <v>0</v>
      </c>
      <c r="Z64" s="14">
        <f t="shared" si="7"/>
        <v>66.02043789812876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122349051</v>
      </c>
      <c r="C67" s="23"/>
      <c r="D67" s="24">
        <v>138913705</v>
      </c>
      <c r="E67" s="25">
        <v>138913705</v>
      </c>
      <c r="F67" s="25">
        <v>5971136</v>
      </c>
      <c r="G67" s="25">
        <v>22165550</v>
      </c>
      <c r="H67" s="25">
        <v>5525302</v>
      </c>
      <c r="I67" s="25">
        <v>33661988</v>
      </c>
      <c r="J67" s="25">
        <v>4974821</v>
      </c>
      <c r="K67" s="25">
        <v>4974821</v>
      </c>
      <c r="L67" s="25">
        <v>8709058</v>
      </c>
      <c r="M67" s="25">
        <v>18658700</v>
      </c>
      <c r="N67" s="25">
        <v>4575770</v>
      </c>
      <c r="O67" s="25">
        <v>4934561</v>
      </c>
      <c r="P67" s="25"/>
      <c r="Q67" s="25">
        <v>9510331</v>
      </c>
      <c r="R67" s="25"/>
      <c r="S67" s="25"/>
      <c r="T67" s="25"/>
      <c r="U67" s="25"/>
      <c r="V67" s="25">
        <v>61831019</v>
      </c>
      <c r="W67" s="25">
        <v>104185278</v>
      </c>
      <c r="X67" s="25"/>
      <c r="Y67" s="24"/>
      <c r="Z67" s="26">
        <v>138913705</v>
      </c>
    </row>
    <row r="68" spans="1:26" ht="13.5" hidden="1">
      <c r="A68" s="36" t="s">
        <v>31</v>
      </c>
      <c r="B68" s="18">
        <v>13952421</v>
      </c>
      <c r="C68" s="18"/>
      <c r="D68" s="19">
        <v>22319226</v>
      </c>
      <c r="E68" s="20">
        <v>22319226</v>
      </c>
      <c r="F68" s="20">
        <v>12783</v>
      </c>
      <c r="G68" s="20">
        <v>16203419</v>
      </c>
      <c r="H68" s="20">
        <v>2956</v>
      </c>
      <c r="I68" s="20">
        <v>16219158</v>
      </c>
      <c r="J68" s="20">
        <v>260</v>
      </c>
      <c r="K68" s="20">
        <v>260</v>
      </c>
      <c r="L68" s="20"/>
      <c r="M68" s="20">
        <v>520</v>
      </c>
      <c r="N68" s="20">
        <v>260</v>
      </c>
      <c r="O68" s="20"/>
      <c r="P68" s="20"/>
      <c r="Q68" s="20">
        <v>260</v>
      </c>
      <c r="R68" s="20"/>
      <c r="S68" s="20"/>
      <c r="T68" s="20"/>
      <c r="U68" s="20"/>
      <c r="V68" s="20">
        <v>16219938</v>
      </c>
      <c r="W68" s="20">
        <v>16739424</v>
      </c>
      <c r="X68" s="20"/>
      <c r="Y68" s="19"/>
      <c r="Z68" s="22">
        <v>22319226</v>
      </c>
    </row>
    <row r="69" spans="1:26" ht="13.5" hidden="1">
      <c r="A69" s="37" t="s">
        <v>32</v>
      </c>
      <c r="B69" s="18">
        <v>108396630</v>
      </c>
      <c r="C69" s="18"/>
      <c r="D69" s="19">
        <v>116594479</v>
      </c>
      <c r="E69" s="20">
        <v>116594479</v>
      </c>
      <c r="F69" s="20">
        <v>5121444</v>
      </c>
      <c r="G69" s="20">
        <v>5089973</v>
      </c>
      <c r="H69" s="20">
        <v>4616787</v>
      </c>
      <c r="I69" s="20">
        <v>14828204</v>
      </c>
      <c r="J69" s="20">
        <v>4291399</v>
      </c>
      <c r="K69" s="20">
        <v>4291399</v>
      </c>
      <c r="L69" s="20">
        <v>8709058</v>
      </c>
      <c r="M69" s="20">
        <v>17291856</v>
      </c>
      <c r="N69" s="20">
        <v>3892348</v>
      </c>
      <c r="O69" s="20">
        <v>4291399</v>
      </c>
      <c r="P69" s="20"/>
      <c r="Q69" s="20">
        <v>8183747</v>
      </c>
      <c r="R69" s="20"/>
      <c r="S69" s="20"/>
      <c r="T69" s="20"/>
      <c r="U69" s="20"/>
      <c r="V69" s="20">
        <v>40303807</v>
      </c>
      <c r="W69" s="20">
        <v>87445854</v>
      </c>
      <c r="X69" s="20"/>
      <c r="Y69" s="19"/>
      <c r="Z69" s="22">
        <v>116594479</v>
      </c>
    </row>
    <row r="70" spans="1:26" ht="13.5" hidden="1">
      <c r="A70" s="38" t="s">
        <v>106</v>
      </c>
      <c r="B70" s="18"/>
      <c r="C70" s="18"/>
      <c r="D70" s="19">
        <v>60709957</v>
      </c>
      <c r="E70" s="20">
        <v>60709957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45532467</v>
      </c>
      <c r="X70" s="20"/>
      <c r="Y70" s="19"/>
      <c r="Z70" s="22">
        <v>60709957</v>
      </c>
    </row>
    <row r="71" spans="1:26" ht="13.5" hidden="1">
      <c r="A71" s="38" t="s">
        <v>107</v>
      </c>
      <c r="B71" s="18"/>
      <c r="C71" s="18"/>
      <c r="D71" s="19">
        <v>31959157</v>
      </c>
      <c r="E71" s="20">
        <v>31959157</v>
      </c>
      <c r="F71" s="20">
        <v>2561434</v>
      </c>
      <c r="G71" s="20">
        <v>2915503</v>
      </c>
      <c r="H71" s="20">
        <v>2683331</v>
      </c>
      <c r="I71" s="20">
        <v>8160268</v>
      </c>
      <c r="J71" s="20">
        <v>2443068</v>
      </c>
      <c r="K71" s="20">
        <v>2443068</v>
      </c>
      <c r="L71" s="20">
        <v>4105863</v>
      </c>
      <c r="M71" s="20">
        <v>8991999</v>
      </c>
      <c r="N71" s="20">
        <v>2054017</v>
      </c>
      <c r="O71" s="20">
        <v>2443068</v>
      </c>
      <c r="P71" s="20"/>
      <c r="Q71" s="20">
        <v>4497085</v>
      </c>
      <c r="R71" s="20"/>
      <c r="S71" s="20"/>
      <c r="T71" s="20"/>
      <c r="U71" s="20"/>
      <c r="V71" s="20">
        <v>21649352</v>
      </c>
      <c r="W71" s="20">
        <v>23969367</v>
      </c>
      <c r="X71" s="20"/>
      <c r="Y71" s="19"/>
      <c r="Z71" s="22">
        <v>31959157</v>
      </c>
    </row>
    <row r="72" spans="1:26" ht="13.5" hidden="1">
      <c r="A72" s="38" t="s">
        <v>108</v>
      </c>
      <c r="B72" s="18"/>
      <c r="C72" s="18"/>
      <c r="D72" s="19">
        <v>13870515</v>
      </c>
      <c r="E72" s="20">
        <v>13870515</v>
      </c>
      <c r="F72" s="20">
        <v>1453072</v>
      </c>
      <c r="G72" s="20">
        <v>1253636</v>
      </c>
      <c r="H72" s="20">
        <v>1121971</v>
      </c>
      <c r="I72" s="20">
        <v>3828679</v>
      </c>
      <c r="J72" s="20">
        <v>1071238</v>
      </c>
      <c r="K72" s="20">
        <v>1071238</v>
      </c>
      <c r="L72" s="20">
        <v>2745224</v>
      </c>
      <c r="M72" s="20">
        <v>4887700</v>
      </c>
      <c r="N72" s="20">
        <v>1111238</v>
      </c>
      <c r="O72" s="20">
        <v>1071238</v>
      </c>
      <c r="P72" s="20"/>
      <c r="Q72" s="20">
        <v>2182476</v>
      </c>
      <c r="R72" s="20"/>
      <c r="S72" s="20"/>
      <c r="T72" s="20"/>
      <c r="U72" s="20"/>
      <c r="V72" s="20">
        <v>10898855</v>
      </c>
      <c r="W72" s="20">
        <v>10402884</v>
      </c>
      <c r="X72" s="20"/>
      <c r="Y72" s="19"/>
      <c r="Z72" s="22">
        <v>13870515</v>
      </c>
    </row>
    <row r="73" spans="1:26" ht="13.5" hidden="1">
      <c r="A73" s="38" t="s">
        <v>109</v>
      </c>
      <c r="B73" s="18"/>
      <c r="C73" s="18"/>
      <c r="D73" s="19">
        <v>10054850</v>
      </c>
      <c r="E73" s="20">
        <v>10054850</v>
      </c>
      <c r="F73" s="20">
        <v>1106938</v>
      </c>
      <c r="G73" s="20">
        <v>920834</v>
      </c>
      <c r="H73" s="20">
        <v>811485</v>
      </c>
      <c r="I73" s="20">
        <v>2839257</v>
      </c>
      <c r="J73" s="20">
        <v>777093</v>
      </c>
      <c r="K73" s="20">
        <v>777093</v>
      </c>
      <c r="L73" s="20">
        <v>1857971</v>
      </c>
      <c r="M73" s="20">
        <v>3412157</v>
      </c>
      <c r="N73" s="20">
        <v>727093</v>
      </c>
      <c r="O73" s="20">
        <v>777093</v>
      </c>
      <c r="P73" s="20"/>
      <c r="Q73" s="20">
        <v>1504186</v>
      </c>
      <c r="R73" s="20"/>
      <c r="S73" s="20"/>
      <c r="T73" s="20"/>
      <c r="U73" s="20"/>
      <c r="V73" s="20">
        <v>7755600</v>
      </c>
      <c r="W73" s="20">
        <v>7541136</v>
      </c>
      <c r="X73" s="20"/>
      <c r="Y73" s="19"/>
      <c r="Z73" s="22">
        <v>10054850</v>
      </c>
    </row>
    <row r="74" spans="1:26" ht="13.5" hidden="1">
      <c r="A74" s="38" t="s">
        <v>110</v>
      </c>
      <c r="B74" s="18">
        <v>108396630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>
        <v>836909</v>
      </c>
      <c r="G75" s="29">
        <v>872158</v>
      </c>
      <c r="H75" s="29">
        <v>905559</v>
      </c>
      <c r="I75" s="29">
        <v>2614626</v>
      </c>
      <c r="J75" s="29">
        <v>683162</v>
      </c>
      <c r="K75" s="29">
        <v>683162</v>
      </c>
      <c r="L75" s="29"/>
      <c r="M75" s="29">
        <v>1366324</v>
      </c>
      <c r="N75" s="29">
        <v>683162</v>
      </c>
      <c r="O75" s="29">
        <v>643162</v>
      </c>
      <c r="P75" s="29"/>
      <c r="Q75" s="29">
        <v>1326324</v>
      </c>
      <c r="R75" s="29"/>
      <c r="S75" s="29"/>
      <c r="T75" s="29"/>
      <c r="U75" s="29"/>
      <c r="V75" s="29">
        <v>5307274</v>
      </c>
      <c r="W75" s="29"/>
      <c r="X75" s="29"/>
      <c r="Y75" s="28"/>
      <c r="Z75" s="30"/>
    </row>
    <row r="76" spans="1:26" ht="13.5" hidden="1">
      <c r="A76" s="41" t="s">
        <v>113</v>
      </c>
      <c r="B76" s="31">
        <v>31917902</v>
      </c>
      <c r="C76" s="31"/>
      <c r="D76" s="32">
        <v>115742724</v>
      </c>
      <c r="E76" s="33">
        <v>115742724</v>
      </c>
      <c r="F76" s="33">
        <v>1831879</v>
      </c>
      <c r="G76" s="33">
        <v>1826661</v>
      </c>
      <c r="H76" s="33">
        <v>1729243</v>
      </c>
      <c r="I76" s="33">
        <v>5387783</v>
      </c>
      <c r="J76" s="33">
        <v>2890454</v>
      </c>
      <c r="K76" s="33">
        <v>1938931</v>
      </c>
      <c r="L76" s="33">
        <v>2651269</v>
      </c>
      <c r="M76" s="33">
        <v>7480654</v>
      </c>
      <c r="N76" s="33">
        <v>2079610</v>
      </c>
      <c r="O76" s="33"/>
      <c r="P76" s="33"/>
      <c r="Q76" s="33">
        <v>2079610</v>
      </c>
      <c r="R76" s="33"/>
      <c r="S76" s="33"/>
      <c r="T76" s="33"/>
      <c r="U76" s="33"/>
      <c r="V76" s="33">
        <v>14948047</v>
      </c>
      <c r="W76" s="33">
        <v>86807043</v>
      </c>
      <c r="X76" s="33"/>
      <c r="Y76" s="32"/>
      <c r="Z76" s="34">
        <v>115742724</v>
      </c>
    </row>
    <row r="77" spans="1:26" ht="13.5" hidden="1">
      <c r="A77" s="36" t="s">
        <v>31</v>
      </c>
      <c r="B77" s="18">
        <v>4226766</v>
      </c>
      <c r="C77" s="18"/>
      <c r="D77" s="19">
        <v>16739424</v>
      </c>
      <c r="E77" s="20">
        <v>16739424</v>
      </c>
      <c r="F77" s="20">
        <v>683483</v>
      </c>
      <c r="G77" s="20">
        <v>773764</v>
      </c>
      <c r="H77" s="20">
        <v>513887</v>
      </c>
      <c r="I77" s="20">
        <v>1971134</v>
      </c>
      <c r="J77" s="20">
        <v>1661342</v>
      </c>
      <c r="K77" s="20">
        <v>789325</v>
      </c>
      <c r="L77" s="20">
        <v>1288897</v>
      </c>
      <c r="M77" s="20">
        <v>3739564</v>
      </c>
      <c r="N77" s="20">
        <v>958643</v>
      </c>
      <c r="O77" s="20"/>
      <c r="P77" s="20"/>
      <c r="Q77" s="20">
        <v>958643</v>
      </c>
      <c r="R77" s="20"/>
      <c r="S77" s="20"/>
      <c r="T77" s="20"/>
      <c r="U77" s="20"/>
      <c r="V77" s="20">
        <v>6669341</v>
      </c>
      <c r="W77" s="20">
        <v>12554568</v>
      </c>
      <c r="X77" s="20"/>
      <c r="Y77" s="19"/>
      <c r="Z77" s="22">
        <v>16739424</v>
      </c>
    </row>
    <row r="78" spans="1:26" ht="13.5" hidden="1">
      <c r="A78" s="37" t="s">
        <v>32</v>
      </c>
      <c r="B78" s="18">
        <v>27691136</v>
      </c>
      <c r="C78" s="18"/>
      <c r="D78" s="19">
        <v>99003300</v>
      </c>
      <c r="E78" s="20">
        <v>99003300</v>
      </c>
      <c r="F78" s="20">
        <v>1148396</v>
      </c>
      <c r="G78" s="20">
        <v>1052897</v>
      </c>
      <c r="H78" s="20">
        <v>1215356</v>
      </c>
      <c r="I78" s="20">
        <v>3416649</v>
      </c>
      <c r="J78" s="20">
        <v>1229112</v>
      </c>
      <c r="K78" s="20">
        <v>1149606</v>
      </c>
      <c r="L78" s="20">
        <v>1362372</v>
      </c>
      <c r="M78" s="20">
        <v>3741090</v>
      </c>
      <c r="N78" s="20">
        <v>1120967</v>
      </c>
      <c r="O78" s="20"/>
      <c r="P78" s="20"/>
      <c r="Q78" s="20">
        <v>1120967</v>
      </c>
      <c r="R78" s="20"/>
      <c r="S78" s="20"/>
      <c r="T78" s="20"/>
      <c r="U78" s="20"/>
      <c r="V78" s="20">
        <v>8278706</v>
      </c>
      <c r="W78" s="20">
        <v>74252475</v>
      </c>
      <c r="X78" s="20"/>
      <c r="Y78" s="19"/>
      <c r="Z78" s="22">
        <v>99003300</v>
      </c>
    </row>
    <row r="79" spans="1:26" ht="13.5" hidden="1">
      <c r="A79" s="38" t="s">
        <v>106</v>
      </c>
      <c r="B79" s="18">
        <v>6289500</v>
      </c>
      <c r="C79" s="18"/>
      <c r="D79" s="19">
        <v>60710004</v>
      </c>
      <c r="E79" s="20">
        <v>60710004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45532503</v>
      </c>
      <c r="X79" s="20"/>
      <c r="Y79" s="19"/>
      <c r="Z79" s="22">
        <v>60710004</v>
      </c>
    </row>
    <row r="80" spans="1:26" ht="13.5" hidden="1">
      <c r="A80" s="38" t="s">
        <v>107</v>
      </c>
      <c r="B80" s="18">
        <v>2164033</v>
      </c>
      <c r="C80" s="18"/>
      <c r="D80" s="19">
        <v>22498164</v>
      </c>
      <c r="E80" s="20">
        <v>22498164</v>
      </c>
      <c r="F80" s="20">
        <v>581652</v>
      </c>
      <c r="G80" s="20">
        <v>516689</v>
      </c>
      <c r="H80" s="20">
        <v>529571</v>
      </c>
      <c r="I80" s="20">
        <v>1627912</v>
      </c>
      <c r="J80" s="20">
        <v>640820</v>
      </c>
      <c r="K80" s="20">
        <v>563214</v>
      </c>
      <c r="L80" s="20">
        <v>689341</v>
      </c>
      <c r="M80" s="20">
        <v>1893375</v>
      </c>
      <c r="N80" s="20">
        <v>468397</v>
      </c>
      <c r="O80" s="20"/>
      <c r="P80" s="20"/>
      <c r="Q80" s="20">
        <v>468397</v>
      </c>
      <c r="R80" s="20"/>
      <c r="S80" s="20"/>
      <c r="T80" s="20"/>
      <c r="U80" s="20"/>
      <c r="V80" s="20">
        <v>3989684</v>
      </c>
      <c r="W80" s="20">
        <v>16873623</v>
      </c>
      <c r="X80" s="20"/>
      <c r="Y80" s="19"/>
      <c r="Z80" s="22">
        <v>22498164</v>
      </c>
    </row>
    <row r="81" spans="1:26" ht="13.5" hidden="1">
      <c r="A81" s="38" t="s">
        <v>108</v>
      </c>
      <c r="B81" s="18">
        <v>11206791</v>
      </c>
      <c r="C81" s="18"/>
      <c r="D81" s="19">
        <v>9156876</v>
      </c>
      <c r="E81" s="20">
        <v>9156876</v>
      </c>
      <c r="F81" s="20">
        <v>328619</v>
      </c>
      <c r="G81" s="20">
        <v>300190</v>
      </c>
      <c r="H81" s="20">
        <v>398084</v>
      </c>
      <c r="I81" s="20">
        <v>1026893</v>
      </c>
      <c r="J81" s="20">
        <v>334983</v>
      </c>
      <c r="K81" s="20">
        <v>298741</v>
      </c>
      <c r="L81" s="20">
        <v>399541</v>
      </c>
      <c r="M81" s="20">
        <v>1033265</v>
      </c>
      <c r="N81" s="20">
        <v>401652</v>
      </c>
      <c r="O81" s="20"/>
      <c r="P81" s="20"/>
      <c r="Q81" s="20">
        <v>401652</v>
      </c>
      <c r="R81" s="20"/>
      <c r="S81" s="20"/>
      <c r="T81" s="20"/>
      <c r="U81" s="20"/>
      <c r="V81" s="20">
        <v>2461810</v>
      </c>
      <c r="W81" s="20">
        <v>6867657</v>
      </c>
      <c r="X81" s="20"/>
      <c r="Y81" s="19"/>
      <c r="Z81" s="22">
        <v>9156876</v>
      </c>
    </row>
    <row r="82" spans="1:26" ht="13.5" hidden="1">
      <c r="A82" s="38" t="s">
        <v>109</v>
      </c>
      <c r="B82" s="18">
        <v>8030812</v>
      </c>
      <c r="C82" s="18"/>
      <c r="D82" s="19">
        <v>6638256</v>
      </c>
      <c r="E82" s="20">
        <v>6638256</v>
      </c>
      <c r="F82" s="20">
        <v>238125</v>
      </c>
      <c r="G82" s="20">
        <v>236018</v>
      </c>
      <c r="H82" s="20">
        <v>287701</v>
      </c>
      <c r="I82" s="20">
        <v>761844</v>
      </c>
      <c r="J82" s="20">
        <v>253309</v>
      </c>
      <c r="K82" s="20">
        <v>287651</v>
      </c>
      <c r="L82" s="20">
        <v>273490</v>
      </c>
      <c r="M82" s="20">
        <v>814450</v>
      </c>
      <c r="N82" s="20">
        <v>250918</v>
      </c>
      <c r="O82" s="20"/>
      <c r="P82" s="20"/>
      <c r="Q82" s="20">
        <v>250918</v>
      </c>
      <c r="R82" s="20"/>
      <c r="S82" s="20"/>
      <c r="T82" s="20"/>
      <c r="U82" s="20"/>
      <c r="V82" s="20">
        <v>1827212</v>
      </c>
      <c r="W82" s="20">
        <v>4978692</v>
      </c>
      <c r="X82" s="20"/>
      <c r="Y82" s="19"/>
      <c r="Z82" s="22">
        <v>6638256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6902912</v>
      </c>
      <c r="C5" s="18">
        <v>0</v>
      </c>
      <c r="D5" s="58">
        <v>7032990</v>
      </c>
      <c r="E5" s="59">
        <v>7076555</v>
      </c>
      <c r="F5" s="59">
        <v>0</v>
      </c>
      <c r="G5" s="59">
        <v>0</v>
      </c>
      <c r="H5" s="59">
        <v>0</v>
      </c>
      <c r="I5" s="59">
        <v>0</v>
      </c>
      <c r="J5" s="59">
        <v>1186016</v>
      </c>
      <c r="K5" s="59">
        <v>780332</v>
      </c>
      <c r="L5" s="59">
        <v>810894</v>
      </c>
      <c r="M5" s="59">
        <v>2777242</v>
      </c>
      <c r="N5" s="59">
        <v>883146</v>
      </c>
      <c r="O5" s="59">
        <v>0</v>
      </c>
      <c r="P5" s="59">
        <v>0</v>
      </c>
      <c r="Q5" s="59">
        <v>883146</v>
      </c>
      <c r="R5" s="59">
        <v>0</v>
      </c>
      <c r="S5" s="59">
        <v>0</v>
      </c>
      <c r="T5" s="59">
        <v>0</v>
      </c>
      <c r="U5" s="59">
        <v>0</v>
      </c>
      <c r="V5" s="59">
        <v>3660388</v>
      </c>
      <c r="W5" s="59">
        <v>6327391</v>
      </c>
      <c r="X5" s="59">
        <v>-2667003</v>
      </c>
      <c r="Y5" s="60">
        <v>-42.15</v>
      </c>
      <c r="Z5" s="61">
        <v>7076555</v>
      </c>
    </row>
    <row r="6" spans="1:26" ht="13.5">
      <c r="A6" s="57" t="s">
        <v>32</v>
      </c>
      <c r="B6" s="18">
        <v>49511827</v>
      </c>
      <c r="C6" s="18">
        <v>0</v>
      </c>
      <c r="D6" s="58">
        <v>58244132</v>
      </c>
      <c r="E6" s="59">
        <v>58244132</v>
      </c>
      <c r="F6" s="59">
        <v>2476775</v>
      </c>
      <c r="G6" s="59">
        <v>3182611</v>
      </c>
      <c r="H6" s="59">
        <v>3086312</v>
      </c>
      <c r="I6" s="59">
        <v>8745698</v>
      </c>
      <c r="J6" s="59">
        <v>4989128</v>
      </c>
      <c r="K6" s="59">
        <v>2834902</v>
      </c>
      <c r="L6" s="59">
        <v>3625076</v>
      </c>
      <c r="M6" s="59">
        <v>11449106</v>
      </c>
      <c r="N6" s="59">
        <v>2740478</v>
      </c>
      <c r="O6" s="59">
        <v>0</v>
      </c>
      <c r="P6" s="59">
        <v>0</v>
      </c>
      <c r="Q6" s="59">
        <v>2740478</v>
      </c>
      <c r="R6" s="59">
        <v>0</v>
      </c>
      <c r="S6" s="59">
        <v>0</v>
      </c>
      <c r="T6" s="59">
        <v>0</v>
      </c>
      <c r="U6" s="59">
        <v>0</v>
      </c>
      <c r="V6" s="59">
        <v>22935282</v>
      </c>
      <c r="W6" s="59">
        <v>45165831</v>
      </c>
      <c r="X6" s="59">
        <v>-22230549</v>
      </c>
      <c r="Y6" s="60">
        <v>-49.22</v>
      </c>
      <c r="Z6" s="61">
        <v>58244132</v>
      </c>
    </row>
    <row r="7" spans="1:26" ht="13.5">
      <c r="A7" s="57" t="s">
        <v>33</v>
      </c>
      <c r="B7" s="18">
        <v>0</v>
      </c>
      <c r="C7" s="18">
        <v>0</v>
      </c>
      <c r="D7" s="58">
        <v>93500</v>
      </c>
      <c r="E7" s="59">
        <v>450000</v>
      </c>
      <c r="F7" s="59">
        <v>6384</v>
      </c>
      <c r="G7" s="59">
        <v>13087</v>
      </c>
      <c r="H7" s="59">
        <v>5981</v>
      </c>
      <c r="I7" s="59">
        <v>25452</v>
      </c>
      <c r="J7" s="59">
        <v>2681</v>
      </c>
      <c r="K7" s="59">
        <v>32539</v>
      </c>
      <c r="L7" s="59">
        <v>16504</v>
      </c>
      <c r="M7" s="59">
        <v>51724</v>
      </c>
      <c r="N7" s="59">
        <v>16561</v>
      </c>
      <c r="O7" s="59">
        <v>0</v>
      </c>
      <c r="P7" s="59">
        <v>0</v>
      </c>
      <c r="Q7" s="59">
        <v>16561</v>
      </c>
      <c r="R7" s="59">
        <v>0</v>
      </c>
      <c r="S7" s="59">
        <v>0</v>
      </c>
      <c r="T7" s="59">
        <v>0</v>
      </c>
      <c r="U7" s="59">
        <v>0</v>
      </c>
      <c r="V7" s="59">
        <v>93737</v>
      </c>
      <c r="W7" s="59">
        <v>70128</v>
      </c>
      <c r="X7" s="59">
        <v>23609</v>
      </c>
      <c r="Y7" s="60">
        <v>33.67</v>
      </c>
      <c r="Z7" s="61">
        <v>450000</v>
      </c>
    </row>
    <row r="8" spans="1:26" ht="13.5">
      <c r="A8" s="57" t="s">
        <v>34</v>
      </c>
      <c r="B8" s="18">
        <v>58762491</v>
      </c>
      <c r="C8" s="18">
        <v>0</v>
      </c>
      <c r="D8" s="58">
        <v>57297001</v>
      </c>
      <c r="E8" s="59">
        <v>57297001</v>
      </c>
      <c r="F8" s="59">
        <v>22697000</v>
      </c>
      <c r="G8" s="59">
        <v>2075000</v>
      </c>
      <c r="H8" s="59">
        <v>0</v>
      </c>
      <c r="I8" s="59">
        <v>24772000</v>
      </c>
      <c r="J8" s="59">
        <v>0</v>
      </c>
      <c r="K8" s="59">
        <v>0</v>
      </c>
      <c r="L8" s="59">
        <v>17157000</v>
      </c>
      <c r="M8" s="59">
        <v>17157000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41929000</v>
      </c>
      <c r="W8" s="59">
        <v>57297000</v>
      </c>
      <c r="X8" s="59">
        <v>-15368000</v>
      </c>
      <c r="Y8" s="60">
        <v>-26.82</v>
      </c>
      <c r="Z8" s="61">
        <v>57297001</v>
      </c>
    </row>
    <row r="9" spans="1:26" ht="13.5">
      <c r="A9" s="57" t="s">
        <v>35</v>
      </c>
      <c r="B9" s="18">
        <v>26432812</v>
      </c>
      <c r="C9" s="18">
        <v>0</v>
      </c>
      <c r="D9" s="58">
        <v>27342743</v>
      </c>
      <c r="E9" s="59">
        <v>27335005</v>
      </c>
      <c r="F9" s="59">
        <v>2701978</v>
      </c>
      <c r="G9" s="59">
        <v>1278011</v>
      </c>
      <c r="H9" s="59">
        <v>1168377</v>
      </c>
      <c r="I9" s="59">
        <v>5148366</v>
      </c>
      <c r="J9" s="59">
        <v>416833</v>
      </c>
      <c r="K9" s="59">
        <v>2573049</v>
      </c>
      <c r="L9" s="59">
        <v>290184</v>
      </c>
      <c r="M9" s="59">
        <v>3280066</v>
      </c>
      <c r="N9" s="59">
        <v>317186</v>
      </c>
      <c r="O9" s="59">
        <v>0</v>
      </c>
      <c r="P9" s="59">
        <v>0</v>
      </c>
      <c r="Q9" s="59">
        <v>317186</v>
      </c>
      <c r="R9" s="59">
        <v>0</v>
      </c>
      <c r="S9" s="59">
        <v>0</v>
      </c>
      <c r="T9" s="59">
        <v>0</v>
      </c>
      <c r="U9" s="59">
        <v>0</v>
      </c>
      <c r="V9" s="59">
        <v>8745618</v>
      </c>
      <c r="W9" s="59">
        <v>19350807</v>
      </c>
      <c r="X9" s="59">
        <v>-10605189</v>
      </c>
      <c r="Y9" s="60">
        <v>-54.8</v>
      </c>
      <c r="Z9" s="61">
        <v>27335005</v>
      </c>
    </row>
    <row r="10" spans="1:26" ht="25.5">
      <c r="A10" s="62" t="s">
        <v>98</v>
      </c>
      <c r="B10" s="63">
        <f>SUM(B5:B9)</f>
        <v>141610042</v>
      </c>
      <c r="C10" s="63">
        <f>SUM(C5:C9)</f>
        <v>0</v>
      </c>
      <c r="D10" s="64">
        <f aca="true" t="shared" si="0" ref="D10:Z10">SUM(D5:D9)</f>
        <v>150010366</v>
      </c>
      <c r="E10" s="65">
        <f t="shared" si="0"/>
        <v>150402693</v>
      </c>
      <c r="F10" s="65">
        <f t="shared" si="0"/>
        <v>27882137</v>
      </c>
      <c r="G10" s="65">
        <f t="shared" si="0"/>
        <v>6548709</v>
      </c>
      <c r="H10" s="65">
        <f t="shared" si="0"/>
        <v>4260670</v>
      </c>
      <c r="I10" s="65">
        <f t="shared" si="0"/>
        <v>38691516</v>
      </c>
      <c r="J10" s="65">
        <f t="shared" si="0"/>
        <v>6594658</v>
      </c>
      <c r="K10" s="65">
        <f t="shared" si="0"/>
        <v>6220822</v>
      </c>
      <c r="L10" s="65">
        <f t="shared" si="0"/>
        <v>21899658</v>
      </c>
      <c r="M10" s="65">
        <f t="shared" si="0"/>
        <v>34715138</v>
      </c>
      <c r="N10" s="65">
        <f t="shared" si="0"/>
        <v>3957371</v>
      </c>
      <c r="O10" s="65">
        <f t="shared" si="0"/>
        <v>0</v>
      </c>
      <c r="P10" s="65">
        <f t="shared" si="0"/>
        <v>0</v>
      </c>
      <c r="Q10" s="65">
        <f t="shared" si="0"/>
        <v>3957371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77364025</v>
      </c>
      <c r="W10" s="65">
        <f t="shared" si="0"/>
        <v>128211157</v>
      </c>
      <c r="X10" s="65">
        <f t="shared" si="0"/>
        <v>-50847132</v>
      </c>
      <c r="Y10" s="66">
        <f>+IF(W10&lt;&gt;0,(X10/W10)*100,0)</f>
        <v>-39.658898016184345</v>
      </c>
      <c r="Z10" s="67">
        <f t="shared" si="0"/>
        <v>150402693</v>
      </c>
    </row>
    <row r="11" spans="1:26" ht="13.5">
      <c r="A11" s="57" t="s">
        <v>36</v>
      </c>
      <c r="B11" s="18">
        <v>58693305</v>
      </c>
      <c r="C11" s="18">
        <v>0</v>
      </c>
      <c r="D11" s="58">
        <v>60873631</v>
      </c>
      <c r="E11" s="59">
        <v>62315200</v>
      </c>
      <c r="F11" s="59">
        <v>5410182</v>
      </c>
      <c r="G11" s="59">
        <v>5028864</v>
      </c>
      <c r="H11" s="59">
        <v>5127638</v>
      </c>
      <c r="I11" s="59">
        <v>15566684</v>
      </c>
      <c r="J11" s="59">
        <v>5216007</v>
      </c>
      <c r="K11" s="59">
        <v>4845149</v>
      </c>
      <c r="L11" s="59">
        <v>5295819</v>
      </c>
      <c r="M11" s="59">
        <v>15356975</v>
      </c>
      <c r="N11" s="59">
        <v>5255584</v>
      </c>
      <c r="O11" s="59">
        <v>0</v>
      </c>
      <c r="P11" s="59">
        <v>0</v>
      </c>
      <c r="Q11" s="59">
        <v>5255584</v>
      </c>
      <c r="R11" s="59">
        <v>0</v>
      </c>
      <c r="S11" s="59">
        <v>0</v>
      </c>
      <c r="T11" s="59">
        <v>0</v>
      </c>
      <c r="U11" s="59">
        <v>0</v>
      </c>
      <c r="V11" s="59">
        <v>36179243</v>
      </c>
      <c r="W11" s="59">
        <v>45601419</v>
      </c>
      <c r="X11" s="59">
        <v>-9422176</v>
      </c>
      <c r="Y11" s="60">
        <v>-20.66</v>
      </c>
      <c r="Z11" s="61">
        <v>62315200</v>
      </c>
    </row>
    <row r="12" spans="1:26" ht="13.5">
      <c r="A12" s="57" t="s">
        <v>37</v>
      </c>
      <c r="B12" s="18">
        <v>3412176</v>
      </c>
      <c r="C12" s="18">
        <v>0</v>
      </c>
      <c r="D12" s="58">
        <v>3850261</v>
      </c>
      <c r="E12" s="59">
        <v>3825755</v>
      </c>
      <c r="F12" s="59">
        <v>284307</v>
      </c>
      <c r="G12" s="59">
        <v>217868</v>
      </c>
      <c r="H12" s="59">
        <v>270462</v>
      </c>
      <c r="I12" s="59">
        <v>772637</v>
      </c>
      <c r="J12" s="59">
        <v>305443</v>
      </c>
      <c r="K12" s="59">
        <v>288959</v>
      </c>
      <c r="L12" s="59">
        <v>294067</v>
      </c>
      <c r="M12" s="59">
        <v>888469</v>
      </c>
      <c r="N12" s="59">
        <v>280942</v>
      </c>
      <c r="O12" s="59">
        <v>0</v>
      </c>
      <c r="P12" s="59">
        <v>0</v>
      </c>
      <c r="Q12" s="59">
        <v>280942</v>
      </c>
      <c r="R12" s="59">
        <v>0</v>
      </c>
      <c r="S12" s="59">
        <v>0</v>
      </c>
      <c r="T12" s="59">
        <v>0</v>
      </c>
      <c r="U12" s="59">
        <v>0</v>
      </c>
      <c r="V12" s="59">
        <v>1942048</v>
      </c>
      <c r="W12" s="59">
        <v>2884294</v>
      </c>
      <c r="X12" s="59">
        <v>-942246</v>
      </c>
      <c r="Y12" s="60">
        <v>-32.67</v>
      </c>
      <c r="Z12" s="61">
        <v>3825755</v>
      </c>
    </row>
    <row r="13" spans="1:26" ht="13.5">
      <c r="A13" s="57" t="s">
        <v>99</v>
      </c>
      <c r="B13" s="18">
        <v>26821187</v>
      </c>
      <c r="C13" s="18">
        <v>0</v>
      </c>
      <c r="D13" s="58">
        <v>29848544</v>
      </c>
      <c r="E13" s="59">
        <v>29848544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22360058</v>
      </c>
      <c r="X13" s="59">
        <v>-22360058</v>
      </c>
      <c r="Y13" s="60">
        <v>-100</v>
      </c>
      <c r="Z13" s="61">
        <v>29848544</v>
      </c>
    </row>
    <row r="14" spans="1:26" ht="13.5">
      <c r="A14" s="57" t="s">
        <v>38</v>
      </c>
      <c r="B14" s="18">
        <v>9129556</v>
      </c>
      <c r="C14" s="18">
        <v>0</v>
      </c>
      <c r="D14" s="58">
        <v>2212000</v>
      </c>
      <c r="E14" s="59">
        <v>2297194</v>
      </c>
      <c r="F14" s="59">
        <v>62044</v>
      </c>
      <c r="G14" s="59">
        <v>77688</v>
      </c>
      <c r="H14" s="59">
        <v>23435</v>
      </c>
      <c r="I14" s="59">
        <v>163167</v>
      </c>
      <c r="J14" s="59">
        <v>49673</v>
      </c>
      <c r="K14" s="59">
        <v>163382</v>
      </c>
      <c r="L14" s="59">
        <v>47927</v>
      </c>
      <c r="M14" s="59">
        <v>260982</v>
      </c>
      <c r="N14" s="59">
        <v>36127</v>
      </c>
      <c r="O14" s="59">
        <v>0</v>
      </c>
      <c r="P14" s="59">
        <v>0</v>
      </c>
      <c r="Q14" s="59">
        <v>36127</v>
      </c>
      <c r="R14" s="59">
        <v>0</v>
      </c>
      <c r="S14" s="59">
        <v>0</v>
      </c>
      <c r="T14" s="59">
        <v>0</v>
      </c>
      <c r="U14" s="59">
        <v>0</v>
      </c>
      <c r="V14" s="59">
        <v>460276</v>
      </c>
      <c r="W14" s="59">
        <v>1657196</v>
      </c>
      <c r="X14" s="59">
        <v>-1196920</v>
      </c>
      <c r="Y14" s="60">
        <v>-72.23</v>
      </c>
      <c r="Z14" s="61">
        <v>2297194</v>
      </c>
    </row>
    <row r="15" spans="1:26" ht="13.5">
      <c r="A15" s="57" t="s">
        <v>39</v>
      </c>
      <c r="B15" s="18">
        <v>24198425</v>
      </c>
      <c r="C15" s="18">
        <v>0</v>
      </c>
      <c r="D15" s="58">
        <v>22208256</v>
      </c>
      <c r="E15" s="59">
        <v>22208256</v>
      </c>
      <c r="F15" s="59">
        <v>201842</v>
      </c>
      <c r="G15" s="59">
        <v>409162</v>
      </c>
      <c r="H15" s="59">
        <v>63384</v>
      </c>
      <c r="I15" s="59">
        <v>674388</v>
      </c>
      <c r="J15" s="59">
        <v>185052</v>
      </c>
      <c r="K15" s="59">
        <v>213539</v>
      </c>
      <c r="L15" s="59">
        <v>197123</v>
      </c>
      <c r="M15" s="59">
        <v>595714</v>
      </c>
      <c r="N15" s="59">
        <v>185120</v>
      </c>
      <c r="O15" s="59">
        <v>0</v>
      </c>
      <c r="P15" s="59">
        <v>0</v>
      </c>
      <c r="Q15" s="59">
        <v>185120</v>
      </c>
      <c r="R15" s="59">
        <v>0</v>
      </c>
      <c r="S15" s="59">
        <v>0</v>
      </c>
      <c r="T15" s="59">
        <v>0</v>
      </c>
      <c r="U15" s="59">
        <v>0</v>
      </c>
      <c r="V15" s="59">
        <v>1455222</v>
      </c>
      <c r="W15" s="59">
        <v>16636586</v>
      </c>
      <c r="X15" s="59">
        <v>-15181364</v>
      </c>
      <c r="Y15" s="60">
        <v>-91.25</v>
      </c>
      <c r="Z15" s="61">
        <v>22208256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66622731</v>
      </c>
      <c r="C17" s="18">
        <v>0</v>
      </c>
      <c r="D17" s="58">
        <v>48239013</v>
      </c>
      <c r="E17" s="59">
        <v>53119580</v>
      </c>
      <c r="F17" s="59">
        <v>3132077</v>
      </c>
      <c r="G17" s="59">
        <v>1329070</v>
      </c>
      <c r="H17" s="59">
        <v>1373768</v>
      </c>
      <c r="I17" s="59">
        <v>5834915</v>
      </c>
      <c r="J17" s="59">
        <v>1581899</v>
      </c>
      <c r="K17" s="59">
        <v>1249560</v>
      </c>
      <c r="L17" s="59">
        <v>2837725</v>
      </c>
      <c r="M17" s="59">
        <v>5669184</v>
      </c>
      <c r="N17" s="59">
        <v>1248778</v>
      </c>
      <c r="O17" s="59">
        <v>0</v>
      </c>
      <c r="P17" s="59">
        <v>0</v>
      </c>
      <c r="Q17" s="59">
        <v>1248778</v>
      </c>
      <c r="R17" s="59">
        <v>0</v>
      </c>
      <c r="S17" s="59">
        <v>0</v>
      </c>
      <c r="T17" s="59">
        <v>0</v>
      </c>
      <c r="U17" s="59">
        <v>0</v>
      </c>
      <c r="V17" s="59">
        <v>12752877</v>
      </c>
      <c r="W17" s="59">
        <v>36136741</v>
      </c>
      <c r="X17" s="59">
        <v>-23383864</v>
      </c>
      <c r="Y17" s="60">
        <v>-64.71</v>
      </c>
      <c r="Z17" s="61">
        <v>53119580</v>
      </c>
    </row>
    <row r="18" spans="1:26" ht="13.5">
      <c r="A18" s="69" t="s">
        <v>42</v>
      </c>
      <c r="B18" s="70">
        <f>SUM(B11:B17)</f>
        <v>188877380</v>
      </c>
      <c r="C18" s="70">
        <f>SUM(C11:C17)</f>
        <v>0</v>
      </c>
      <c r="D18" s="71">
        <f aca="true" t="shared" si="1" ref="D18:Z18">SUM(D11:D17)</f>
        <v>167231705</v>
      </c>
      <c r="E18" s="72">
        <f t="shared" si="1"/>
        <v>173614529</v>
      </c>
      <c r="F18" s="72">
        <f t="shared" si="1"/>
        <v>9090452</v>
      </c>
      <c r="G18" s="72">
        <f t="shared" si="1"/>
        <v>7062652</v>
      </c>
      <c r="H18" s="72">
        <f t="shared" si="1"/>
        <v>6858687</v>
      </c>
      <c r="I18" s="72">
        <f t="shared" si="1"/>
        <v>23011791</v>
      </c>
      <c r="J18" s="72">
        <f t="shared" si="1"/>
        <v>7338074</v>
      </c>
      <c r="K18" s="72">
        <f t="shared" si="1"/>
        <v>6760589</v>
      </c>
      <c r="L18" s="72">
        <f t="shared" si="1"/>
        <v>8672661</v>
      </c>
      <c r="M18" s="72">
        <f t="shared" si="1"/>
        <v>22771324</v>
      </c>
      <c r="N18" s="72">
        <f t="shared" si="1"/>
        <v>7006551</v>
      </c>
      <c r="O18" s="72">
        <f t="shared" si="1"/>
        <v>0</v>
      </c>
      <c r="P18" s="72">
        <f t="shared" si="1"/>
        <v>0</v>
      </c>
      <c r="Q18" s="72">
        <f t="shared" si="1"/>
        <v>7006551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52789666</v>
      </c>
      <c r="W18" s="72">
        <f t="shared" si="1"/>
        <v>125276294</v>
      </c>
      <c r="X18" s="72">
        <f t="shared" si="1"/>
        <v>-72486628</v>
      </c>
      <c r="Y18" s="66">
        <f>+IF(W18&lt;&gt;0,(X18/W18)*100,0)</f>
        <v>-57.861408320396194</v>
      </c>
      <c r="Z18" s="73">
        <f t="shared" si="1"/>
        <v>173614529</v>
      </c>
    </row>
    <row r="19" spans="1:26" ht="13.5">
      <c r="A19" s="69" t="s">
        <v>43</v>
      </c>
      <c r="B19" s="74">
        <f>+B10-B18</f>
        <v>-47267338</v>
      </c>
      <c r="C19" s="74">
        <f>+C10-C18</f>
        <v>0</v>
      </c>
      <c r="D19" s="75">
        <f aca="true" t="shared" si="2" ref="D19:Z19">+D10-D18</f>
        <v>-17221339</v>
      </c>
      <c r="E19" s="76">
        <f t="shared" si="2"/>
        <v>-23211836</v>
      </c>
      <c r="F19" s="76">
        <f t="shared" si="2"/>
        <v>18791685</v>
      </c>
      <c r="G19" s="76">
        <f t="shared" si="2"/>
        <v>-513943</v>
      </c>
      <c r="H19" s="76">
        <f t="shared" si="2"/>
        <v>-2598017</v>
      </c>
      <c r="I19" s="76">
        <f t="shared" si="2"/>
        <v>15679725</v>
      </c>
      <c r="J19" s="76">
        <f t="shared" si="2"/>
        <v>-743416</v>
      </c>
      <c r="K19" s="76">
        <f t="shared" si="2"/>
        <v>-539767</v>
      </c>
      <c r="L19" s="76">
        <f t="shared" si="2"/>
        <v>13226997</v>
      </c>
      <c r="M19" s="76">
        <f t="shared" si="2"/>
        <v>11943814</v>
      </c>
      <c r="N19" s="76">
        <f t="shared" si="2"/>
        <v>-3049180</v>
      </c>
      <c r="O19" s="76">
        <f t="shared" si="2"/>
        <v>0</v>
      </c>
      <c r="P19" s="76">
        <f t="shared" si="2"/>
        <v>0</v>
      </c>
      <c r="Q19" s="76">
        <f t="shared" si="2"/>
        <v>-3049180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24574359</v>
      </c>
      <c r="W19" s="76">
        <f>IF(E10=E18,0,W10-W18)</f>
        <v>2934863</v>
      </c>
      <c r="X19" s="76">
        <f t="shared" si="2"/>
        <v>21639496</v>
      </c>
      <c r="Y19" s="77">
        <f>+IF(W19&lt;&gt;0,(X19/W19)*100,0)</f>
        <v>737.3255923700698</v>
      </c>
      <c r="Z19" s="78">
        <f t="shared" si="2"/>
        <v>-23211836</v>
      </c>
    </row>
    <row r="20" spans="1:26" ht="13.5">
      <c r="A20" s="57" t="s">
        <v>44</v>
      </c>
      <c r="B20" s="18">
        <v>82613965</v>
      </c>
      <c r="C20" s="18">
        <v>0</v>
      </c>
      <c r="D20" s="58">
        <v>93694000</v>
      </c>
      <c r="E20" s="59">
        <v>93694000</v>
      </c>
      <c r="F20" s="59">
        <v>17927000</v>
      </c>
      <c r="G20" s="59">
        <v>0</v>
      </c>
      <c r="H20" s="59">
        <v>0</v>
      </c>
      <c r="I20" s="59">
        <v>17927000</v>
      </c>
      <c r="J20" s="59">
        <v>19985030</v>
      </c>
      <c r="K20" s="59">
        <v>0</v>
      </c>
      <c r="L20" s="59">
        <v>12290214</v>
      </c>
      <c r="M20" s="59">
        <v>32275244</v>
      </c>
      <c r="N20" s="59">
        <v>1220095</v>
      </c>
      <c r="O20" s="59">
        <v>0</v>
      </c>
      <c r="P20" s="59">
        <v>0</v>
      </c>
      <c r="Q20" s="59">
        <v>1220095</v>
      </c>
      <c r="R20" s="59">
        <v>0</v>
      </c>
      <c r="S20" s="59">
        <v>0</v>
      </c>
      <c r="T20" s="59">
        <v>0</v>
      </c>
      <c r="U20" s="59">
        <v>0</v>
      </c>
      <c r="V20" s="59">
        <v>51422339</v>
      </c>
      <c r="W20" s="59">
        <v>84929000</v>
      </c>
      <c r="X20" s="59">
        <v>-33506661</v>
      </c>
      <c r="Y20" s="60">
        <v>-39.45</v>
      </c>
      <c r="Z20" s="61">
        <v>93694000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35346627</v>
      </c>
      <c r="C22" s="85">
        <f>SUM(C19:C21)</f>
        <v>0</v>
      </c>
      <c r="D22" s="86">
        <f aca="true" t="shared" si="3" ref="D22:Z22">SUM(D19:D21)</f>
        <v>76472661</v>
      </c>
      <c r="E22" s="87">
        <f t="shared" si="3"/>
        <v>70482164</v>
      </c>
      <c r="F22" s="87">
        <f t="shared" si="3"/>
        <v>36718685</v>
      </c>
      <c r="G22" s="87">
        <f t="shared" si="3"/>
        <v>-513943</v>
      </c>
      <c r="H22" s="87">
        <f t="shared" si="3"/>
        <v>-2598017</v>
      </c>
      <c r="I22" s="87">
        <f t="shared" si="3"/>
        <v>33606725</v>
      </c>
      <c r="J22" s="87">
        <f t="shared" si="3"/>
        <v>19241614</v>
      </c>
      <c r="K22" s="87">
        <f t="shared" si="3"/>
        <v>-539767</v>
      </c>
      <c r="L22" s="87">
        <f t="shared" si="3"/>
        <v>25517211</v>
      </c>
      <c r="M22" s="87">
        <f t="shared" si="3"/>
        <v>44219058</v>
      </c>
      <c r="N22" s="87">
        <f t="shared" si="3"/>
        <v>-1829085</v>
      </c>
      <c r="O22" s="87">
        <f t="shared" si="3"/>
        <v>0</v>
      </c>
      <c r="P22" s="87">
        <f t="shared" si="3"/>
        <v>0</v>
      </c>
      <c r="Q22" s="87">
        <f t="shared" si="3"/>
        <v>-1829085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75996698</v>
      </c>
      <c r="W22" s="87">
        <f t="shared" si="3"/>
        <v>87863863</v>
      </c>
      <c r="X22" s="87">
        <f t="shared" si="3"/>
        <v>-11867165</v>
      </c>
      <c r="Y22" s="88">
        <f>+IF(W22&lt;&gt;0,(X22/W22)*100,0)</f>
        <v>-13.506309186519605</v>
      </c>
      <c r="Z22" s="89">
        <f t="shared" si="3"/>
        <v>70482164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35346627</v>
      </c>
      <c r="C24" s="74">
        <f>SUM(C22:C23)</f>
        <v>0</v>
      </c>
      <c r="D24" s="75">
        <f aca="true" t="shared" si="4" ref="D24:Z24">SUM(D22:D23)</f>
        <v>76472661</v>
      </c>
      <c r="E24" s="76">
        <f t="shared" si="4"/>
        <v>70482164</v>
      </c>
      <c r="F24" s="76">
        <f t="shared" si="4"/>
        <v>36718685</v>
      </c>
      <c r="G24" s="76">
        <f t="shared" si="4"/>
        <v>-513943</v>
      </c>
      <c r="H24" s="76">
        <f t="shared" si="4"/>
        <v>-2598017</v>
      </c>
      <c r="I24" s="76">
        <f t="shared" si="4"/>
        <v>33606725</v>
      </c>
      <c r="J24" s="76">
        <f t="shared" si="4"/>
        <v>19241614</v>
      </c>
      <c r="K24" s="76">
        <f t="shared" si="4"/>
        <v>-539767</v>
      </c>
      <c r="L24" s="76">
        <f t="shared" si="4"/>
        <v>25517211</v>
      </c>
      <c r="M24" s="76">
        <f t="shared" si="4"/>
        <v>44219058</v>
      </c>
      <c r="N24" s="76">
        <f t="shared" si="4"/>
        <v>-1829085</v>
      </c>
      <c r="O24" s="76">
        <f t="shared" si="4"/>
        <v>0</v>
      </c>
      <c r="P24" s="76">
        <f t="shared" si="4"/>
        <v>0</v>
      </c>
      <c r="Q24" s="76">
        <f t="shared" si="4"/>
        <v>-1829085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75996698</v>
      </c>
      <c r="W24" s="76">
        <f t="shared" si="4"/>
        <v>87863863</v>
      </c>
      <c r="X24" s="76">
        <f t="shared" si="4"/>
        <v>-11867165</v>
      </c>
      <c r="Y24" s="77">
        <f>+IF(W24&lt;&gt;0,(X24/W24)*100,0)</f>
        <v>-13.506309186519605</v>
      </c>
      <c r="Z24" s="78">
        <f t="shared" si="4"/>
        <v>70482164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71796711</v>
      </c>
      <c r="C27" s="21">
        <v>0</v>
      </c>
      <c r="D27" s="98">
        <v>95104900</v>
      </c>
      <c r="E27" s="99">
        <v>93721050</v>
      </c>
      <c r="F27" s="99">
        <v>13504798</v>
      </c>
      <c r="G27" s="99">
        <v>2205133</v>
      </c>
      <c r="H27" s="99">
        <v>294096</v>
      </c>
      <c r="I27" s="99">
        <v>16004027</v>
      </c>
      <c r="J27" s="99">
        <v>1669966</v>
      </c>
      <c r="K27" s="99">
        <v>551300</v>
      </c>
      <c r="L27" s="99">
        <v>2274128</v>
      </c>
      <c r="M27" s="99">
        <v>4495394</v>
      </c>
      <c r="N27" s="99">
        <v>1317</v>
      </c>
      <c r="O27" s="99">
        <v>0</v>
      </c>
      <c r="P27" s="99">
        <v>0</v>
      </c>
      <c r="Q27" s="99">
        <v>1317</v>
      </c>
      <c r="R27" s="99">
        <v>0</v>
      </c>
      <c r="S27" s="99">
        <v>0</v>
      </c>
      <c r="T27" s="99">
        <v>0</v>
      </c>
      <c r="U27" s="99">
        <v>0</v>
      </c>
      <c r="V27" s="99">
        <v>20500738</v>
      </c>
      <c r="W27" s="99">
        <v>70290788</v>
      </c>
      <c r="X27" s="99">
        <v>-49790050</v>
      </c>
      <c r="Y27" s="100">
        <v>-70.83</v>
      </c>
      <c r="Z27" s="101">
        <v>93721050</v>
      </c>
    </row>
    <row r="28" spans="1:26" ht="13.5">
      <c r="A28" s="102" t="s">
        <v>44</v>
      </c>
      <c r="B28" s="18">
        <v>71796711</v>
      </c>
      <c r="C28" s="18">
        <v>0</v>
      </c>
      <c r="D28" s="58">
        <v>93694000</v>
      </c>
      <c r="E28" s="59">
        <v>92272550</v>
      </c>
      <c r="F28" s="59">
        <v>13428011</v>
      </c>
      <c r="G28" s="59">
        <v>2199196</v>
      </c>
      <c r="H28" s="59">
        <v>294096</v>
      </c>
      <c r="I28" s="59">
        <v>15921303</v>
      </c>
      <c r="J28" s="59">
        <v>1657642</v>
      </c>
      <c r="K28" s="59">
        <v>535690</v>
      </c>
      <c r="L28" s="59">
        <v>2249922</v>
      </c>
      <c r="M28" s="59">
        <v>4443254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20364557</v>
      </c>
      <c r="W28" s="59">
        <v>69204413</v>
      </c>
      <c r="X28" s="59">
        <v>-48839856</v>
      </c>
      <c r="Y28" s="60">
        <v>-70.57</v>
      </c>
      <c r="Z28" s="61">
        <v>92272550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1410900</v>
      </c>
      <c r="E31" s="59">
        <v>1448500</v>
      </c>
      <c r="F31" s="59">
        <v>76787</v>
      </c>
      <c r="G31" s="59">
        <v>5937</v>
      </c>
      <c r="H31" s="59">
        <v>0</v>
      </c>
      <c r="I31" s="59">
        <v>82724</v>
      </c>
      <c r="J31" s="59">
        <v>12324</v>
      </c>
      <c r="K31" s="59">
        <v>15610</v>
      </c>
      <c r="L31" s="59">
        <v>24206</v>
      </c>
      <c r="M31" s="59">
        <v>52140</v>
      </c>
      <c r="N31" s="59">
        <v>1317</v>
      </c>
      <c r="O31" s="59">
        <v>0</v>
      </c>
      <c r="P31" s="59">
        <v>0</v>
      </c>
      <c r="Q31" s="59">
        <v>1317</v>
      </c>
      <c r="R31" s="59">
        <v>0</v>
      </c>
      <c r="S31" s="59">
        <v>0</v>
      </c>
      <c r="T31" s="59">
        <v>0</v>
      </c>
      <c r="U31" s="59">
        <v>0</v>
      </c>
      <c r="V31" s="59">
        <v>136181</v>
      </c>
      <c r="W31" s="59">
        <v>1086375</v>
      </c>
      <c r="X31" s="59">
        <v>-950194</v>
      </c>
      <c r="Y31" s="60">
        <v>-87.46</v>
      </c>
      <c r="Z31" s="61">
        <v>1448500</v>
      </c>
    </row>
    <row r="32" spans="1:26" ht="13.5">
      <c r="A32" s="69" t="s">
        <v>50</v>
      </c>
      <c r="B32" s="21">
        <f>SUM(B28:B31)</f>
        <v>71796711</v>
      </c>
      <c r="C32" s="21">
        <f>SUM(C28:C31)</f>
        <v>0</v>
      </c>
      <c r="D32" s="98">
        <f aca="true" t="shared" si="5" ref="D32:Z32">SUM(D28:D31)</f>
        <v>95104900</v>
      </c>
      <c r="E32" s="99">
        <f t="shared" si="5"/>
        <v>93721050</v>
      </c>
      <c r="F32" s="99">
        <f t="shared" si="5"/>
        <v>13504798</v>
      </c>
      <c r="G32" s="99">
        <f t="shared" si="5"/>
        <v>2205133</v>
      </c>
      <c r="H32" s="99">
        <f t="shared" si="5"/>
        <v>294096</v>
      </c>
      <c r="I32" s="99">
        <f t="shared" si="5"/>
        <v>16004027</v>
      </c>
      <c r="J32" s="99">
        <f t="shared" si="5"/>
        <v>1669966</v>
      </c>
      <c r="K32" s="99">
        <f t="shared" si="5"/>
        <v>551300</v>
      </c>
      <c r="L32" s="99">
        <f t="shared" si="5"/>
        <v>2274128</v>
      </c>
      <c r="M32" s="99">
        <f t="shared" si="5"/>
        <v>4495394</v>
      </c>
      <c r="N32" s="99">
        <f t="shared" si="5"/>
        <v>1317</v>
      </c>
      <c r="O32" s="99">
        <f t="shared" si="5"/>
        <v>0</v>
      </c>
      <c r="P32" s="99">
        <f t="shared" si="5"/>
        <v>0</v>
      </c>
      <c r="Q32" s="99">
        <f t="shared" si="5"/>
        <v>1317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20500738</v>
      </c>
      <c r="W32" s="99">
        <f t="shared" si="5"/>
        <v>70290788</v>
      </c>
      <c r="X32" s="99">
        <f t="shared" si="5"/>
        <v>-49790050</v>
      </c>
      <c r="Y32" s="100">
        <f>+IF(W32&lt;&gt;0,(X32/W32)*100,0)</f>
        <v>-70.83438871107833</v>
      </c>
      <c r="Z32" s="101">
        <f t="shared" si="5"/>
        <v>93721050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33954710</v>
      </c>
      <c r="C35" s="18">
        <v>0</v>
      </c>
      <c r="D35" s="58">
        <v>85758305</v>
      </c>
      <c r="E35" s="59">
        <v>85757982</v>
      </c>
      <c r="F35" s="59">
        <v>61224019</v>
      </c>
      <c r="G35" s="59">
        <v>61225107</v>
      </c>
      <c r="H35" s="59">
        <v>54139013</v>
      </c>
      <c r="I35" s="59">
        <v>54139013</v>
      </c>
      <c r="J35" s="59">
        <v>75202980</v>
      </c>
      <c r="K35" s="59">
        <v>66585797</v>
      </c>
      <c r="L35" s="59">
        <v>81508412</v>
      </c>
      <c r="M35" s="59">
        <v>81508412</v>
      </c>
      <c r="N35" s="59">
        <v>77805561</v>
      </c>
      <c r="O35" s="59">
        <v>0</v>
      </c>
      <c r="P35" s="59">
        <v>0</v>
      </c>
      <c r="Q35" s="59">
        <v>77805561</v>
      </c>
      <c r="R35" s="59">
        <v>0</v>
      </c>
      <c r="S35" s="59">
        <v>0</v>
      </c>
      <c r="T35" s="59">
        <v>0</v>
      </c>
      <c r="U35" s="59">
        <v>0</v>
      </c>
      <c r="V35" s="59">
        <v>77805561</v>
      </c>
      <c r="W35" s="59">
        <v>64318487</v>
      </c>
      <c r="X35" s="59">
        <v>13487074</v>
      </c>
      <c r="Y35" s="60">
        <v>20.97</v>
      </c>
      <c r="Z35" s="61">
        <v>85757982</v>
      </c>
    </row>
    <row r="36" spans="1:26" ht="13.5">
      <c r="A36" s="57" t="s">
        <v>53</v>
      </c>
      <c r="B36" s="18">
        <v>534055317</v>
      </c>
      <c r="C36" s="18">
        <v>0</v>
      </c>
      <c r="D36" s="58">
        <v>521150000</v>
      </c>
      <c r="E36" s="59">
        <v>521149303</v>
      </c>
      <c r="F36" s="59">
        <v>526388537</v>
      </c>
      <c r="G36" s="59">
        <v>526388537</v>
      </c>
      <c r="H36" s="59">
        <v>526388537</v>
      </c>
      <c r="I36" s="59">
        <v>526388537</v>
      </c>
      <c r="J36" s="59">
        <v>526400862</v>
      </c>
      <c r="K36" s="59">
        <v>526416471</v>
      </c>
      <c r="L36" s="59">
        <v>526416471</v>
      </c>
      <c r="M36" s="59">
        <v>526416471</v>
      </c>
      <c r="N36" s="59">
        <v>526416471</v>
      </c>
      <c r="O36" s="59">
        <v>0</v>
      </c>
      <c r="P36" s="59">
        <v>0</v>
      </c>
      <c r="Q36" s="59">
        <v>526416471</v>
      </c>
      <c r="R36" s="59">
        <v>0</v>
      </c>
      <c r="S36" s="59">
        <v>0</v>
      </c>
      <c r="T36" s="59">
        <v>0</v>
      </c>
      <c r="U36" s="59">
        <v>0</v>
      </c>
      <c r="V36" s="59">
        <v>526416471</v>
      </c>
      <c r="W36" s="59">
        <v>390861977</v>
      </c>
      <c r="X36" s="59">
        <v>135554494</v>
      </c>
      <c r="Y36" s="60">
        <v>34.68</v>
      </c>
      <c r="Z36" s="61">
        <v>521149303</v>
      </c>
    </row>
    <row r="37" spans="1:26" ht="13.5">
      <c r="A37" s="57" t="s">
        <v>54</v>
      </c>
      <c r="B37" s="18">
        <v>88779852</v>
      </c>
      <c r="C37" s="18">
        <v>0</v>
      </c>
      <c r="D37" s="58">
        <v>57227092</v>
      </c>
      <c r="E37" s="59">
        <v>57226601</v>
      </c>
      <c r="F37" s="59">
        <v>91509447</v>
      </c>
      <c r="G37" s="59">
        <v>91515776</v>
      </c>
      <c r="H37" s="59">
        <v>91654787</v>
      </c>
      <c r="I37" s="59">
        <v>91654787</v>
      </c>
      <c r="J37" s="59">
        <v>98380408</v>
      </c>
      <c r="K37" s="59">
        <v>94628288</v>
      </c>
      <c r="L37" s="59">
        <v>91569099</v>
      </c>
      <c r="M37" s="59">
        <v>91569099</v>
      </c>
      <c r="N37" s="59">
        <v>91816814</v>
      </c>
      <c r="O37" s="59">
        <v>0</v>
      </c>
      <c r="P37" s="59">
        <v>0</v>
      </c>
      <c r="Q37" s="59">
        <v>91816814</v>
      </c>
      <c r="R37" s="59">
        <v>0</v>
      </c>
      <c r="S37" s="59">
        <v>0</v>
      </c>
      <c r="T37" s="59">
        <v>0</v>
      </c>
      <c r="U37" s="59">
        <v>0</v>
      </c>
      <c r="V37" s="59">
        <v>91816814</v>
      </c>
      <c r="W37" s="59">
        <v>42919951</v>
      </c>
      <c r="X37" s="59">
        <v>48896863</v>
      </c>
      <c r="Y37" s="60">
        <v>113.93</v>
      </c>
      <c r="Z37" s="61">
        <v>57226601</v>
      </c>
    </row>
    <row r="38" spans="1:26" ht="13.5">
      <c r="A38" s="57" t="s">
        <v>55</v>
      </c>
      <c r="B38" s="18">
        <v>39064123</v>
      </c>
      <c r="C38" s="18">
        <v>0</v>
      </c>
      <c r="D38" s="58">
        <v>33701000</v>
      </c>
      <c r="E38" s="59">
        <v>33700831</v>
      </c>
      <c r="F38" s="59">
        <v>36559612</v>
      </c>
      <c r="G38" s="59">
        <v>36559612</v>
      </c>
      <c r="H38" s="59">
        <v>36559612</v>
      </c>
      <c r="I38" s="59">
        <v>36559612</v>
      </c>
      <c r="J38" s="59">
        <v>36516707</v>
      </c>
      <c r="K38" s="59">
        <v>36517602</v>
      </c>
      <c r="L38" s="59">
        <v>36473360</v>
      </c>
      <c r="M38" s="59">
        <v>36473360</v>
      </c>
      <c r="N38" s="59">
        <v>36473360</v>
      </c>
      <c r="O38" s="59">
        <v>0</v>
      </c>
      <c r="P38" s="59">
        <v>0</v>
      </c>
      <c r="Q38" s="59">
        <v>36473360</v>
      </c>
      <c r="R38" s="59">
        <v>0</v>
      </c>
      <c r="S38" s="59">
        <v>0</v>
      </c>
      <c r="T38" s="59">
        <v>0</v>
      </c>
      <c r="U38" s="59">
        <v>0</v>
      </c>
      <c r="V38" s="59">
        <v>36473360</v>
      </c>
      <c r="W38" s="59">
        <v>25275623</v>
      </c>
      <c r="X38" s="59">
        <v>11197737</v>
      </c>
      <c r="Y38" s="60">
        <v>44.3</v>
      </c>
      <c r="Z38" s="61">
        <v>33700831</v>
      </c>
    </row>
    <row r="39" spans="1:26" ht="13.5">
      <c r="A39" s="57" t="s">
        <v>56</v>
      </c>
      <c r="B39" s="18">
        <v>440166052</v>
      </c>
      <c r="C39" s="18">
        <v>0</v>
      </c>
      <c r="D39" s="58">
        <v>515980213</v>
      </c>
      <c r="E39" s="59">
        <v>515979853</v>
      </c>
      <c r="F39" s="59">
        <v>459543497</v>
      </c>
      <c r="G39" s="59">
        <v>459538256</v>
      </c>
      <c r="H39" s="59">
        <v>452313151</v>
      </c>
      <c r="I39" s="59">
        <v>452313151</v>
      </c>
      <c r="J39" s="59">
        <v>466706727</v>
      </c>
      <c r="K39" s="59">
        <v>461856378</v>
      </c>
      <c r="L39" s="59">
        <v>479882424</v>
      </c>
      <c r="M39" s="59">
        <v>479882424</v>
      </c>
      <c r="N39" s="59">
        <v>475931858</v>
      </c>
      <c r="O39" s="59">
        <v>0</v>
      </c>
      <c r="P39" s="59">
        <v>0</v>
      </c>
      <c r="Q39" s="59">
        <v>475931858</v>
      </c>
      <c r="R39" s="59">
        <v>0</v>
      </c>
      <c r="S39" s="59">
        <v>0</v>
      </c>
      <c r="T39" s="59">
        <v>0</v>
      </c>
      <c r="U39" s="59">
        <v>0</v>
      </c>
      <c r="V39" s="59">
        <v>475931858</v>
      </c>
      <c r="W39" s="59">
        <v>386984890</v>
      </c>
      <c r="X39" s="59">
        <v>88946968</v>
      </c>
      <c r="Y39" s="60">
        <v>22.98</v>
      </c>
      <c r="Z39" s="61">
        <v>515979853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77674131</v>
      </c>
      <c r="C42" s="18">
        <v>0</v>
      </c>
      <c r="D42" s="58">
        <v>98261080</v>
      </c>
      <c r="E42" s="59">
        <v>87625432</v>
      </c>
      <c r="F42" s="59">
        <v>28528338</v>
      </c>
      <c r="G42" s="59">
        <v>-4284015</v>
      </c>
      <c r="H42" s="59">
        <v>-6562426</v>
      </c>
      <c r="I42" s="59">
        <v>17681897</v>
      </c>
      <c r="J42" s="59">
        <v>12796355</v>
      </c>
      <c r="K42" s="59">
        <v>-4126517</v>
      </c>
      <c r="L42" s="59">
        <v>19864372</v>
      </c>
      <c r="M42" s="59">
        <v>28534210</v>
      </c>
      <c r="N42" s="59">
        <v>-4644408</v>
      </c>
      <c r="O42" s="59">
        <v>0</v>
      </c>
      <c r="P42" s="59">
        <v>0</v>
      </c>
      <c r="Q42" s="59">
        <v>-4644408</v>
      </c>
      <c r="R42" s="59">
        <v>0</v>
      </c>
      <c r="S42" s="59">
        <v>0</v>
      </c>
      <c r="T42" s="59">
        <v>0</v>
      </c>
      <c r="U42" s="59">
        <v>0</v>
      </c>
      <c r="V42" s="59">
        <v>41571699</v>
      </c>
      <c r="W42" s="59">
        <v>65568838</v>
      </c>
      <c r="X42" s="59">
        <v>-23997139</v>
      </c>
      <c r="Y42" s="60">
        <v>-36.6</v>
      </c>
      <c r="Z42" s="61">
        <v>87625432</v>
      </c>
    </row>
    <row r="43" spans="1:26" ht="13.5">
      <c r="A43" s="57" t="s">
        <v>59</v>
      </c>
      <c r="B43" s="18">
        <v>-71796711</v>
      </c>
      <c r="C43" s="18">
        <v>0</v>
      </c>
      <c r="D43" s="58">
        <v>-95104964</v>
      </c>
      <c r="E43" s="59">
        <v>-93721050</v>
      </c>
      <c r="F43" s="59">
        <v>-32408923</v>
      </c>
      <c r="G43" s="59">
        <v>5500991</v>
      </c>
      <c r="H43" s="59">
        <v>4931768</v>
      </c>
      <c r="I43" s="59">
        <v>-21976164</v>
      </c>
      <c r="J43" s="59">
        <v>-120435</v>
      </c>
      <c r="K43" s="59">
        <v>-8101090</v>
      </c>
      <c r="L43" s="59">
        <v>-19995461</v>
      </c>
      <c r="M43" s="59">
        <v>-28216986</v>
      </c>
      <c r="N43" s="59">
        <v>4500000</v>
      </c>
      <c r="O43" s="59">
        <v>0</v>
      </c>
      <c r="P43" s="59">
        <v>0</v>
      </c>
      <c r="Q43" s="59">
        <v>4500000</v>
      </c>
      <c r="R43" s="59">
        <v>0</v>
      </c>
      <c r="S43" s="59">
        <v>0</v>
      </c>
      <c r="T43" s="59">
        <v>0</v>
      </c>
      <c r="U43" s="59">
        <v>0</v>
      </c>
      <c r="V43" s="59">
        <v>-45693150</v>
      </c>
      <c r="W43" s="59">
        <v>-77231794</v>
      </c>
      <c r="X43" s="59">
        <v>31538644</v>
      </c>
      <c r="Y43" s="60">
        <v>-40.84</v>
      </c>
      <c r="Z43" s="61">
        <v>-93721050</v>
      </c>
    </row>
    <row r="44" spans="1:26" ht="13.5">
      <c r="A44" s="57" t="s">
        <v>60</v>
      </c>
      <c r="B44" s="18">
        <v>-493667</v>
      </c>
      <c r="C44" s="18">
        <v>0</v>
      </c>
      <c r="D44" s="58">
        <v>0</v>
      </c>
      <c r="E44" s="59">
        <v>0</v>
      </c>
      <c r="F44" s="59">
        <v>-68027</v>
      </c>
      <c r="G44" s="59">
        <v>0</v>
      </c>
      <c r="H44" s="59">
        <v>0</v>
      </c>
      <c r="I44" s="59">
        <v>-68027</v>
      </c>
      <c r="J44" s="59">
        <v>-69144</v>
      </c>
      <c r="K44" s="59">
        <v>0</v>
      </c>
      <c r="L44" s="59">
        <v>-68734</v>
      </c>
      <c r="M44" s="59">
        <v>-137878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-205905</v>
      </c>
      <c r="W44" s="59">
        <v>-205905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6328876</v>
      </c>
      <c r="C45" s="21">
        <v>0</v>
      </c>
      <c r="D45" s="98">
        <v>3356116</v>
      </c>
      <c r="E45" s="99">
        <v>-721726</v>
      </c>
      <c r="F45" s="99">
        <v>1425280</v>
      </c>
      <c r="G45" s="99">
        <v>2642256</v>
      </c>
      <c r="H45" s="99">
        <v>1011598</v>
      </c>
      <c r="I45" s="99">
        <v>1011598</v>
      </c>
      <c r="J45" s="99">
        <v>13618374</v>
      </c>
      <c r="K45" s="99">
        <v>1390767</v>
      </c>
      <c r="L45" s="99">
        <v>1190944</v>
      </c>
      <c r="M45" s="99">
        <v>1190944</v>
      </c>
      <c r="N45" s="99">
        <v>1046536</v>
      </c>
      <c r="O45" s="99">
        <v>0</v>
      </c>
      <c r="P45" s="99">
        <v>0</v>
      </c>
      <c r="Q45" s="99">
        <v>1046536</v>
      </c>
      <c r="R45" s="99">
        <v>0</v>
      </c>
      <c r="S45" s="99">
        <v>0</v>
      </c>
      <c r="T45" s="99">
        <v>0</v>
      </c>
      <c r="U45" s="99">
        <v>0</v>
      </c>
      <c r="V45" s="99">
        <v>1046536</v>
      </c>
      <c r="W45" s="99">
        <v>-6494969</v>
      </c>
      <c r="X45" s="99">
        <v>7541505</v>
      </c>
      <c r="Y45" s="100">
        <v>-116.11</v>
      </c>
      <c r="Z45" s="101">
        <v>-721726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50.22149797045184</v>
      </c>
      <c r="C58" s="5">
        <f>IF(C67=0,0,+(C76/C67)*100)</f>
        <v>0</v>
      </c>
      <c r="D58" s="6">
        <f aca="true" t="shared" si="6" ref="D58:Z58">IF(D67=0,0,+(D76/D67)*100)</f>
        <v>68.11708471729729</v>
      </c>
      <c r="E58" s="7">
        <f t="shared" si="6"/>
        <v>61.630656781522376</v>
      </c>
      <c r="F58" s="7">
        <f t="shared" si="6"/>
        <v>39.08593536117955</v>
      </c>
      <c r="G58" s="7">
        <f t="shared" si="6"/>
        <v>15.849884642391412</v>
      </c>
      <c r="H58" s="7">
        <f t="shared" si="6"/>
        <v>20.71016322262773</v>
      </c>
      <c r="I58" s="7">
        <f t="shared" si="6"/>
        <v>24.35825983507834</v>
      </c>
      <c r="J58" s="7">
        <f t="shared" si="6"/>
        <v>10.372766590469718</v>
      </c>
      <c r="K58" s="7">
        <f t="shared" si="6"/>
        <v>14.048129217850654</v>
      </c>
      <c r="L58" s="7">
        <f t="shared" si="6"/>
        <v>9.517010084834045</v>
      </c>
      <c r="M58" s="7">
        <f t="shared" si="6"/>
        <v>11.043685391981164</v>
      </c>
      <c r="N58" s="7">
        <f t="shared" si="6"/>
        <v>30.792665977595284</v>
      </c>
      <c r="O58" s="7">
        <f t="shared" si="6"/>
        <v>0</v>
      </c>
      <c r="P58" s="7">
        <f t="shared" si="6"/>
        <v>0</v>
      </c>
      <c r="Q58" s="7">
        <f t="shared" si="6"/>
        <v>30.792665977595284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18.617130762213925</v>
      </c>
      <c r="W58" s="7">
        <f t="shared" si="6"/>
        <v>39.050288735298345</v>
      </c>
      <c r="X58" s="7">
        <f t="shared" si="6"/>
        <v>0</v>
      </c>
      <c r="Y58" s="7">
        <f t="shared" si="6"/>
        <v>0</v>
      </c>
      <c r="Z58" s="8">
        <f t="shared" si="6"/>
        <v>61.630656781522376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65.00485568726815</v>
      </c>
      <c r="E59" s="10">
        <f t="shared" si="7"/>
        <v>44.99998940162268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19.46171046596336</v>
      </c>
      <c r="K59" s="10">
        <f t="shared" si="7"/>
        <v>29.950969587303867</v>
      </c>
      <c r="L59" s="10">
        <f t="shared" si="7"/>
        <v>25.174930385475786</v>
      </c>
      <c r="M59" s="10">
        <f t="shared" si="7"/>
        <v>24.077051981786248</v>
      </c>
      <c r="N59" s="10">
        <f t="shared" si="7"/>
        <v>67.60830032633336</v>
      </c>
      <c r="O59" s="10">
        <f t="shared" si="7"/>
        <v>0</v>
      </c>
      <c r="P59" s="10">
        <f t="shared" si="7"/>
        <v>0</v>
      </c>
      <c r="Q59" s="10">
        <f t="shared" si="7"/>
        <v>67.60830032633336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69.13163303999467</v>
      </c>
      <c r="W59" s="10">
        <f t="shared" si="7"/>
        <v>42.83866762777897</v>
      </c>
      <c r="X59" s="10">
        <f t="shared" si="7"/>
        <v>0</v>
      </c>
      <c r="Y59" s="10">
        <f t="shared" si="7"/>
        <v>0</v>
      </c>
      <c r="Z59" s="11">
        <f t="shared" si="7"/>
        <v>44.99998940162268</v>
      </c>
    </row>
    <row r="60" spans="1:26" ht="13.5">
      <c r="A60" s="37" t="s">
        <v>32</v>
      </c>
      <c r="B60" s="12">
        <f t="shared" si="7"/>
        <v>50.19118361356368</v>
      </c>
      <c r="C60" s="12">
        <f t="shared" si="7"/>
        <v>0</v>
      </c>
      <c r="D60" s="3">
        <f t="shared" si="7"/>
        <v>65.15373771902034</v>
      </c>
      <c r="E60" s="13">
        <f t="shared" si="7"/>
        <v>59.63080366619593</v>
      </c>
      <c r="F60" s="13">
        <f t="shared" si="7"/>
        <v>24.250083273611857</v>
      </c>
      <c r="G60" s="13">
        <f t="shared" si="7"/>
        <v>11.798457304395669</v>
      </c>
      <c r="H60" s="13">
        <f t="shared" si="7"/>
        <v>15.57480254750654</v>
      </c>
      <c r="I60" s="13">
        <f t="shared" si="7"/>
        <v>16.657401158832606</v>
      </c>
      <c r="J60" s="13">
        <f t="shared" si="7"/>
        <v>8.343281631579707</v>
      </c>
      <c r="K60" s="13">
        <f t="shared" si="7"/>
        <v>10.005107760338806</v>
      </c>
      <c r="L60" s="13">
        <f t="shared" si="7"/>
        <v>6.198270050062399</v>
      </c>
      <c r="M60" s="13">
        <f t="shared" si="7"/>
        <v>8.07559996387491</v>
      </c>
      <c r="N60" s="13">
        <f t="shared" si="7"/>
        <v>19.848106790129314</v>
      </c>
      <c r="O60" s="13">
        <f t="shared" si="7"/>
        <v>0</v>
      </c>
      <c r="P60" s="13">
        <f t="shared" si="7"/>
        <v>0</v>
      </c>
      <c r="Q60" s="13">
        <f t="shared" si="7"/>
        <v>19.848106790129314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12.754685117889547</v>
      </c>
      <c r="W60" s="13">
        <f t="shared" si="7"/>
        <v>35.992821653165194</v>
      </c>
      <c r="X60" s="13">
        <f t="shared" si="7"/>
        <v>0</v>
      </c>
      <c r="Y60" s="13">
        <f t="shared" si="7"/>
        <v>0</v>
      </c>
      <c r="Z60" s="14">
        <f t="shared" si="7"/>
        <v>59.63080366619593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65.0015780331346</v>
      </c>
      <c r="E61" s="13">
        <f t="shared" si="7"/>
        <v>69.99999910533886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39.28430870798802</v>
      </c>
      <c r="X61" s="13">
        <f t="shared" si="7"/>
        <v>0</v>
      </c>
      <c r="Y61" s="13">
        <f t="shared" si="7"/>
        <v>0</v>
      </c>
      <c r="Z61" s="14">
        <f t="shared" si="7"/>
        <v>69.99999910533886</v>
      </c>
    </row>
    <row r="62" spans="1:26" ht="13.5">
      <c r="A62" s="38" t="s">
        <v>107</v>
      </c>
      <c r="B62" s="12">
        <f t="shared" si="7"/>
        <v>99.99762449812157</v>
      </c>
      <c r="C62" s="12">
        <f t="shared" si="7"/>
        <v>0</v>
      </c>
      <c r="D62" s="3">
        <f t="shared" si="7"/>
        <v>64.99793733731273</v>
      </c>
      <c r="E62" s="13">
        <f t="shared" si="7"/>
        <v>44.99999692292985</v>
      </c>
      <c r="F62" s="13">
        <f t="shared" si="7"/>
        <v>14.26101151273122</v>
      </c>
      <c r="G62" s="13">
        <f t="shared" si="7"/>
        <v>8.053645540787075</v>
      </c>
      <c r="H62" s="13">
        <f t="shared" si="7"/>
        <v>10.397646431892596</v>
      </c>
      <c r="I62" s="13">
        <f t="shared" si="7"/>
        <v>10.457591829383936</v>
      </c>
      <c r="J62" s="13">
        <f t="shared" si="7"/>
        <v>4.382336794981811</v>
      </c>
      <c r="K62" s="13">
        <f t="shared" si="7"/>
        <v>7.56470380393322</v>
      </c>
      <c r="L62" s="13">
        <f t="shared" si="7"/>
        <v>3.781535043216918</v>
      </c>
      <c r="M62" s="13">
        <f t="shared" si="7"/>
        <v>4.837807843455626</v>
      </c>
      <c r="N62" s="13">
        <f t="shared" si="7"/>
        <v>16.10017972597624</v>
      </c>
      <c r="O62" s="13">
        <f t="shared" si="7"/>
        <v>0</v>
      </c>
      <c r="P62" s="13">
        <f t="shared" si="7"/>
        <v>0</v>
      </c>
      <c r="Q62" s="13">
        <f t="shared" si="7"/>
        <v>16.10017972597624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7.9762135422538645</v>
      </c>
      <c r="W62" s="13">
        <f t="shared" si="7"/>
        <v>27.968356230679387</v>
      </c>
      <c r="X62" s="13">
        <f t="shared" si="7"/>
        <v>0</v>
      </c>
      <c r="Y62" s="13">
        <f t="shared" si="7"/>
        <v>0</v>
      </c>
      <c r="Z62" s="14">
        <f t="shared" si="7"/>
        <v>44.99999692292985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64.99996827223625</v>
      </c>
      <c r="E63" s="13">
        <f t="shared" si="7"/>
        <v>45.00001057592126</v>
      </c>
      <c r="F63" s="13">
        <f t="shared" si="7"/>
        <v>42.30632632557934</v>
      </c>
      <c r="G63" s="13">
        <f t="shared" si="7"/>
        <v>21.164945154384338</v>
      </c>
      <c r="H63" s="13">
        <f t="shared" si="7"/>
        <v>26.90248275862069</v>
      </c>
      <c r="I63" s="13">
        <f t="shared" si="7"/>
        <v>30.11712062775957</v>
      </c>
      <c r="J63" s="13">
        <f t="shared" si="7"/>
        <v>19.645204160905276</v>
      </c>
      <c r="K63" s="13">
        <f t="shared" si="7"/>
        <v>11.914943514314714</v>
      </c>
      <c r="L63" s="13">
        <f t="shared" si="7"/>
        <v>10.24693936629034</v>
      </c>
      <c r="M63" s="13">
        <f t="shared" si="7"/>
        <v>13.935614317809641</v>
      </c>
      <c r="N63" s="13">
        <f t="shared" si="7"/>
        <v>27.176873052431922</v>
      </c>
      <c r="O63" s="13">
        <f t="shared" si="7"/>
        <v>0</v>
      </c>
      <c r="P63" s="13">
        <f t="shared" si="7"/>
        <v>0</v>
      </c>
      <c r="Q63" s="13">
        <f t="shared" si="7"/>
        <v>27.176873052431922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22.439077014848518</v>
      </c>
      <c r="W63" s="13">
        <f t="shared" si="7"/>
        <v>35.60903333291772</v>
      </c>
      <c r="X63" s="13">
        <f t="shared" si="7"/>
        <v>0</v>
      </c>
      <c r="Y63" s="13">
        <f t="shared" si="7"/>
        <v>0</v>
      </c>
      <c r="Z63" s="14">
        <f t="shared" si="7"/>
        <v>45.00001057592126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65.01865280776784</v>
      </c>
      <c r="E64" s="13">
        <f t="shared" si="7"/>
        <v>45.0000034917274</v>
      </c>
      <c r="F64" s="13">
        <f t="shared" si="7"/>
        <v>24.58343636359512</v>
      </c>
      <c r="G64" s="13">
        <f t="shared" si="7"/>
        <v>13.259955456166056</v>
      </c>
      <c r="H64" s="13">
        <f t="shared" si="7"/>
        <v>19.578381514418062</v>
      </c>
      <c r="I64" s="13">
        <f t="shared" si="7"/>
        <v>19.140270980177252</v>
      </c>
      <c r="J64" s="13">
        <f t="shared" si="7"/>
        <v>18.20745823024978</v>
      </c>
      <c r="K64" s="13">
        <f t="shared" si="7"/>
        <v>14.262154093217955</v>
      </c>
      <c r="L64" s="13">
        <f t="shared" si="7"/>
        <v>10.675016383892814</v>
      </c>
      <c r="M64" s="13">
        <f t="shared" si="7"/>
        <v>14.38144752595411</v>
      </c>
      <c r="N64" s="13">
        <f t="shared" si="7"/>
        <v>17.036721214332946</v>
      </c>
      <c r="O64" s="13">
        <f t="shared" si="7"/>
        <v>0</v>
      </c>
      <c r="P64" s="13">
        <f t="shared" si="7"/>
        <v>0</v>
      </c>
      <c r="Q64" s="13">
        <f t="shared" si="7"/>
        <v>17.036721214332946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16.664882784220993</v>
      </c>
      <c r="W64" s="13">
        <f t="shared" si="7"/>
        <v>32.63971380891093</v>
      </c>
      <c r="X64" s="13">
        <f t="shared" si="7"/>
        <v>0</v>
      </c>
      <c r="Y64" s="13">
        <f t="shared" si="7"/>
        <v>0</v>
      </c>
      <c r="Z64" s="14">
        <f t="shared" si="7"/>
        <v>45.0000034917274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100.00039705228386</v>
      </c>
      <c r="F65" s="13">
        <f t="shared" si="7"/>
        <v>9.310969217573621</v>
      </c>
      <c r="G65" s="13">
        <f t="shared" si="7"/>
        <v>13.666253692938149</v>
      </c>
      <c r="H65" s="13">
        <f t="shared" si="7"/>
        <v>8.553321261793577</v>
      </c>
      <c r="I65" s="13">
        <f t="shared" si="7"/>
        <v>10.510181390768448</v>
      </c>
      <c r="J65" s="13">
        <f t="shared" si="7"/>
        <v>22.017479970866717</v>
      </c>
      <c r="K65" s="13">
        <f t="shared" si="7"/>
        <v>4.187909686817188</v>
      </c>
      <c r="L65" s="13">
        <f t="shared" si="7"/>
        <v>1.2235979606700655</v>
      </c>
      <c r="M65" s="13">
        <f t="shared" si="7"/>
        <v>9.142995872784656</v>
      </c>
      <c r="N65" s="13">
        <f t="shared" si="7"/>
        <v>12.454534052426942</v>
      </c>
      <c r="O65" s="13">
        <f t="shared" si="7"/>
        <v>0</v>
      </c>
      <c r="P65" s="13">
        <f t="shared" si="7"/>
        <v>0</v>
      </c>
      <c r="Q65" s="13">
        <f t="shared" si="7"/>
        <v>12.454534052426942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10.299432111512647</v>
      </c>
      <c r="W65" s="13">
        <f t="shared" si="7"/>
        <v>59.92366008089278</v>
      </c>
      <c r="X65" s="13">
        <f t="shared" si="7"/>
        <v>0</v>
      </c>
      <c r="Y65" s="13">
        <f t="shared" si="7"/>
        <v>0</v>
      </c>
      <c r="Z65" s="14">
        <f t="shared" si="7"/>
        <v>100.00039705228386</v>
      </c>
    </row>
    <row r="66" spans="1:26" ht="13.5">
      <c r="A66" s="39" t="s">
        <v>111</v>
      </c>
      <c r="B66" s="15">
        <f t="shared" si="7"/>
        <v>6.6784642805687096</v>
      </c>
      <c r="C66" s="15">
        <f t="shared" si="7"/>
        <v>0</v>
      </c>
      <c r="D66" s="4">
        <f t="shared" si="7"/>
        <v>99.98440108353482</v>
      </c>
      <c r="E66" s="16">
        <f t="shared" si="7"/>
        <v>99.99998361458354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70.21601979794603</v>
      </c>
      <c r="X66" s="16">
        <f t="shared" si="7"/>
        <v>0</v>
      </c>
      <c r="Y66" s="16">
        <f t="shared" si="7"/>
        <v>0</v>
      </c>
      <c r="Z66" s="17">
        <f t="shared" si="7"/>
        <v>99.99998361458354</v>
      </c>
    </row>
    <row r="67" spans="1:26" ht="13.5" hidden="1">
      <c r="A67" s="40" t="s">
        <v>112</v>
      </c>
      <c r="B67" s="23">
        <v>64271695</v>
      </c>
      <c r="C67" s="23"/>
      <c r="D67" s="24">
        <v>71380110</v>
      </c>
      <c r="E67" s="25">
        <v>71423675</v>
      </c>
      <c r="F67" s="25">
        <v>3272832</v>
      </c>
      <c r="G67" s="25">
        <v>3987600</v>
      </c>
      <c r="H67" s="25">
        <v>3912509</v>
      </c>
      <c r="I67" s="25">
        <v>11172941</v>
      </c>
      <c r="J67" s="25">
        <v>6238220</v>
      </c>
      <c r="K67" s="25">
        <v>3682711</v>
      </c>
      <c r="L67" s="25">
        <v>4505974</v>
      </c>
      <c r="M67" s="25">
        <v>14426905</v>
      </c>
      <c r="N67" s="25">
        <v>3705470</v>
      </c>
      <c r="O67" s="25"/>
      <c r="P67" s="25"/>
      <c r="Q67" s="25">
        <v>3705470</v>
      </c>
      <c r="R67" s="25"/>
      <c r="S67" s="25"/>
      <c r="T67" s="25"/>
      <c r="U67" s="25"/>
      <c r="V67" s="25">
        <v>29305316</v>
      </c>
      <c r="W67" s="25">
        <v>55155016</v>
      </c>
      <c r="X67" s="25"/>
      <c r="Y67" s="24"/>
      <c r="Z67" s="26">
        <v>71423675</v>
      </c>
    </row>
    <row r="68" spans="1:26" ht="13.5" hidden="1">
      <c r="A68" s="36" t="s">
        <v>31</v>
      </c>
      <c r="B68" s="18">
        <v>6902912</v>
      </c>
      <c r="C68" s="18"/>
      <c r="D68" s="19">
        <v>7032990</v>
      </c>
      <c r="E68" s="20">
        <v>7076555</v>
      </c>
      <c r="F68" s="20"/>
      <c r="G68" s="20"/>
      <c r="H68" s="20"/>
      <c r="I68" s="20"/>
      <c r="J68" s="20">
        <v>1186016</v>
      </c>
      <c r="K68" s="20">
        <v>780332</v>
      </c>
      <c r="L68" s="20">
        <v>810894</v>
      </c>
      <c r="M68" s="20">
        <v>2777242</v>
      </c>
      <c r="N68" s="20">
        <v>883146</v>
      </c>
      <c r="O68" s="20"/>
      <c r="P68" s="20"/>
      <c r="Q68" s="20">
        <v>883146</v>
      </c>
      <c r="R68" s="20"/>
      <c r="S68" s="20"/>
      <c r="T68" s="20"/>
      <c r="U68" s="20"/>
      <c r="V68" s="20">
        <v>3660388</v>
      </c>
      <c r="W68" s="20">
        <v>6327391</v>
      </c>
      <c r="X68" s="20"/>
      <c r="Y68" s="19"/>
      <c r="Z68" s="22">
        <v>7076555</v>
      </c>
    </row>
    <row r="69" spans="1:26" ht="13.5" hidden="1">
      <c r="A69" s="37" t="s">
        <v>32</v>
      </c>
      <c r="B69" s="18">
        <v>49511827</v>
      </c>
      <c r="C69" s="18"/>
      <c r="D69" s="19">
        <v>58244132</v>
      </c>
      <c r="E69" s="20">
        <v>58244132</v>
      </c>
      <c r="F69" s="20">
        <v>2476775</v>
      </c>
      <c r="G69" s="20">
        <v>3182611</v>
      </c>
      <c r="H69" s="20">
        <v>3086312</v>
      </c>
      <c r="I69" s="20">
        <v>8745698</v>
      </c>
      <c r="J69" s="20">
        <v>4989128</v>
      </c>
      <c r="K69" s="20">
        <v>2834902</v>
      </c>
      <c r="L69" s="20">
        <v>3625076</v>
      </c>
      <c r="M69" s="20">
        <v>11449106</v>
      </c>
      <c r="N69" s="20">
        <v>2740478</v>
      </c>
      <c r="O69" s="20"/>
      <c r="P69" s="20"/>
      <c r="Q69" s="20">
        <v>2740478</v>
      </c>
      <c r="R69" s="20"/>
      <c r="S69" s="20"/>
      <c r="T69" s="20"/>
      <c r="U69" s="20"/>
      <c r="V69" s="20">
        <v>22935282</v>
      </c>
      <c r="W69" s="20">
        <v>45165831</v>
      </c>
      <c r="X69" s="20"/>
      <c r="Y69" s="19"/>
      <c r="Z69" s="22">
        <v>58244132</v>
      </c>
    </row>
    <row r="70" spans="1:26" ht="13.5" hidden="1">
      <c r="A70" s="38" t="s">
        <v>106</v>
      </c>
      <c r="B70" s="18">
        <v>24787686</v>
      </c>
      <c r="C70" s="18"/>
      <c r="D70" s="19">
        <v>33532249</v>
      </c>
      <c r="E70" s="20">
        <v>33532249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25172669</v>
      </c>
      <c r="X70" s="20"/>
      <c r="Y70" s="19"/>
      <c r="Z70" s="22">
        <v>33532249</v>
      </c>
    </row>
    <row r="71" spans="1:26" ht="13.5" hidden="1">
      <c r="A71" s="38" t="s">
        <v>107</v>
      </c>
      <c r="B71" s="18">
        <v>13975994</v>
      </c>
      <c r="C71" s="18"/>
      <c r="D71" s="19">
        <v>9749534</v>
      </c>
      <c r="E71" s="20">
        <v>9749534</v>
      </c>
      <c r="F71" s="20">
        <v>1291353</v>
      </c>
      <c r="G71" s="20">
        <v>1995767</v>
      </c>
      <c r="H71" s="20">
        <v>1899074</v>
      </c>
      <c r="I71" s="20">
        <v>5186194</v>
      </c>
      <c r="J71" s="20">
        <v>3648647</v>
      </c>
      <c r="K71" s="20">
        <v>1494348</v>
      </c>
      <c r="L71" s="20">
        <v>2284522</v>
      </c>
      <c r="M71" s="20">
        <v>7427517</v>
      </c>
      <c r="N71" s="20">
        <v>1285290</v>
      </c>
      <c r="O71" s="20"/>
      <c r="P71" s="20"/>
      <c r="Q71" s="20">
        <v>1285290</v>
      </c>
      <c r="R71" s="20"/>
      <c r="S71" s="20"/>
      <c r="T71" s="20"/>
      <c r="U71" s="20"/>
      <c r="V71" s="20">
        <v>13899001</v>
      </c>
      <c r="W71" s="20">
        <v>8771395</v>
      </c>
      <c r="X71" s="20"/>
      <c r="Y71" s="19"/>
      <c r="Z71" s="22">
        <v>9749534</v>
      </c>
    </row>
    <row r="72" spans="1:26" ht="13.5" hidden="1">
      <c r="A72" s="38" t="s">
        <v>108</v>
      </c>
      <c r="B72" s="18">
        <v>6572352</v>
      </c>
      <c r="C72" s="18"/>
      <c r="D72" s="19">
        <v>8982669</v>
      </c>
      <c r="E72" s="20">
        <v>8982669</v>
      </c>
      <c r="F72" s="20">
        <v>723627</v>
      </c>
      <c r="G72" s="20">
        <v>724944</v>
      </c>
      <c r="H72" s="20">
        <v>725000</v>
      </c>
      <c r="I72" s="20">
        <v>2173571</v>
      </c>
      <c r="J72" s="20">
        <v>818668</v>
      </c>
      <c r="K72" s="20">
        <v>818703</v>
      </c>
      <c r="L72" s="20">
        <v>818703</v>
      </c>
      <c r="M72" s="20">
        <v>2456074</v>
      </c>
      <c r="N72" s="20">
        <v>885720</v>
      </c>
      <c r="O72" s="20"/>
      <c r="P72" s="20"/>
      <c r="Q72" s="20">
        <v>885720</v>
      </c>
      <c r="R72" s="20"/>
      <c r="S72" s="20"/>
      <c r="T72" s="20"/>
      <c r="U72" s="20"/>
      <c r="V72" s="20">
        <v>5515365</v>
      </c>
      <c r="W72" s="20">
        <v>6737004</v>
      </c>
      <c r="X72" s="20"/>
      <c r="Y72" s="19"/>
      <c r="Z72" s="22">
        <v>8982669</v>
      </c>
    </row>
    <row r="73" spans="1:26" ht="13.5" hidden="1">
      <c r="A73" s="38" t="s">
        <v>109</v>
      </c>
      <c r="B73" s="18">
        <v>4175795</v>
      </c>
      <c r="C73" s="18"/>
      <c r="D73" s="19">
        <v>5727824</v>
      </c>
      <c r="E73" s="20">
        <v>5727824</v>
      </c>
      <c r="F73" s="20">
        <v>440809</v>
      </c>
      <c r="G73" s="20">
        <v>440914</v>
      </c>
      <c r="H73" s="20">
        <v>441252</v>
      </c>
      <c r="I73" s="20">
        <v>1322975</v>
      </c>
      <c r="J73" s="20">
        <v>508083</v>
      </c>
      <c r="K73" s="20">
        <v>508121</v>
      </c>
      <c r="L73" s="20">
        <v>508121</v>
      </c>
      <c r="M73" s="20">
        <v>1524325</v>
      </c>
      <c r="N73" s="20">
        <v>553522</v>
      </c>
      <c r="O73" s="20"/>
      <c r="P73" s="20"/>
      <c r="Q73" s="20">
        <v>553522</v>
      </c>
      <c r="R73" s="20"/>
      <c r="S73" s="20"/>
      <c r="T73" s="20"/>
      <c r="U73" s="20"/>
      <c r="V73" s="20">
        <v>3400822</v>
      </c>
      <c r="W73" s="20">
        <v>4295871</v>
      </c>
      <c r="X73" s="20"/>
      <c r="Y73" s="19"/>
      <c r="Z73" s="22">
        <v>5727824</v>
      </c>
    </row>
    <row r="74" spans="1:26" ht="13.5" hidden="1">
      <c r="A74" s="38" t="s">
        <v>110</v>
      </c>
      <c r="B74" s="18"/>
      <c r="C74" s="18"/>
      <c r="D74" s="19">
        <v>251856</v>
      </c>
      <c r="E74" s="20">
        <v>251856</v>
      </c>
      <c r="F74" s="20">
        <v>20986</v>
      </c>
      <c r="G74" s="20">
        <v>20986</v>
      </c>
      <c r="H74" s="20">
        <v>20986</v>
      </c>
      <c r="I74" s="20">
        <v>62958</v>
      </c>
      <c r="J74" s="20">
        <v>13730</v>
      </c>
      <c r="K74" s="20">
        <v>13730</v>
      </c>
      <c r="L74" s="20">
        <v>13730</v>
      </c>
      <c r="M74" s="20">
        <v>41190</v>
      </c>
      <c r="N74" s="20">
        <v>15946</v>
      </c>
      <c r="O74" s="20"/>
      <c r="P74" s="20"/>
      <c r="Q74" s="20">
        <v>15946</v>
      </c>
      <c r="R74" s="20"/>
      <c r="S74" s="20"/>
      <c r="T74" s="20"/>
      <c r="U74" s="20"/>
      <c r="V74" s="20">
        <v>120094</v>
      </c>
      <c r="W74" s="20">
        <v>188892</v>
      </c>
      <c r="X74" s="20"/>
      <c r="Y74" s="19"/>
      <c r="Z74" s="22">
        <v>251856</v>
      </c>
    </row>
    <row r="75" spans="1:26" ht="13.5" hidden="1">
      <c r="A75" s="39" t="s">
        <v>111</v>
      </c>
      <c r="B75" s="27">
        <v>7856956</v>
      </c>
      <c r="C75" s="27"/>
      <c r="D75" s="28">
        <v>6102988</v>
      </c>
      <c r="E75" s="29">
        <v>6102988</v>
      </c>
      <c r="F75" s="29">
        <v>796057</v>
      </c>
      <c r="G75" s="29">
        <v>804989</v>
      </c>
      <c r="H75" s="29">
        <v>826197</v>
      </c>
      <c r="I75" s="29">
        <v>2427243</v>
      </c>
      <c r="J75" s="29">
        <v>63076</v>
      </c>
      <c r="K75" s="29">
        <v>67477</v>
      </c>
      <c r="L75" s="29">
        <v>70004</v>
      </c>
      <c r="M75" s="29">
        <v>200557</v>
      </c>
      <c r="N75" s="29">
        <v>81846</v>
      </c>
      <c r="O75" s="29"/>
      <c r="P75" s="29"/>
      <c r="Q75" s="29">
        <v>81846</v>
      </c>
      <c r="R75" s="29"/>
      <c r="S75" s="29"/>
      <c r="T75" s="29"/>
      <c r="U75" s="29"/>
      <c r="V75" s="29">
        <v>2709646</v>
      </c>
      <c r="W75" s="29">
        <v>3661794</v>
      </c>
      <c r="X75" s="29"/>
      <c r="Y75" s="28"/>
      <c r="Z75" s="30">
        <v>6102988</v>
      </c>
    </row>
    <row r="76" spans="1:26" ht="13.5" hidden="1">
      <c r="A76" s="41" t="s">
        <v>113</v>
      </c>
      <c r="B76" s="31">
        <v>32278208</v>
      </c>
      <c r="C76" s="31"/>
      <c r="D76" s="32">
        <v>48622050</v>
      </c>
      <c r="E76" s="33">
        <v>44018880</v>
      </c>
      <c r="F76" s="33">
        <v>1279217</v>
      </c>
      <c r="G76" s="33">
        <v>632030</v>
      </c>
      <c r="H76" s="33">
        <v>810287</v>
      </c>
      <c r="I76" s="33">
        <v>2721534</v>
      </c>
      <c r="J76" s="33">
        <v>647076</v>
      </c>
      <c r="K76" s="33">
        <v>517352</v>
      </c>
      <c r="L76" s="33">
        <v>428834</v>
      </c>
      <c r="M76" s="33">
        <v>1593262</v>
      </c>
      <c r="N76" s="33">
        <v>1141013</v>
      </c>
      <c r="O76" s="33"/>
      <c r="P76" s="33"/>
      <c r="Q76" s="33">
        <v>1141013</v>
      </c>
      <c r="R76" s="33"/>
      <c r="S76" s="33"/>
      <c r="T76" s="33"/>
      <c r="U76" s="33"/>
      <c r="V76" s="33">
        <v>5455809</v>
      </c>
      <c r="W76" s="33">
        <v>21538193</v>
      </c>
      <c r="X76" s="33"/>
      <c r="Y76" s="32"/>
      <c r="Z76" s="34">
        <v>44018880</v>
      </c>
    </row>
    <row r="77" spans="1:26" ht="13.5" hidden="1">
      <c r="A77" s="36" t="s">
        <v>31</v>
      </c>
      <c r="B77" s="18">
        <v>6902912</v>
      </c>
      <c r="C77" s="18"/>
      <c r="D77" s="19">
        <v>4571785</v>
      </c>
      <c r="E77" s="20">
        <v>3184449</v>
      </c>
      <c r="F77" s="20">
        <v>678597</v>
      </c>
      <c r="G77" s="20">
        <v>256531</v>
      </c>
      <c r="H77" s="20">
        <v>329600</v>
      </c>
      <c r="I77" s="20">
        <v>1264728</v>
      </c>
      <c r="J77" s="20">
        <v>230819</v>
      </c>
      <c r="K77" s="20">
        <v>233717</v>
      </c>
      <c r="L77" s="20">
        <v>204142</v>
      </c>
      <c r="M77" s="20">
        <v>668678</v>
      </c>
      <c r="N77" s="20">
        <v>597080</v>
      </c>
      <c r="O77" s="20"/>
      <c r="P77" s="20"/>
      <c r="Q77" s="20">
        <v>597080</v>
      </c>
      <c r="R77" s="20"/>
      <c r="S77" s="20"/>
      <c r="T77" s="20"/>
      <c r="U77" s="20"/>
      <c r="V77" s="20">
        <v>2530486</v>
      </c>
      <c r="W77" s="20">
        <v>2710570</v>
      </c>
      <c r="X77" s="20"/>
      <c r="Y77" s="19"/>
      <c r="Z77" s="22">
        <v>3184449</v>
      </c>
    </row>
    <row r="78" spans="1:26" ht="13.5" hidden="1">
      <c r="A78" s="37" t="s">
        <v>32</v>
      </c>
      <c r="B78" s="18">
        <v>24850572</v>
      </c>
      <c r="C78" s="18"/>
      <c r="D78" s="19">
        <v>37948229</v>
      </c>
      <c r="E78" s="20">
        <v>34731444</v>
      </c>
      <c r="F78" s="20">
        <v>600620</v>
      </c>
      <c r="G78" s="20">
        <v>375499</v>
      </c>
      <c r="H78" s="20">
        <v>480687</v>
      </c>
      <c r="I78" s="20">
        <v>1456806</v>
      </c>
      <c r="J78" s="20">
        <v>416257</v>
      </c>
      <c r="K78" s="20">
        <v>283635</v>
      </c>
      <c r="L78" s="20">
        <v>224692</v>
      </c>
      <c r="M78" s="20">
        <v>924584</v>
      </c>
      <c r="N78" s="20">
        <v>543933</v>
      </c>
      <c r="O78" s="20"/>
      <c r="P78" s="20"/>
      <c r="Q78" s="20">
        <v>543933</v>
      </c>
      <c r="R78" s="20"/>
      <c r="S78" s="20"/>
      <c r="T78" s="20"/>
      <c r="U78" s="20"/>
      <c r="V78" s="20">
        <v>2925323</v>
      </c>
      <c r="W78" s="20">
        <v>16256457</v>
      </c>
      <c r="X78" s="20"/>
      <c r="Y78" s="19"/>
      <c r="Z78" s="22">
        <v>34731444</v>
      </c>
    </row>
    <row r="79" spans="1:26" ht="13.5" hidden="1">
      <c r="A79" s="38" t="s">
        <v>106</v>
      </c>
      <c r="B79" s="18"/>
      <c r="C79" s="18"/>
      <c r="D79" s="19">
        <v>21796491</v>
      </c>
      <c r="E79" s="20">
        <v>23472574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9888909</v>
      </c>
      <c r="X79" s="20"/>
      <c r="Y79" s="19"/>
      <c r="Z79" s="22">
        <v>23472574</v>
      </c>
    </row>
    <row r="80" spans="1:26" ht="13.5" hidden="1">
      <c r="A80" s="38" t="s">
        <v>107</v>
      </c>
      <c r="B80" s="18">
        <v>13975662</v>
      </c>
      <c r="C80" s="18"/>
      <c r="D80" s="19">
        <v>6336996</v>
      </c>
      <c r="E80" s="20">
        <v>4387290</v>
      </c>
      <c r="F80" s="20">
        <v>184160</v>
      </c>
      <c r="G80" s="20">
        <v>160732</v>
      </c>
      <c r="H80" s="20">
        <v>197459</v>
      </c>
      <c r="I80" s="20">
        <v>542351</v>
      </c>
      <c r="J80" s="20">
        <v>159896</v>
      </c>
      <c r="K80" s="20">
        <v>113043</v>
      </c>
      <c r="L80" s="20">
        <v>86390</v>
      </c>
      <c r="M80" s="20">
        <v>359329</v>
      </c>
      <c r="N80" s="20">
        <v>206934</v>
      </c>
      <c r="O80" s="20"/>
      <c r="P80" s="20"/>
      <c r="Q80" s="20">
        <v>206934</v>
      </c>
      <c r="R80" s="20"/>
      <c r="S80" s="20"/>
      <c r="T80" s="20"/>
      <c r="U80" s="20"/>
      <c r="V80" s="20">
        <v>1108614</v>
      </c>
      <c r="W80" s="20">
        <v>2453215</v>
      </c>
      <c r="X80" s="20"/>
      <c r="Y80" s="19"/>
      <c r="Z80" s="22">
        <v>4387290</v>
      </c>
    </row>
    <row r="81" spans="1:26" ht="13.5" hidden="1">
      <c r="A81" s="38" t="s">
        <v>108</v>
      </c>
      <c r="B81" s="18">
        <v>6572352</v>
      </c>
      <c r="C81" s="18"/>
      <c r="D81" s="19">
        <v>5838732</v>
      </c>
      <c r="E81" s="20">
        <v>4042202</v>
      </c>
      <c r="F81" s="20">
        <v>306140</v>
      </c>
      <c r="G81" s="20">
        <v>153434</v>
      </c>
      <c r="H81" s="20">
        <v>195043</v>
      </c>
      <c r="I81" s="20">
        <v>654617</v>
      </c>
      <c r="J81" s="20">
        <v>160829</v>
      </c>
      <c r="K81" s="20">
        <v>97548</v>
      </c>
      <c r="L81" s="20">
        <v>83892</v>
      </c>
      <c r="M81" s="20">
        <v>342269</v>
      </c>
      <c r="N81" s="20">
        <v>240711</v>
      </c>
      <c r="O81" s="20"/>
      <c r="P81" s="20"/>
      <c r="Q81" s="20">
        <v>240711</v>
      </c>
      <c r="R81" s="20"/>
      <c r="S81" s="20"/>
      <c r="T81" s="20"/>
      <c r="U81" s="20"/>
      <c r="V81" s="20">
        <v>1237597</v>
      </c>
      <c r="W81" s="20">
        <v>2398982</v>
      </c>
      <c r="X81" s="20"/>
      <c r="Y81" s="19"/>
      <c r="Z81" s="22">
        <v>4042202</v>
      </c>
    </row>
    <row r="82" spans="1:26" ht="13.5" hidden="1">
      <c r="A82" s="38" t="s">
        <v>109</v>
      </c>
      <c r="B82" s="18">
        <v>4175795</v>
      </c>
      <c r="C82" s="18"/>
      <c r="D82" s="19">
        <v>3724154</v>
      </c>
      <c r="E82" s="20">
        <v>2577521</v>
      </c>
      <c r="F82" s="20">
        <v>108366</v>
      </c>
      <c r="G82" s="20">
        <v>58465</v>
      </c>
      <c r="H82" s="20">
        <v>86390</v>
      </c>
      <c r="I82" s="20">
        <v>253221</v>
      </c>
      <c r="J82" s="20">
        <v>92509</v>
      </c>
      <c r="K82" s="20">
        <v>72469</v>
      </c>
      <c r="L82" s="20">
        <v>54242</v>
      </c>
      <c r="M82" s="20">
        <v>219220</v>
      </c>
      <c r="N82" s="20">
        <v>94302</v>
      </c>
      <c r="O82" s="20"/>
      <c r="P82" s="20"/>
      <c r="Q82" s="20">
        <v>94302</v>
      </c>
      <c r="R82" s="20"/>
      <c r="S82" s="20"/>
      <c r="T82" s="20"/>
      <c r="U82" s="20"/>
      <c r="V82" s="20">
        <v>566743</v>
      </c>
      <c r="W82" s="20">
        <v>1402160</v>
      </c>
      <c r="X82" s="20"/>
      <c r="Y82" s="19"/>
      <c r="Z82" s="22">
        <v>2577521</v>
      </c>
    </row>
    <row r="83" spans="1:26" ht="13.5" hidden="1">
      <c r="A83" s="38" t="s">
        <v>110</v>
      </c>
      <c r="B83" s="18">
        <v>126763</v>
      </c>
      <c r="C83" s="18"/>
      <c r="D83" s="19">
        <v>251856</v>
      </c>
      <c r="E83" s="20">
        <v>251857</v>
      </c>
      <c r="F83" s="20">
        <v>1954</v>
      </c>
      <c r="G83" s="20">
        <v>2868</v>
      </c>
      <c r="H83" s="20">
        <v>1795</v>
      </c>
      <c r="I83" s="20">
        <v>6617</v>
      </c>
      <c r="J83" s="20">
        <v>3023</v>
      </c>
      <c r="K83" s="20">
        <v>575</v>
      </c>
      <c r="L83" s="20">
        <v>168</v>
      </c>
      <c r="M83" s="20">
        <v>3766</v>
      </c>
      <c r="N83" s="20">
        <v>1986</v>
      </c>
      <c r="O83" s="20"/>
      <c r="P83" s="20"/>
      <c r="Q83" s="20">
        <v>1986</v>
      </c>
      <c r="R83" s="20"/>
      <c r="S83" s="20"/>
      <c r="T83" s="20"/>
      <c r="U83" s="20"/>
      <c r="V83" s="20">
        <v>12369</v>
      </c>
      <c r="W83" s="20">
        <v>113191</v>
      </c>
      <c r="X83" s="20"/>
      <c r="Y83" s="19"/>
      <c r="Z83" s="22">
        <v>251857</v>
      </c>
    </row>
    <row r="84" spans="1:26" ht="13.5" hidden="1">
      <c r="A84" s="39" t="s">
        <v>111</v>
      </c>
      <c r="B84" s="27">
        <v>524724</v>
      </c>
      <c r="C84" s="27"/>
      <c r="D84" s="28">
        <v>6102036</v>
      </c>
      <c r="E84" s="29">
        <v>6102987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2571166</v>
      </c>
      <c r="X84" s="29"/>
      <c r="Y84" s="28"/>
      <c r="Z84" s="30">
        <v>6102987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317558</v>
      </c>
      <c r="C7" s="18">
        <v>0</v>
      </c>
      <c r="D7" s="58">
        <v>0</v>
      </c>
      <c r="E7" s="59">
        <v>0</v>
      </c>
      <c r="F7" s="59">
        <v>26476</v>
      </c>
      <c r="G7" s="59">
        <v>32953</v>
      </c>
      <c r="H7" s="59">
        <v>13017</v>
      </c>
      <c r="I7" s="59">
        <v>72446</v>
      </c>
      <c r="J7" s="59">
        <v>625</v>
      </c>
      <c r="K7" s="59">
        <v>47</v>
      </c>
      <c r="L7" s="59">
        <v>13</v>
      </c>
      <c r="M7" s="59">
        <v>685</v>
      </c>
      <c r="N7" s="59">
        <v>2730</v>
      </c>
      <c r="O7" s="59">
        <v>12</v>
      </c>
      <c r="P7" s="59">
        <v>13</v>
      </c>
      <c r="Q7" s="59">
        <v>2755</v>
      </c>
      <c r="R7" s="59">
        <v>0</v>
      </c>
      <c r="S7" s="59">
        <v>0</v>
      </c>
      <c r="T7" s="59">
        <v>0</v>
      </c>
      <c r="U7" s="59">
        <v>0</v>
      </c>
      <c r="V7" s="59">
        <v>75886</v>
      </c>
      <c r="W7" s="59"/>
      <c r="X7" s="59">
        <v>75886</v>
      </c>
      <c r="Y7" s="60">
        <v>0</v>
      </c>
      <c r="Z7" s="61">
        <v>0</v>
      </c>
    </row>
    <row r="8" spans="1:26" ht="13.5">
      <c r="A8" s="57" t="s">
        <v>34</v>
      </c>
      <c r="B8" s="18">
        <v>52175536</v>
      </c>
      <c r="C8" s="18">
        <v>0</v>
      </c>
      <c r="D8" s="58">
        <v>52043996</v>
      </c>
      <c r="E8" s="59">
        <v>36925090</v>
      </c>
      <c r="F8" s="59">
        <v>9191759</v>
      </c>
      <c r="G8" s="59">
        <v>72833</v>
      </c>
      <c r="H8" s="59">
        <v>121839</v>
      </c>
      <c r="I8" s="59">
        <v>9386431</v>
      </c>
      <c r="J8" s="59">
        <v>51729</v>
      </c>
      <c r="K8" s="59">
        <v>118506</v>
      </c>
      <c r="L8" s="59">
        <v>9935961</v>
      </c>
      <c r="M8" s="59">
        <v>10106196</v>
      </c>
      <c r="N8" s="59">
        <v>501208</v>
      </c>
      <c r="O8" s="59">
        <v>231392</v>
      </c>
      <c r="P8" s="59">
        <v>7638090</v>
      </c>
      <c r="Q8" s="59">
        <v>8370690</v>
      </c>
      <c r="R8" s="59">
        <v>0</v>
      </c>
      <c r="S8" s="59">
        <v>0</v>
      </c>
      <c r="T8" s="59">
        <v>0</v>
      </c>
      <c r="U8" s="59">
        <v>0</v>
      </c>
      <c r="V8" s="59">
        <v>27863317</v>
      </c>
      <c r="W8" s="59">
        <v>39033000</v>
      </c>
      <c r="X8" s="59">
        <v>-11169683</v>
      </c>
      <c r="Y8" s="60">
        <v>-28.62</v>
      </c>
      <c r="Z8" s="61">
        <v>36925090</v>
      </c>
    </row>
    <row r="9" spans="1:26" ht="13.5">
      <c r="A9" s="57" t="s">
        <v>35</v>
      </c>
      <c r="B9" s="18">
        <v>953205</v>
      </c>
      <c r="C9" s="18">
        <v>0</v>
      </c>
      <c r="D9" s="58">
        <v>574116</v>
      </c>
      <c r="E9" s="59">
        <v>574116</v>
      </c>
      <c r="F9" s="59">
        <v>39483</v>
      </c>
      <c r="G9" s="59">
        <v>65960</v>
      </c>
      <c r="H9" s="59">
        <v>64572</v>
      </c>
      <c r="I9" s="59">
        <v>170015</v>
      </c>
      <c r="J9" s="59">
        <v>61724</v>
      </c>
      <c r="K9" s="59">
        <v>62937</v>
      </c>
      <c r="L9" s="59">
        <v>66539</v>
      </c>
      <c r="M9" s="59">
        <v>191200</v>
      </c>
      <c r="N9" s="59">
        <v>65550</v>
      </c>
      <c r="O9" s="59">
        <v>94556</v>
      </c>
      <c r="P9" s="59">
        <v>67511</v>
      </c>
      <c r="Q9" s="59">
        <v>227617</v>
      </c>
      <c r="R9" s="59">
        <v>0</v>
      </c>
      <c r="S9" s="59">
        <v>0</v>
      </c>
      <c r="T9" s="59">
        <v>0</v>
      </c>
      <c r="U9" s="59">
        <v>0</v>
      </c>
      <c r="V9" s="59">
        <v>588832</v>
      </c>
      <c r="W9" s="59">
        <v>430587</v>
      </c>
      <c r="X9" s="59">
        <v>158245</v>
      </c>
      <c r="Y9" s="60">
        <v>36.75</v>
      </c>
      <c r="Z9" s="61">
        <v>574116</v>
      </c>
    </row>
    <row r="10" spans="1:26" ht="25.5">
      <c r="A10" s="62" t="s">
        <v>98</v>
      </c>
      <c r="B10" s="63">
        <f>SUM(B5:B9)</f>
        <v>53446299</v>
      </c>
      <c r="C10" s="63">
        <f>SUM(C5:C9)</f>
        <v>0</v>
      </c>
      <c r="D10" s="64">
        <f aca="true" t="shared" si="0" ref="D10:Z10">SUM(D5:D9)</f>
        <v>52618112</v>
      </c>
      <c r="E10" s="65">
        <f t="shared" si="0"/>
        <v>37499206</v>
      </c>
      <c r="F10" s="65">
        <f t="shared" si="0"/>
        <v>9257718</v>
      </c>
      <c r="G10" s="65">
        <f t="shared" si="0"/>
        <v>171746</v>
      </c>
      <c r="H10" s="65">
        <f t="shared" si="0"/>
        <v>199428</v>
      </c>
      <c r="I10" s="65">
        <f t="shared" si="0"/>
        <v>9628892</v>
      </c>
      <c r="J10" s="65">
        <f t="shared" si="0"/>
        <v>114078</v>
      </c>
      <c r="K10" s="65">
        <f t="shared" si="0"/>
        <v>181490</v>
      </c>
      <c r="L10" s="65">
        <f t="shared" si="0"/>
        <v>10002513</v>
      </c>
      <c r="M10" s="65">
        <f t="shared" si="0"/>
        <v>10298081</v>
      </c>
      <c r="N10" s="65">
        <f t="shared" si="0"/>
        <v>569488</v>
      </c>
      <c r="O10" s="65">
        <f t="shared" si="0"/>
        <v>325960</v>
      </c>
      <c r="P10" s="65">
        <f t="shared" si="0"/>
        <v>7705614</v>
      </c>
      <c r="Q10" s="65">
        <f t="shared" si="0"/>
        <v>8601062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28528035</v>
      </c>
      <c r="W10" s="65">
        <f t="shared" si="0"/>
        <v>39463587</v>
      </c>
      <c r="X10" s="65">
        <f t="shared" si="0"/>
        <v>-10935552</v>
      </c>
      <c r="Y10" s="66">
        <f>+IF(W10&lt;&gt;0,(X10/W10)*100,0)</f>
        <v>-27.710486631638425</v>
      </c>
      <c r="Z10" s="67">
        <f t="shared" si="0"/>
        <v>37499206</v>
      </c>
    </row>
    <row r="11" spans="1:26" ht="13.5">
      <c r="A11" s="57" t="s">
        <v>36</v>
      </c>
      <c r="B11" s="18">
        <v>34912895</v>
      </c>
      <c r="C11" s="18">
        <v>0</v>
      </c>
      <c r="D11" s="58">
        <v>37944953</v>
      </c>
      <c r="E11" s="59">
        <v>37599908</v>
      </c>
      <c r="F11" s="59">
        <v>2755166</v>
      </c>
      <c r="G11" s="59">
        <v>2775845</v>
      </c>
      <c r="H11" s="59">
        <v>3107708</v>
      </c>
      <c r="I11" s="59">
        <v>8638719</v>
      </c>
      <c r="J11" s="59">
        <v>2801333</v>
      </c>
      <c r="K11" s="59">
        <v>2792221</v>
      </c>
      <c r="L11" s="59">
        <v>2823006</v>
      </c>
      <c r="M11" s="59">
        <v>8416560</v>
      </c>
      <c r="N11" s="59">
        <v>2805347</v>
      </c>
      <c r="O11" s="59">
        <v>2786832</v>
      </c>
      <c r="P11" s="59">
        <v>2820901</v>
      </c>
      <c r="Q11" s="59">
        <v>8413080</v>
      </c>
      <c r="R11" s="59">
        <v>0</v>
      </c>
      <c r="S11" s="59">
        <v>0</v>
      </c>
      <c r="T11" s="59">
        <v>0</v>
      </c>
      <c r="U11" s="59">
        <v>0</v>
      </c>
      <c r="V11" s="59">
        <v>25468359</v>
      </c>
      <c r="W11" s="59">
        <v>28458711</v>
      </c>
      <c r="X11" s="59">
        <v>-2990352</v>
      </c>
      <c r="Y11" s="60">
        <v>-10.51</v>
      </c>
      <c r="Z11" s="61">
        <v>37599908</v>
      </c>
    </row>
    <row r="12" spans="1:26" ht="13.5">
      <c r="A12" s="57" t="s">
        <v>37</v>
      </c>
      <c r="B12" s="18">
        <v>4045049</v>
      </c>
      <c r="C12" s="18">
        <v>0</v>
      </c>
      <c r="D12" s="58">
        <v>3958735</v>
      </c>
      <c r="E12" s="59">
        <v>4301352</v>
      </c>
      <c r="F12" s="59">
        <v>334358</v>
      </c>
      <c r="G12" s="59">
        <v>254810</v>
      </c>
      <c r="H12" s="59">
        <v>306521</v>
      </c>
      <c r="I12" s="59">
        <v>895689</v>
      </c>
      <c r="J12" s="59">
        <v>320953</v>
      </c>
      <c r="K12" s="59">
        <v>321226</v>
      </c>
      <c r="L12" s="59">
        <v>320821</v>
      </c>
      <c r="M12" s="59">
        <v>963000</v>
      </c>
      <c r="N12" s="59">
        <v>320830</v>
      </c>
      <c r="O12" s="59">
        <v>333321</v>
      </c>
      <c r="P12" s="59">
        <v>373297</v>
      </c>
      <c r="Q12" s="59">
        <v>1027448</v>
      </c>
      <c r="R12" s="59">
        <v>0</v>
      </c>
      <c r="S12" s="59">
        <v>0</v>
      </c>
      <c r="T12" s="59">
        <v>0</v>
      </c>
      <c r="U12" s="59">
        <v>0</v>
      </c>
      <c r="V12" s="59">
        <v>2886137</v>
      </c>
      <c r="W12" s="59">
        <v>2969055</v>
      </c>
      <c r="X12" s="59">
        <v>-82918</v>
      </c>
      <c r="Y12" s="60">
        <v>-2.79</v>
      </c>
      <c r="Z12" s="61">
        <v>4301352</v>
      </c>
    </row>
    <row r="13" spans="1:26" ht="13.5">
      <c r="A13" s="57" t="s">
        <v>99</v>
      </c>
      <c r="B13" s="18">
        <v>2254188</v>
      </c>
      <c r="C13" s="18">
        <v>0</v>
      </c>
      <c r="D13" s="58">
        <v>1800000</v>
      </c>
      <c r="E13" s="59">
        <v>1800000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1350000</v>
      </c>
      <c r="X13" s="59">
        <v>-1350000</v>
      </c>
      <c r="Y13" s="60">
        <v>-100</v>
      </c>
      <c r="Z13" s="61">
        <v>1800000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70</v>
      </c>
      <c r="O14" s="59">
        <v>0</v>
      </c>
      <c r="P14" s="59">
        <v>0</v>
      </c>
      <c r="Q14" s="59">
        <v>70</v>
      </c>
      <c r="R14" s="59">
        <v>0</v>
      </c>
      <c r="S14" s="59">
        <v>0</v>
      </c>
      <c r="T14" s="59">
        <v>0</v>
      </c>
      <c r="U14" s="59">
        <v>0</v>
      </c>
      <c r="V14" s="59">
        <v>70</v>
      </c>
      <c r="W14" s="59"/>
      <c r="X14" s="59">
        <v>70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19347029</v>
      </c>
      <c r="C17" s="18">
        <v>0</v>
      </c>
      <c r="D17" s="58">
        <v>10714424</v>
      </c>
      <c r="E17" s="59">
        <v>10716854</v>
      </c>
      <c r="F17" s="59">
        <v>675628</v>
      </c>
      <c r="G17" s="59">
        <v>554639</v>
      </c>
      <c r="H17" s="59">
        <v>1019387</v>
      </c>
      <c r="I17" s="59">
        <v>2249654</v>
      </c>
      <c r="J17" s="59">
        <v>520655</v>
      </c>
      <c r="K17" s="59">
        <v>233716</v>
      </c>
      <c r="L17" s="59">
        <v>2327131</v>
      </c>
      <c r="M17" s="59">
        <v>3081502</v>
      </c>
      <c r="N17" s="59">
        <v>265679</v>
      </c>
      <c r="O17" s="59">
        <v>138422</v>
      </c>
      <c r="P17" s="59">
        <v>437112</v>
      </c>
      <c r="Q17" s="59">
        <v>841213</v>
      </c>
      <c r="R17" s="59">
        <v>0</v>
      </c>
      <c r="S17" s="59">
        <v>0</v>
      </c>
      <c r="T17" s="59">
        <v>0</v>
      </c>
      <c r="U17" s="59">
        <v>0</v>
      </c>
      <c r="V17" s="59">
        <v>6172369</v>
      </c>
      <c r="W17" s="59">
        <v>8035821</v>
      </c>
      <c r="X17" s="59">
        <v>-1863452</v>
      </c>
      <c r="Y17" s="60">
        <v>-23.19</v>
      </c>
      <c r="Z17" s="61">
        <v>10716854</v>
      </c>
    </row>
    <row r="18" spans="1:26" ht="13.5">
      <c r="A18" s="69" t="s">
        <v>42</v>
      </c>
      <c r="B18" s="70">
        <f>SUM(B11:B17)</f>
        <v>60559161</v>
      </c>
      <c r="C18" s="70">
        <f>SUM(C11:C17)</f>
        <v>0</v>
      </c>
      <c r="D18" s="71">
        <f aca="true" t="shared" si="1" ref="D18:Z18">SUM(D11:D17)</f>
        <v>54418112</v>
      </c>
      <c r="E18" s="72">
        <f t="shared" si="1"/>
        <v>54418114</v>
      </c>
      <c r="F18" s="72">
        <f t="shared" si="1"/>
        <v>3765152</v>
      </c>
      <c r="G18" s="72">
        <f t="shared" si="1"/>
        <v>3585294</v>
      </c>
      <c r="H18" s="72">
        <f t="shared" si="1"/>
        <v>4433616</v>
      </c>
      <c r="I18" s="72">
        <f t="shared" si="1"/>
        <v>11784062</v>
      </c>
      <c r="J18" s="72">
        <f t="shared" si="1"/>
        <v>3642941</v>
      </c>
      <c r="K18" s="72">
        <f t="shared" si="1"/>
        <v>3347163</v>
      </c>
      <c r="L18" s="72">
        <f t="shared" si="1"/>
        <v>5470958</v>
      </c>
      <c r="M18" s="72">
        <f t="shared" si="1"/>
        <v>12461062</v>
      </c>
      <c r="N18" s="72">
        <f t="shared" si="1"/>
        <v>3391926</v>
      </c>
      <c r="O18" s="72">
        <f t="shared" si="1"/>
        <v>3258575</v>
      </c>
      <c r="P18" s="72">
        <f t="shared" si="1"/>
        <v>3631310</v>
      </c>
      <c r="Q18" s="72">
        <f t="shared" si="1"/>
        <v>10281811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34526935</v>
      </c>
      <c r="W18" s="72">
        <f t="shared" si="1"/>
        <v>40813587</v>
      </c>
      <c r="X18" s="72">
        <f t="shared" si="1"/>
        <v>-6286652</v>
      </c>
      <c r="Y18" s="66">
        <f>+IF(W18&lt;&gt;0,(X18/W18)*100,0)</f>
        <v>-15.403331248488403</v>
      </c>
      <c r="Z18" s="73">
        <f t="shared" si="1"/>
        <v>54418114</v>
      </c>
    </row>
    <row r="19" spans="1:26" ht="13.5">
      <c r="A19" s="69" t="s">
        <v>43</v>
      </c>
      <c r="B19" s="74">
        <f>+B10-B18</f>
        <v>-7112862</v>
      </c>
      <c r="C19" s="74">
        <f>+C10-C18</f>
        <v>0</v>
      </c>
      <c r="D19" s="75">
        <f aca="true" t="shared" si="2" ref="D19:Z19">+D10-D18</f>
        <v>-1800000</v>
      </c>
      <c r="E19" s="76">
        <f t="shared" si="2"/>
        <v>-16918908</v>
      </c>
      <c r="F19" s="76">
        <f t="shared" si="2"/>
        <v>5492566</v>
      </c>
      <c r="G19" s="76">
        <f t="shared" si="2"/>
        <v>-3413548</v>
      </c>
      <c r="H19" s="76">
        <f t="shared" si="2"/>
        <v>-4234188</v>
      </c>
      <c r="I19" s="76">
        <f t="shared" si="2"/>
        <v>-2155170</v>
      </c>
      <c r="J19" s="76">
        <f t="shared" si="2"/>
        <v>-3528863</v>
      </c>
      <c r="K19" s="76">
        <f t="shared" si="2"/>
        <v>-3165673</v>
      </c>
      <c r="L19" s="76">
        <f t="shared" si="2"/>
        <v>4531555</v>
      </c>
      <c r="M19" s="76">
        <f t="shared" si="2"/>
        <v>-2162981</v>
      </c>
      <c r="N19" s="76">
        <f t="shared" si="2"/>
        <v>-2822438</v>
      </c>
      <c r="O19" s="76">
        <f t="shared" si="2"/>
        <v>-2932615</v>
      </c>
      <c r="P19" s="76">
        <f t="shared" si="2"/>
        <v>4074304</v>
      </c>
      <c r="Q19" s="76">
        <f t="shared" si="2"/>
        <v>-1680749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-5998900</v>
      </c>
      <c r="W19" s="76">
        <f>IF(E10=E18,0,W10-W18)</f>
        <v>-1350000</v>
      </c>
      <c r="X19" s="76">
        <f t="shared" si="2"/>
        <v>-4648900</v>
      </c>
      <c r="Y19" s="77">
        <f>+IF(W19&lt;&gt;0,(X19/W19)*100,0)</f>
        <v>344.36296296296297</v>
      </c>
      <c r="Z19" s="78">
        <f t="shared" si="2"/>
        <v>-16918908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15118908</v>
      </c>
      <c r="F20" s="59">
        <v>3261069</v>
      </c>
      <c r="G20" s="59">
        <v>0</v>
      </c>
      <c r="H20" s="59">
        <v>0</v>
      </c>
      <c r="I20" s="59">
        <v>3261069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3261069</v>
      </c>
      <c r="W20" s="59"/>
      <c r="X20" s="59">
        <v>3261069</v>
      </c>
      <c r="Y20" s="60">
        <v>0</v>
      </c>
      <c r="Z20" s="61">
        <v>15118908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-7112862</v>
      </c>
      <c r="C22" s="85">
        <f>SUM(C19:C21)</f>
        <v>0</v>
      </c>
      <c r="D22" s="86">
        <f aca="true" t="shared" si="3" ref="D22:Z22">SUM(D19:D21)</f>
        <v>-1800000</v>
      </c>
      <c r="E22" s="87">
        <f t="shared" si="3"/>
        <v>-1800000</v>
      </c>
      <c r="F22" s="87">
        <f t="shared" si="3"/>
        <v>8753635</v>
      </c>
      <c r="G22" s="87">
        <f t="shared" si="3"/>
        <v>-3413548</v>
      </c>
      <c r="H22" s="87">
        <f t="shared" si="3"/>
        <v>-4234188</v>
      </c>
      <c r="I22" s="87">
        <f t="shared" si="3"/>
        <v>1105899</v>
      </c>
      <c r="J22" s="87">
        <f t="shared" si="3"/>
        <v>-3528863</v>
      </c>
      <c r="K22" s="87">
        <f t="shared" si="3"/>
        <v>-3165673</v>
      </c>
      <c r="L22" s="87">
        <f t="shared" si="3"/>
        <v>4531555</v>
      </c>
      <c r="M22" s="87">
        <f t="shared" si="3"/>
        <v>-2162981</v>
      </c>
      <c r="N22" s="87">
        <f t="shared" si="3"/>
        <v>-2822438</v>
      </c>
      <c r="O22" s="87">
        <f t="shared" si="3"/>
        <v>-2932615</v>
      </c>
      <c r="P22" s="87">
        <f t="shared" si="3"/>
        <v>4074304</v>
      </c>
      <c r="Q22" s="87">
        <f t="shared" si="3"/>
        <v>-1680749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-2737831</v>
      </c>
      <c r="W22" s="87">
        <f t="shared" si="3"/>
        <v>-1350000</v>
      </c>
      <c r="X22" s="87">
        <f t="shared" si="3"/>
        <v>-1387831</v>
      </c>
      <c r="Y22" s="88">
        <f>+IF(W22&lt;&gt;0,(X22/W22)*100,0)</f>
        <v>102.80229629629629</v>
      </c>
      <c r="Z22" s="89">
        <f t="shared" si="3"/>
        <v>-1800000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-7112862</v>
      </c>
      <c r="C24" s="74">
        <f>SUM(C22:C23)</f>
        <v>0</v>
      </c>
      <c r="D24" s="75">
        <f aca="true" t="shared" si="4" ref="D24:Z24">SUM(D22:D23)</f>
        <v>-1800000</v>
      </c>
      <c r="E24" s="76">
        <f t="shared" si="4"/>
        <v>-1800000</v>
      </c>
      <c r="F24" s="76">
        <f t="shared" si="4"/>
        <v>8753635</v>
      </c>
      <c r="G24" s="76">
        <f t="shared" si="4"/>
        <v>-3413548</v>
      </c>
      <c r="H24" s="76">
        <f t="shared" si="4"/>
        <v>-4234188</v>
      </c>
      <c r="I24" s="76">
        <f t="shared" si="4"/>
        <v>1105899</v>
      </c>
      <c r="J24" s="76">
        <f t="shared" si="4"/>
        <v>-3528863</v>
      </c>
      <c r="K24" s="76">
        <f t="shared" si="4"/>
        <v>-3165673</v>
      </c>
      <c r="L24" s="76">
        <f t="shared" si="4"/>
        <v>4531555</v>
      </c>
      <c r="M24" s="76">
        <f t="shared" si="4"/>
        <v>-2162981</v>
      </c>
      <c r="N24" s="76">
        <f t="shared" si="4"/>
        <v>-2822438</v>
      </c>
      <c r="O24" s="76">
        <f t="shared" si="4"/>
        <v>-2932615</v>
      </c>
      <c r="P24" s="76">
        <f t="shared" si="4"/>
        <v>4074304</v>
      </c>
      <c r="Q24" s="76">
        <f t="shared" si="4"/>
        <v>-1680749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-2737831</v>
      </c>
      <c r="W24" s="76">
        <f t="shared" si="4"/>
        <v>-1350000</v>
      </c>
      <c r="X24" s="76">
        <f t="shared" si="4"/>
        <v>-1387831</v>
      </c>
      <c r="Y24" s="77">
        <f>+IF(W24&lt;&gt;0,(X24/W24)*100,0)</f>
        <v>102.80229629629629</v>
      </c>
      <c r="Z24" s="78">
        <f t="shared" si="4"/>
        <v>-1800000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424354</v>
      </c>
      <c r="C27" s="21">
        <v>0</v>
      </c>
      <c r="D27" s="98">
        <v>0</v>
      </c>
      <c r="E27" s="99">
        <v>60994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45746</v>
      </c>
      <c r="X27" s="99">
        <v>-45746</v>
      </c>
      <c r="Y27" s="100">
        <v>-100</v>
      </c>
      <c r="Z27" s="101">
        <v>60994</v>
      </c>
    </row>
    <row r="28" spans="1:26" ht="13.5">
      <c r="A28" s="102" t="s">
        <v>44</v>
      </c>
      <c r="B28" s="18">
        <v>424354</v>
      </c>
      <c r="C28" s="18">
        <v>0</v>
      </c>
      <c r="D28" s="58">
        <v>0</v>
      </c>
      <c r="E28" s="59">
        <v>60994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45746</v>
      </c>
      <c r="X28" s="59">
        <v>-45746</v>
      </c>
      <c r="Y28" s="60">
        <v>-100</v>
      </c>
      <c r="Z28" s="61">
        <v>60994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424354</v>
      </c>
      <c r="C32" s="21">
        <f>SUM(C28:C31)</f>
        <v>0</v>
      </c>
      <c r="D32" s="98">
        <f aca="true" t="shared" si="5" ref="D32:Z32">SUM(D28:D31)</f>
        <v>0</v>
      </c>
      <c r="E32" s="99">
        <f t="shared" si="5"/>
        <v>60994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45746</v>
      </c>
      <c r="X32" s="99">
        <f t="shared" si="5"/>
        <v>-45746</v>
      </c>
      <c r="Y32" s="100">
        <f>+IF(W32&lt;&gt;0,(X32/W32)*100,0)</f>
        <v>-100</v>
      </c>
      <c r="Z32" s="101">
        <f t="shared" si="5"/>
        <v>60994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2231887</v>
      </c>
      <c r="C35" s="18">
        <v>0</v>
      </c>
      <c r="D35" s="58">
        <v>2580000</v>
      </c>
      <c r="E35" s="59">
        <v>2580000</v>
      </c>
      <c r="F35" s="59">
        <v>11187682</v>
      </c>
      <c r="G35" s="59">
        <v>7805753</v>
      </c>
      <c r="H35" s="59">
        <v>2963062</v>
      </c>
      <c r="I35" s="59">
        <v>2963062</v>
      </c>
      <c r="J35" s="59">
        <v>821420</v>
      </c>
      <c r="K35" s="59">
        <v>-703583</v>
      </c>
      <c r="L35" s="59">
        <v>3401541</v>
      </c>
      <c r="M35" s="59">
        <v>3401541</v>
      </c>
      <c r="N35" s="59">
        <v>1398074</v>
      </c>
      <c r="O35" s="59">
        <v>-924794</v>
      </c>
      <c r="P35" s="59">
        <v>4185987</v>
      </c>
      <c r="Q35" s="59">
        <v>4185987</v>
      </c>
      <c r="R35" s="59">
        <v>0</v>
      </c>
      <c r="S35" s="59">
        <v>0</v>
      </c>
      <c r="T35" s="59">
        <v>0</v>
      </c>
      <c r="U35" s="59">
        <v>0</v>
      </c>
      <c r="V35" s="59">
        <v>4185987</v>
      </c>
      <c r="W35" s="59">
        <v>1935000</v>
      </c>
      <c r="X35" s="59">
        <v>2250987</v>
      </c>
      <c r="Y35" s="60">
        <v>116.33</v>
      </c>
      <c r="Z35" s="61">
        <v>2580000</v>
      </c>
    </row>
    <row r="36" spans="1:26" ht="13.5">
      <c r="A36" s="57" t="s">
        <v>53</v>
      </c>
      <c r="B36" s="18">
        <v>16704039</v>
      </c>
      <c r="C36" s="18">
        <v>0</v>
      </c>
      <c r="D36" s="58">
        <v>17918304</v>
      </c>
      <c r="E36" s="59">
        <v>17979298</v>
      </c>
      <c r="F36" s="59">
        <v>20814512</v>
      </c>
      <c r="G36" s="59">
        <v>18791788</v>
      </c>
      <c r="H36" s="59">
        <v>18791788</v>
      </c>
      <c r="I36" s="59">
        <v>18791788</v>
      </c>
      <c r="J36" s="59">
        <v>18791789</v>
      </c>
      <c r="K36" s="59">
        <v>16772827</v>
      </c>
      <c r="L36" s="59">
        <v>16772827</v>
      </c>
      <c r="M36" s="59">
        <v>16772827</v>
      </c>
      <c r="N36" s="59">
        <v>16772827</v>
      </c>
      <c r="O36" s="59">
        <v>16772827</v>
      </c>
      <c r="P36" s="59">
        <v>16772825</v>
      </c>
      <c r="Q36" s="59">
        <v>16772825</v>
      </c>
      <c r="R36" s="59">
        <v>0</v>
      </c>
      <c r="S36" s="59">
        <v>0</v>
      </c>
      <c r="T36" s="59">
        <v>0</v>
      </c>
      <c r="U36" s="59">
        <v>0</v>
      </c>
      <c r="V36" s="59">
        <v>16772825</v>
      </c>
      <c r="W36" s="59">
        <v>13484474</v>
      </c>
      <c r="X36" s="59">
        <v>3288351</v>
      </c>
      <c r="Y36" s="60">
        <v>24.39</v>
      </c>
      <c r="Z36" s="61">
        <v>17979298</v>
      </c>
    </row>
    <row r="37" spans="1:26" ht="13.5">
      <c r="A37" s="57" t="s">
        <v>54</v>
      </c>
      <c r="B37" s="18">
        <v>11995035</v>
      </c>
      <c r="C37" s="18">
        <v>0</v>
      </c>
      <c r="D37" s="58">
        <v>9000000</v>
      </c>
      <c r="E37" s="59">
        <v>10400000</v>
      </c>
      <c r="F37" s="59">
        <v>8368846</v>
      </c>
      <c r="G37" s="59">
        <v>11817030</v>
      </c>
      <c r="H37" s="59">
        <v>11271797</v>
      </c>
      <c r="I37" s="59">
        <v>11271797</v>
      </c>
      <c r="J37" s="59">
        <v>12659019</v>
      </c>
      <c r="K37" s="59">
        <v>16875617</v>
      </c>
      <c r="L37" s="59">
        <v>16399938</v>
      </c>
      <c r="M37" s="59">
        <v>16399938</v>
      </c>
      <c r="N37" s="59">
        <v>17388818</v>
      </c>
      <c r="O37" s="59">
        <v>18199608</v>
      </c>
      <c r="P37" s="59">
        <v>19574438</v>
      </c>
      <c r="Q37" s="59">
        <v>19574438</v>
      </c>
      <c r="R37" s="59">
        <v>0</v>
      </c>
      <c r="S37" s="59">
        <v>0</v>
      </c>
      <c r="T37" s="59">
        <v>0</v>
      </c>
      <c r="U37" s="59">
        <v>0</v>
      </c>
      <c r="V37" s="59">
        <v>19574438</v>
      </c>
      <c r="W37" s="59">
        <v>7800000</v>
      </c>
      <c r="X37" s="59">
        <v>11774438</v>
      </c>
      <c r="Y37" s="60">
        <v>150.95</v>
      </c>
      <c r="Z37" s="61">
        <v>10400000</v>
      </c>
    </row>
    <row r="38" spans="1:26" ht="13.5">
      <c r="A38" s="57" t="s">
        <v>55</v>
      </c>
      <c r="B38" s="18">
        <v>1792912</v>
      </c>
      <c r="C38" s="18">
        <v>0</v>
      </c>
      <c r="D38" s="58">
        <v>1400000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5147979</v>
      </c>
      <c r="C39" s="18">
        <v>0</v>
      </c>
      <c r="D39" s="58">
        <v>10098304</v>
      </c>
      <c r="E39" s="59">
        <v>10159298</v>
      </c>
      <c r="F39" s="59">
        <v>23633348</v>
      </c>
      <c r="G39" s="59">
        <v>14780511</v>
      </c>
      <c r="H39" s="59">
        <v>10483053</v>
      </c>
      <c r="I39" s="59">
        <v>10483053</v>
      </c>
      <c r="J39" s="59">
        <v>6954190</v>
      </c>
      <c r="K39" s="59">
        <v>-806373</v>
      </c>
      <c r="L39" s="59">
        <v>3774430</v>
      </c>
      <c r="M39" s="59">
        <v>3774430</v>
      </c>
      <c r="N39" s="59">
        <v>782083</v>
      </c>
      <c r="O39" s="59">
        <v>-2351575</v>
      </c>
      <c r="P39" s="59">
        <v>1384374</v>
      </c>
      <c r="Q39" s="59">
        <v>1384374</v>
      </c>
      <c r="R39" s="59">
        <v>0</v>
      </c>
      <c r="S39" s="59">
        <v>0</v>
      </c>
      <c r="T39" s="59">
        <v>0</v>
      </c>
      <c r="U39" s="59">
        <v>0</v>
      </c>
      <c r="V39" s="59">
        <v>1384374</v>
      </c>
      <c r="W39" s="59">
        <v>7619474</v>
      </c>
      <c r="X39" s="59">
        <v>-6235100</v>
      </c>
      <c r="Y39" s="60">
        <v>-81.83</v>
      </c>
      <c r="Z39" s="61">
        <v>10159298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-1107236</v>
      </c>
      <c r="C42" s="18">
        <v>0</v>
      </c>
      <c r="D42" s="58">
        <v>-1799976</v>
      </c>
      <c r="E42" s="59">
        <v>-1800000</v>
      </c>
      <c r="F42" s="59">
        <v>7660348</v>
      </c>
      <c r="G42" s="59">
        <v>-3009689</v>
      </c>
      <c r="H42" s="59">
        <v>-5144067</v>
      </c>
      <c r="I42" s="59">
        <v>-493408</v>
      </c>
      <c r="J42" s="59">
        <v>-2205648</v>
      </c>
      <c r="K42" s="59">
        <v>-1884358</v>
      </c>
      <c r="L42" s="59">
        <v>3996136</v>
      </c>
      <c r="M42" s="59">
        <v>-93870</v>
      </c>
      <c r="N42" s="59">
        <v>-2110088</v>
      </c>
      <c r="O42" s="59">
        <v>-2492559</v>
      </c>
      <c r="P42" s="59">
        <v>5039605</v>
      </c>
      <c r="Q42" s="59">
        <v>436958</v>
      </c>
      <c r="R42" s="59">
        <v>0</v>
      </c>
      <c r="S42" s="59">
        <v>0</v>
      </c>
      <c r="T42" s="59">
        <v>0</v>
      </c>
      <c r="U42" s="59">
        <v>0</v>
      </c>
      <c r="V42" s="59">
        <v>-150320</v>
      </c>
      <c r="W42" s="59">
        <v>-1350000</v>
      </c>
      <c r="X42" s="59">
        <v>1199680</v>
      </c>
      <c r="Y42" s="60">
        <v>-88.87</v>
      </c>
      <c r="Z42" s="61">
        <v>-1800000</v>
      </c>
    </row>
    <row r="43" spans="1:26" ht="13.5">
      <c r="A43" s="57" t="s">
        <v>59</v>
      </c>
      <c r="B43" s="18">
        <v>-80431</v>
      </c>
      <c r="C43" s="18">
        <v>0</v>
      </c>
      <c r="D43" s="58">
        <v>0</v>
      </c>
      <c r="E43" s="59">
        <v>0</v>
      </c>
      <c r="F43" s="59">
        <v>-7500000</v>
      </c>
      <c r="G43" s="59">
        <v>5000000</v>
      </c>
      <c r="H43" s="59">
        <v>2900000</v>
      </c>
      <c r="I43" s="59">
        <v>400000</v>
      </c>
      <c r="J43" s="59">
        <v>100000</v>
      </c>
      <c r="K43" s="59">
        <v>0</v>
      </c>
      <c r="L43" s="59">
        <v>0</v>
      </c>
      <c r="M43" s="59">
        <v>100000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500000</v>
      </c>
      <c r="W43" s="59"/>
      <c r="X43" s="59">
        <v>500000</v>
      </c>
      <c r="Y43" s="60">
        <v>0</v>
      </c>
      <c r="Z43" s="61">
        <v>0</v>
      </c>
    </row>
    <row r="44" spans="1:26" ht="13.5">
      <c r="A44" s="57" t="s">
        <v>60</v>
      </c>
      <c r="B44" s="18">
        <v>47672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593207</v>
      </c>
      <c r="C45" s="21">
        <v>0</v>
      </c>
      <c r="D45" s="98">
        <v>-1799976</v>
      </c>
      <c r="E45" s="99">
        <v>-1800000</v>
      </c>
      <c r="F45" s="99">
        <v>323461</v>
      </c>
      <c r="G45" s="99">
        <v>2313772</v>
      </c>
      <c r="H45" s="99">
        <v>69705</v>
      </c>
      <c r="I45" s="99">
        <v>69705</v>
      </c>
      <c r="J45" s="99">
        <v>-2035943</v>
      </c>
      <c r="K45" s="99">
        <v>-3920301</v>
      </c>
      <c r="L45" s="99">
        <v>75835</v>
      </c>
      <c r="M45" s="99">
        <v>75835</v>
      </c>
      <c r="N45" s="99">
        <v>-2034253</v>
      </c>
      <c r="O45" s="99">
        <v>-4526812</v>
      </c>
      <c r="P45" s="99">
        <v>512793</v>
      </c>
      <c r="Q45" s="99">
        <v>512793</v>
      </c>
      <c r="R45" s="99">
        <v>0</v>
      </c>
      <c r="S45" s="99">
        <v>0</v>
      </c>
      <c r="T45" s="99">
        <v>0</v>
      </c>
      <c r="U45" s="99">
        <v>0</v>
      </c>
      <c r="V45" s="99">
        <v>512793</v>
      </c>
      <c r="W45" s="99">
        <v>-1350000</v>
      </c>
      <c r="X45" s="99">
        <v>1862793</v>
      </c>
      <c r="Y45" s="100">
        <v>-137.98</v>
      </c>
      <c r="Z45" s="101">
        <v>-1800000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105589</v>
      </c>
      <c r="C49" s="51">
        <v>0</v>
      </c>
      <c r="D49" s="128">
        <v>133414</v>
      </c>
      <c r="E49" s="53">
        <v>106976</v>
      </c>
      <c r="F49" s="53">
        <v>0</v>
      </c>
      <c r="G49" s="53">
        <v>0</v>
      </c>
      <c r="H49" s="53">
        <v>0</v>
      </c>
      <c r="I49" s="53">
        <v>112005</v>
      </c>
      <c r="J49" s="53">
        <v>0</v>
      </c>
      <c r="K49" s="53">
        <v>0</v>
      </c>
      <c r="L49" s="53">
        <v>0</v>
      </c>
      <c r="M49" s="53">
        <v>110910</v>
      </c>
      <c r="N49" s="53">
        <v>0</v>
      </c>
      <c r="O49" s="53">
        <v>0</v>
      </c>
      <c r="P49" s="53">
        <v>0</v>
      </c>
      <c r="Q49" s="53">
        <v>62393</v>
      </c>
      <c r="R49" s="53">
        <v>0</v>
      </c>
      <c r="S49" s="53">
        <v>0</v>
      </c>
      <c r="T49" s="53">
        <v>0</v>
      </c>
      <c r="U49" s="53">
        <v>0</v>
      </c>
      <c r="V49" s="53">
        <v>2794985</v>
      </c>
      <c r="W49" s="53">
        <v>0</v>
      </c>
      <c r="X49" s="53">
        <v>3426272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417103</v>
      </c>
      <c r="C51" s="51">
        <v>0</v>
      </c>
      <c r="D51" s="128">
        <v>256035</v>
      </c>
      <c r="E51" s="53">
        <v>1833240</v>
      </c>
      <c r="F51" s="53">
        <v>0</v>
      </c>
      <c r="G51" s="53">
        <v>0</v>
      </c>
      <c r="H51" s="53">
        <v>0</v>
      </c>
      <c r="I51" s="53">
        <v>69599</v>
      </c>
      <c r="J51" s="53">
        <v>0</v>
      </c>
      <c r="K51" s="53">
        <v>0</v>
      </c>
      <c r="L51" s="53">
        <v>0</v>
      </c>
      <c r="M51" s="53">
        <v>96099</v>
      </c>
      <c r="N51" s="53">
        <v>0</v>
      </c>
      <c r="O51" s="53">
        <v>0</v>
      </c>
      <c r="P51" s="53">
        <v>0</v>
      </c>
      <c r="Q51" s="53">
        <v>194600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1377913</v>
      </c>
      <c r="X51" s="53">
        <v>4244589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>
        <v>19276</v>
      </c>
      <c r="H67" s="25">
        <v>20306</v>
      </c>
      <c r="I67" s="25">
        <v>39582</v>
      </c>
      <c r="J67" s="25">
        <v>21446</v>
      </c>
      <c r="K67" s="25">
        <v>22395</v>
      </c>
      <c r="L67" s="25">
        <v>25449</v>
      </c>
      <c r="M67" s="25">
        <v>69290</v>
      </c>
      <c r="N67" s="25">
        <v>24706</v>
      </c>
      <c r="O67" s="25">
        <v>51106</v>
      </c>
      <c r="P67" s="25">
        <v>24376</v>
      </c>
      <c r="Q67" s="25">
        <v>100188</v>
      </c>
      <c r="R67" s="25"/>
      <c r="S67" s="25"/>
      <c r="T67" s="25"/>
      <c r="U67" s="25"/>
      <c r="V67" s="25">
        <v>209060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>
        <v>19276</v>
      </c>
      <c r="H75" s="29">
        <v>20306</v>
      </c>
      <c r="I75" s="29">
        <v>39582</v>
      </c>
      <c r="J75" s="29">
        <v>21446</v>
      </c>
      <c r="K75" s="29">
        <v>22395</v>
      </c>
      <c r="L75" s="29">
        <v>25449</v>
      </c>
      <c r="M75" s="29">
        <v>69290</v>
      </c>
      <c r="N75" s="29">
        <v>24706</v>
      </c>
      <c r="O75" s="29">
        <v>51106</v>
      </c>
      <c r="P75" s="29">
        <v>24376</v>
      </c>
      <c r="Q75" s="29">
        <v>100188</v>
      </c>
      <c r="R75" s="29"/>
      <c r="S75" s="29"/>
      <c r="T75" s="29"/>
      <c r="U75" s="29"/>
      <c r="V75" s="29">
        <v>209060</v>
      </c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35060357</v>
      </c>
      <c r="C5" s="18">
        <v>0</v>
      </c>
      <c r="D5" s="58">
        <v>30313000</v>
      </c>
      <c r="E5" s="59">
        <v>30312540</v>
      </c>
      <c r="F5" s="59">
        <v>2776176</v>
      </c>
      <c r="G5" s="59">
        <v>2713298</v>
      </c>
      <c r="H5" s="59">
        <v>2710267</v>
      </c>
      <c r="I5" s="59">
        <v>8199741</v>
      </c>
      <c r="J5" s="59">
        <v>66299821</v>
      </c>
      <c r="K5" s="59">
        <v>2648882</v>
      </c>
      <c r="L5" s="59">
        <v>2528000</v>
      </c>
      <c r="M5" s="59">
        <v>71476703</v>
      </c>
      <c r="N5" s="59">
        <v>2524523</v>
      </c>
      <c r="O5" s="59">
        <v>2528307</v>
      </c>
      <c r="P5" s="59">
        <v>3030855</v>
      </c>
      <c r="Q5" s="59">
        <v>8083685</v>
      </c>
      <c r="R5" s="59">
        <v>0</v>
      </c>
      <c r="S5" s="59">
        <v>0</v>
      </c>
      <c r="T5" s="59">
        <v>0</v>
      </c>
      <c r="U5" s="59">
        <v>0</v>
      </c>
      <c r="V5" s="59">
        <v>87760129</v>
      </c>
      <c r="W5" s="59">
        <v>23193042</v>
      </c>
      <c r="X5" s="59">
        <v>64567087</v>
      </c>
      <c r="Y5" s="60">
        <v>278.39</v>
      </c>
      <c r="Z5" s="61">
        <v>30312540</v>
      </c>
    </row>
    <row r="6" spans="1:26" ht="13.5">
      <c r="A6" s="57" t="s">
        <v>32</v>
      </c>
      <c r="B6" s="18">
        <v>88250813</v>
      </c>
      <c r="C6" s="18">
        <v>0</v>
      </c>
      <c r="D6" s="58">
        <v>99137379</v>
      </c>
      <c r="E6" s="59">
        <v>96137000</v>
      </c>
      <c r="F6" s="59">
        <v>8881108</v>
      </c>
      <c r="G6" s="59">
        <v>8266943</v>
      </c>
      <c r="H6" s="59">
        <v>8015020</v>
      </c>
      <c r="I6" s="59">
        <v>25163071</v>
      </c>
      <c r="J6" s="59">
        <v>10183071</v>
      </c>
      <c r="K6" s="59">
        <v>9518158</v>
      </c>
      <c r="L6" s="59">
        <v>8925699</v>
      </c>
      <c r="M6" s="59">
        <v>28626928</v>
      </c>
      <c r="N6" s="59">
        <v>8854902</v>
      </c>
      <c r="O6" s="59">
        <v>8123246</v>
      </c>
      <c r="P6" s="59">
        <v>8237941</v>
      </c>
      <c r="Q6" s="59">
        <v>25216089</v>
      </c>
      <c r="R6" s="59">
        <v>0</v>
      </c>
      <c r="S6" s="59">
        <v>0</v>
      </c>
      <c r="T6" s="59">
        <v>0</v>
      </c>
      <c r="U6" s="59">
        <v>0</v>
      </c>
      <c r="V6" s="59">
        <v>79006088</v>
      </c>
      <c r="W6" s="59">
        <v>63292108</v>
      </c>
      <c r="X6" s="59">
        <v>15713980</v>
      </c>
      <c r="Y6" s="60">
        <v>24.83</v>
      </c>
      <c r="Z6" s="61">
        <v>96137000</v>
      </c>
    </row>
    <row r="7" spans="1:26" ht="13.5">
      <c r="A7" s="57" t="s">
        <v>33</v>
      </c>
      <c r="B7" s="18">
        <v>495152</v>
      </c>
      <c r="C7" s="18">
        <v>0</v>
      </c>
      <c r="D7" s="58">
        <v>530000</v>
      </c>
      <c r="E7" s="59">
        <v>530000</v>
      </c>
      <c r="F7" s="59">
        <v>9</v>
      </c>
      <c r="G7" s="59">
        <v>0</v>
      </c>
      <c r="H7" s="59">
        <v>0</v>
      </c>
      <c r="I7" s="59">
        <v>9</v>
      </c>
      <c r="J7" s="59">
        <v>0</v>
      </c>
      <c r="K7" s="59">
        <v>152</v>
      </c>
      <c r="L7" s="59">
        <v>32741</v>
      </c>
      <c r="M7" s="59">
        <v>32893</v>
      </c>
      <c r="N7" s="59">
        <v>1685</v>
      </c>
      <c r="O7" s="59">
        <v>1193</v>
      </c>
      <c r="P7" s="59">
        <v>9711</v>
      </c>
      <c r="Q7" s="59">
        <v>12589</v>
      </c>
      <c r="R7" s="59">
        <v>0</v>
      </c>
      <c r="S7" s="59">
        <v>0</v>
      </c>
      <c r="T7" s="59">
        <v>0</v>
      </c>
      <c r="U7" s="59">
        <v>0</v>
      </c>
      <c r="V7" s="59">
        <v>45491</v>
      </c>
      <c r="W7" s="59">
        <v>480700</v>
      </c>
      <c r="X7" s="59">
        <v>-435209</v>
      </c>
      <c r="Y7" s="60">
        <v>-90.54</v>
      </c>
      <c r="Z7" s="61">
        <v>530000</v>
      </c>
    </row>
    <row r="8" spans="1:26" ht="13.5">
      <c r="A8" s="57" t="s">
        <v>34</v>
      </c>
      <c r="B8" s="18">
        <v>93097869</v>
      </c>
      <c r="C8" s="18">
        <v>0</v>
      </c>
      <c r="D8" s="58">
        <v>92333998</v>
      </c>
      <c r="E8" s="59">
        <v>104910000</v>
      </c>
      <c r="F8" s="59">
        <v>34734000</v>
      </c>
      <c r="G8" s="59">
        <v>2112000</v>
      </c>
      <c r="H8" s="59">
        <v>0</v>
      </c>
      <c r="I8" s="59">
        <v>36846000</v>
      </c>
      <c r="J8" s="59">
        <v>1500000</v>
      </c>
      <c r="K8" s="59">
        <v>0</v>
      </c>
      <c r="L8" s="59">
        <v>20907000</v>
      </c>
      <c r="M8" s="59">
        <v>22407000</v>
      </c>
      <c r="N8" s="59">
        <v>13092091</v>
      </c>
      <c r="O8" s="59">
        <v>1500000</v>
      </c>
      <c r="P8" s="59">
        <v>0</v>
      </c>
      <c r="Q8" s="59">
        <v>14592091</v>
      </c>
      <c r="R8" s="59">
        <v>0</v>
      </c>
      <c r="S8" s="59">
        <v>0</v>
      </c>
      <c r="T8" s="59">
        <v>0</v>
      </c>
      <c r="U8" s="59">
        <v>0</v>
      </c>
      <c r="V8" s="59">
        <v>73845091</v>
      </c>
      <c r="W8" s="59">
        <v>92333665</v>
      </c>
      <c r="X8" s="59">
        <v>-18488574</v>
      </c>
      <c r="Y8" s="60">
        <v>-20.02</v>
      </c>
      <c r="Z8" s="61">
        <v>104910000</v>
      </c>
    </row>
    <row r="9" spans="1:26" ht="13.5">
      <c r="A9" s="57" t="s">
        <v>35</v>
      </c>
      <c r="B9" s="18">
        <v>8936657</v>
      </c>
      <c r="C9" s="18">
        <v>0</v>
      </c>
      <c r="D9" s="58">
        <v>5788840</v>
      </c>
      <c r="E9" s="59">
        <v>5359464</v>
      </c>
      <c r="F9" s="59">
        <v>2514740</v>
      </c>
      <c r="G9" s="59">
        <v>2008634</v>
      </c>
      <c r="H9" s="59">
        <v>821034</v>
      </c>
      <c r="I9" s="59">
        <v>5344408</v>
      </c>
      <c r="J9" s="59">
        <v>23947386</v>
      </c>
      <c r="K9" s="59">
        <v>2078850</v>
      </c>
      <c r="L9" s="59">
        <v>1886329</v>
      </c>
      <c r="M9" s="59">
        <v>27912565</v>
      </c>
      <c r="N9" s="59">
        <v>191882</v>
      </c>
      <c r="O9" s="59">
        <v>1392199</v>
      </c>
      <c r="P9" s="59">
        <v>-1032764</v>
      </c>
      <c r="Q9" s="59">
        <v>551317</v>
      </c>
      <c r="R9" s="59">
        <v>0</v>
      </c>
      <c r="S9" s="59">
        <v>0</v>
      </c>
      <c r="T9" s="59">
        <v>0</v>
      </c>
      <c r="U9" s="59">
        <v>0</v>
      </c>
      <c r="V9" s="59">
        <v>33808290</v>
      </c>
      <c r="W9" s="59">
        <v>4343052</v>
      </c>
      <c r="X9" s="59">
        <v>29465238</v>
      </c>
      <c r="Y9" s="60">
        <v>678.45</v>
      </c>
      <c r="Z9" s="61">
        <v>5359464</v>
      </c>
    </row>
    <row r="10" spans="1:26" ht="25.5">
      <c r="A10" s="62" t="s">
        <v>98</v>
      </c>
      <c r="B10" s="63">
        <f>SUM(B5:B9)</f>
        <v>225840848</v>
      </c>
      <c r="C10" s="63">
        <f>SUM(C5:C9)</f>
        <v>0</v>
      </c>
      <c r="D10" s="64">
        <f aca="true" t="shared" si="0" ref="D10:Z10">SUM(D5:D9)</f>
        <v>228103217</v>
      </c>
      <c r="E10" s="65">
        <f t="shared" si="0"/>
        <v>237249004</v>
      </c>
      <c r="F10" s="65">
        <f t="shared" si="0"/>
        <v>48906033</v>
      </c>
      <c r="G10" s="65">
        <f t="shared" si="0"/>
        <v>15100875</v>
      </c>
      <c r="H10" s="65">
        <f t="shared" si="0"/>
        <v>11546321</v>
      </c>
      <c r="I10" s="65">
        <f t="shared" si="0"/>
        <v>75553229</v>
      </c>
      <c r="J10" s="65">
        <f t="shared" si="0"/>
        <v>101930278</v>
      </c>
      <c r="K10" s="65">
        <f t="shared" si="0"/>
        <v>14246042</v>
      </c>
      <c r="L10" s="65">
        <f t="shared" si="0"/>
        <v>34279769</v>
      </c>
      <c r="M10" s="65">
        <f t="shared" si="0"/>
        <v>150456089</v>
      </c>
      <c r="N10" s="65">
        <f t="shared" si="0"/>
        <v>24665083</v>
      </c>
      <c r="O10" s="65">
        <f t="shared" si="0"/>
        <v>13544945</v>
      </c>
      <c r="P10" s="65">
        <f t="shared" si="0"/>
        <v>10245743</v>
      </c>
      <c r="Q10" s="65">
        <f t="shared" si="0"/>
        <v>48455771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274465089</v>
      </c>
      <c r="W10" s="65">
        <f t="shared" si="0"/>
        <v>183642567</v>
      </c>
      <c r="X10" s="65">
        <f t="shared" si="0"/>
        <v>90822522</v>
      </c>
      <c r="Y10" s="66">
        <f>+IF(W10&lt;&gt;0,(X10/W10)*100,0)</f>
        <v>49.456138347271086</v>
      </c>
      <c r="Z10" s="67">
        <f t="shared" si="0"/>
        <v>237249004</v>
      </c>
    </row>
    <row r="11" spans="1:26" ht="13.5">
      <c r="A11" s="57" t="s">
        <v>36</v>
      </c>
      <c r="B11" s="18">
        <v>86134253</v>
      </c>
      <c r="C11" s="18">
        <v>0</v>
      </c>
      <c r="D11" s="58">
        <v>70623000</v>
      </c>
      <c r="E11" s="59">
        <v>83134000</v>
      </c>
      <c r="F11" s="59">
        <v>7895019</v>
      </c>
      <c r="G11" s="59">
        <v>7332020</v>
      </c>
      <c r="H11" s="59">
        <v>6277905</v>
      </c>
      <c r="I11" s="59">
        <v>21504944</v>
      </c>
      <c r="J11" s="59">
        <v>5599835</v>
      </c>
      <c r="K11" s="59">
        <v>7102844</v>
      </c>
      <c r="L11" s="59">
        <v>8982310</v>
      </c>
      <c r="M11" s="59">
        <v>21684989</v>
      </c>
      <c r="N11" s="59">
        <v>7216355</v>
      </c>
      <c r="O11" s="59">
        <v>6703752</v>
      </c>
      <c r="P11" s="59">
        <v>6991213</v>
      </c>
      <c r="Q11" s="59">
        <v>20911320</v>
      </c>
      <c r="R11" s="59">
        <v>0</v>
      </c>
      <c r="S11" s="59">
        <v>0</v>
      </c>
      <c r="T11" s="59">
        <v>0</v>
      </c>
      <c r="U11" s="59">
        <v>0</v>
      </c>
      <c r="V11" s="59">
        <v>64101253</v>
      </c>
      <c r="W11" s="59">
        <v>51800874</v>
      </c>
      <c r="X11" s="59">
        <v>12300379</v>
      </c>
      <c r="Y11" s="60">
        <v>23.75</v>
      </c>
      <c r="Z11" s="61">
        <v>83134000</v>
      </c>
    </row>
    <row r="12" spans="1:26" ht="13.5">
      <c r="A12" s="57" t="s">
        <v>37</v>
      </c>
      <c r="B12" s="18">
        <v>6252891</v>
      </c>
      <c r="C12" s="18">
        <v>0</v>
      </c>
      <c r="D12" s="58">
        <v>5092000</v>
      </c>
      <c r="E12" s="59">
        <v>6628000</v>
      </c>
      <c r="F12" s="59">
        <v>532774</v>
      </c>
      <c r="G12" s="59">
        <v>438568</v>
      </c>
      <c r="H12" s="59">
        <v>362969</v>
      </c>
      <c r="I12" s="59">
        <v>1334311</v>
      </c>
      <c r="J12" s="59">
        <v>348144</v>
      </c>
      <c r="K12" s="59">
        <v>334355</v>
      </c>
      <c r="L12" s="59">
        <v>355636</v>
      </c>
      <c r="M12" s="59">
        <v>1038135</v>
      </c>
      <c r="N12" s="59">
        <v>360319</v>
      </c>
      <c r="O12" s="59">
        <v>358135</v>
      </c>
      <c r="P12" s="59">
        <v>360883</v>
      </c>
      <c r="Q12" s="59">
        <v>1079337</v>
      </c>
      <c r="R12" s="59">
        <v>0</v>
      </c>
      <c r="S12" s="59">
        <v>0</v>
      </c>
      <c r="T12" s="59">
        <v>0</v>
      </c>
      <c r="U12" s="59">
        <v>0</v>
      </c>
      <c r="V12" s="59">
        <v>3451783</v>
      </c>
      <c r="W12" s="59">
        <v>3762139</v>
      </c>
      <c r="X12" s="59">
        <v>-310356</v>
      </c>
      <c r="Y12" s="60">
        <v>-8.25</v>
      </c>
      <c r="Z12" s="61">
        <v>6628000</v>
      </c>
    </row>
    <row r="13" spans="1:26" ht="13.5">
      <c r="A13" s="57" t="s">
        <v>99</v>
      </c>
      <c r="B13" s="18">
        <v>27384104</v>
      </c>
      <c r="C13" s="18">
        <v>0</v>
      </c>
      <c r="D13" s="58">
        <v>32286500</v>
      </c>
      <c r="E13" s="59">
        <v>32287409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32287409</v>
      </c>
    </row>
    <row r="14" spans="1:26" ht="13.5">
      <c r="A14" s="57" t="s">
        <v>38</v>
      </c>
      <c r="B14" s="18">
        <v>8924766</v>
      </c>
      <c r="C14" s="18">
        <v>0</v>
      </c>
      <c r="D14" s="58">
        <v>1636000</v>
      </c>
      <c r="E14" s="59">
        <v>5013000</v>
      </c>
      <c r="F14" s="59">
        <v>0</v>
      </c>
      <c r="G14" s="59">
        <v>0</v>
      </c>
      <c r="H14" s="59">
        <v>0</v>
      </c>
      <c r="I14" s="59">
        <v>0</v>
      </c>
      <c r="J14" s="59">
        <v>481</v>
      </c>
      <c r="K14" s="59">
        <v>190135</v>
      </c>
      <c r="L14" s="59">
        <v>580110</v>
      </c>
      <c r="M14" s="59">
        <v>770726</v>
      </c>
      <c r="N14" s="59">
        <v>506967</v>
      </c>
      <c r="O14" s="59">
        <v>0</v>
      </c>
      <c r="P14" s="59">
        <v>55806</v>
      </c>
      <c r="Q14" s="59">
        <v>562773</v>
      </c>
      <c r="R14" s="59">
        <v>0</v>
      </c>
      <c r="S14" s="59">
        <v>0</v>
      </c>
      <c r="T14" s="59">
        <v>0</v>
      </c>
      <c r="U14" s="59">
        <v>0</v>
      </c>
      <c r="V14" s="59">
        <v>1333499</v>
      </c>
      <c r="W14" s="59">
        <v>1226997</v>
      </c>
      <c r="X14" s="59">
        <v>106502</v>
      </c>
      <c r="Y14" s="60">
        <v>8.68</v>
      </c>
      <c r="Z14" s="61">
        <v>5013000</v>
      </c>
    </row>
    <row r="15" spans="1:26" ht="13.5">
      <c r="A15" s="57" t="s">
        <v>39</v>
      </c>
      <c r="B15" s="18">
        <v>45653775</v>
      </c>
      <c r="C15" s="18">
        <v>0</v>
      </c>
      <c r="D15" s="58">
        <v>53507000</v>
      </c>
      <c r="E15" s="59">
        <v>53506631</v>
      </c>
      <c r="F15" s="59">
        <v>6175653</v>
      </c>
      <c r="G15" s="59">
        <v>208488</v>
      </c>
      <c r="H15" s="59">
        <v>103853</v>
      </c>
      <c r="I15" s="59">
        <v>6487994</v>
      </c>
      <c r="J15" s="59">
        <v>359962</v>
      </c>
      <c r="K15" s="59">
        <v>0</v>
      </c>
      <c r="L15" s="59">
        <v>2923149</v>
      </c>
      <c r="M15" s="59">
        <v>3283111</v>
      </c>
      <c r="N15" s="59">
        <v>13500000</v>
      </c>
      <c r="O15" s="59">
        <v>2339464</v>
      </c>
      <c r="P15" s="59">
        <v>2762743</v>
      </c>
      <c r="Q15" s="59">
        <v>18602207</v>
      </c>
      <c r="R15" s="59">
        <v>0</v>
      </c>
      <c r="S15" s="59">
        <v>0</v>
      </c>
      <c r="T15" s="59">
        <v>0</v>
      </c>
      <c r="U15" s="59">
        <v>0</v>
      </c>
      <c r="V15" s="59">
        <v>28373312</v>
      </c>
      <c r="W15" s="59">
        <v>41196440</v>
      </c>
      <c r="X15" s="59">
        <v>-12823128</v>
      </c>
      <c r="Y15" s="60">
        <v>-31.13</v>
      </c>
      <c r="Z15" s="61">
        <v>53506631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121020009</v>
      </c>
      <c r="C17" s="18">
        <v>0</v>
      </c>
      <c r="D17" s="58">
        <v>64958000</v>
      </c>
      <c r="E17" s="59">
        <v>80636000</v>
      </c>
      <c r="F17" s="59">
        <v>169312</v>
      </c>
      <c r="G17" s="59">
        <v>46015</v>
      </c>
      <c r="H17" s="59">
        <v>1360711</v>
      </c>
      <c r="I17" s="59">
        <v>1576038</v>
      </c>
      <c r="J17" s="59">
        <v>328075</v>
      </c>
      <c r="K17" s="59">
        <v>812326</v>
      </c>
      <c r="L17" s="59">
        <v>1119801</v>
      </c>
      <c r="M17" s="59">
        <v>2260202</v>
      </c>
      <c r="N17" s="59">
        <v>1227391</v>
      </c>
      <c r="O17" s="59">
        <v>1304826</v>
      </c>
      <c r="P17" s="59">
        <v>921311</v>
      </c>
      <c r="Q17" s="59">
        <v>3453528</v>
      </c>
      <c r="R17" s="59">
        <v>0</v>
      </c>
      <c r="S17" s="59">
        <v>0</v>
      </c>
      <c r="T17" s="59">
        <v>0</v>
      </c>
      <c r="U17" s="59">
        <v>0</v>
      </c>
      <c r="V17" s="59">
        <v>7289768</v>
      </c>
      <c r="W17" s="59">
        <v>15374229</v>
      </c>
      <c r="X17" s="59">
        <v>-8084461</v>
      </c>
      <c r="Y17" s="60">
        <v>-52.58</v>
      </c>
      <c r="Z17" s="61">
        <v>80636000</v>
      </c>
    </row>
    <row r="18" spans="1:26" ht="13.5">
      <c r="A18" s="69" t="s">
        <v>42</v>
      </c>
      <c r="B18" s="70">
        <f>SUM(B11:B17)</f>
        <v>295369798</v>
      </c>
      <c r="C18" s="70">
        <f>SUM(C11:C17)</f>
        <v>0</v>
      </c>
      <c r="D18" s="71">
        <f aca="true" t="shared" si="1" ref="D18:Z18">SUM(D11:D17)</f>
        <v>228102500</v>
      </c>
      <c r="E18" s="72">
        <f t="shared" si="1"/>
        <v>261205040</v>
      </c>
      <c r="F18" s="72">
        <f t="shared" si="1"/>
        <v>14772758</v>
      </c>
      <c r="G18" s="72">
        <f t="shared" si="1"/>
        <v>8025091</v>
      </c>
      <c r="H18" s="72">
        <f t="shared" si="1"/>
        <v>8105438</v>
      </c>
      <c r="I18" s="72">
        <f t="shared" si="1"/>
        <v>30903287</v>
      </c>
      <c r="J18" s="72">
        <f t="shared" si="1"/>
        <v>6636497</v>
      </c>
      <c r="K18" s="72">
        <f t="shared" si="1"/>
        <v>8439660</v>
      </c>
      <c r="L18" s="72">
        <f t="shared" si="1"/>
        <v>13961006</v>
      </c>
      <c r="M18" s="72">
        <f t="shared" si="1"/>
        <v>29037163</v>
      </c>
      <c r="N18" s="72">
        <f t="shared" si="1"/>
        <v>22811032</v>
      </c>
      <c r="O18" s="72">
        <f t="shared" si="1"/>
        <v>10706177</v>
      </c>
      <c r="P18" s="72">
        <f t="shared" si="1"/>
        <v>11091956</v>
      </c>
      <c r="Q18" s="72">
        <f t="shared" si="1"/>
        <v>44609165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104549615</v>
      </c>
      <c r="W18" s="72">
        <f t="shared" si="1"/>
        <v>113360679</v>
      </c>
      <c r="X18" s="72">
        <f t="shared" si="1"/>
        <v>-8811064</v>
      </c>
      <c r="Y18" s="66">
        <f>+IF(W18&lt;&gt;0,(X18/W18)*100,0)</f>
        <v>-7.772592822948776</v>
      </c>
      <c r="Z18" s="73">
        <f t="shared" si="1"/>
        <v>261205040</v>
      </c>
    </row>
    <row r="19" spans="1:26" ht="13.5">
      <c r="A19" s="69" t="s">
        <v>43</v>
      </c>
      <c r="B19" s="74">
        <f>+B10-B18</f>
        <v>-69528950</v>
      </c>
      <c r="C19" s="74">
        <f>+C10-C18</f>
        <v>0</v>
      </c>
      <c r="D19" s="75">
        <f aca="true" t="shared" si="2" ref="D19:Z19">+D10-D18</f>
        <v>717</v>
      </c>
      <c r="E19" s="76">
        <f t="shared" si="2"/>
        <v>-23956036</v>
      </c>
      <c r="F19" s="76">
        <f t="shared" si="2"/>
        <v>34133275</v>
      </c>
      <c r="G19" s="76">
        <f t="shared" si="2"/>
        <v>7075784</v>
      </c>
      <c r="H19" s="76">
        <f t="shared" si="2"/>
        <v>3440883</v>
      </c>
      <c r="I19" s="76">
        <f t="shared" si="2"/>
        <v>44649942</v>
      </c>
      <c r="J19" s="76">
        <f t="shared" si="2"/>
        <v>95293781</v>
      </c>
      <c r="K19" s="76">
        <f t="shared" si="2"/>
        <v>5806382</v>
      </c>
      <c r="L19" s="76">
        <f t="shared" si="2"/>
        <v>20318763</v>
      </c>
      <c r="M19" s="76">
        <f t="shared" si="2"/>
        <v>121418926</v>
      </c>
      <c r="N19" s="76">
        <f t="shared" si="2"/>
        <v>1854051</v>
      </c>
      <c r="O19" s="76">
        <f t="shared" si="2"/>
        <v>2838768</v>
      </c>
      <c r="P19" s="76">
        <f t="shared" si="2"/>
        <v>-846213</v>
      </c>
      <c r="Q19" s="76">
        <f t="shared" si="2"/>
        <v>3846606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169915474</v>
      </c>
      <c r="W19" s="76">
        <f>IF(E10=E18,0,W10-W18)</f>
        <v>70281888</v>
      </c>
      <c r="X19" s="76">
        <f t="shared" si="2"/>
        <v>99633586</v>
      </c>
      <c r="Y19" s="77">
        <f>+IF(W19&lt;&gt;0,(X19/W19)*100,0)</f>
        <v>141.76281946210665</v>
      </c>
      <c r="Z19" s="78">
        <f t="shared" si="2"/>
        <v>-23956036</v>
      </c>
    </row>
    <row r="20" spans="1:26" ht="13.5">
      <c r="A20" s="57" t="s">
        <v>44</v>
      </c>
      <c r="B20" s="18">
        <v>63509301</v>
      </c>
      <c r="C20" s="18">
        <v>0</v>
      </c>
      <c r="D20" s="58">
        <v>22499123</v>
      </c>
      <c r="E20" s="59">
        <v>10754000</v>
      </c>
      <c r="F20" s="59">
        <v>10754000</v>
      </c>
      <c r="G20" s="59">
        <v>776629</v>
      </c>
      <c r="H20" s="59">
        <v>0</v>
      </c>
      <c r="I20" s="59">
        <v>11530629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11530629</v>
      </c>
      <c r="W20" s="59">
        <v>22500000</v>
      </c>
      <c r="X20" s="59">
        <v>-10969371</v>
      </c>
      <c r="Y20" s="60">
        <v>-48.75</v>
      </c>
      <c r="Z20" s="61">
        <v>10754000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11970290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11970290</v>
      </c>
    </row>
    <row r="22" spans="1:26" ht="25.5">
      <c r="A22" s="84" t="s">
        <v>101</v>
      </c>
      <c r="B22" s="85">
        <f>SUM(B19:B21)</f>
        <v>-6019649</v>
      </c>
      <c r="C22" s="85">
        <f>SUM(C19:C21)</f>
        <v>0</v>
      </c>
      <c r="D22" s="86">
        <f aca="true" t="shared" si="3" ref="D22:Z22">SUM(D19:D21)</f>
        <v>22499840</v>
      </c>
      <c r="E22" s="87">
        <f t="shared" si="3"/>
        <v>-1231746</v>
      </c>
      <c r="F22" s="87">
        <f t="shared" si="3"/>
        <v>44887275</v>
      </c>
      <c r="G22" s="87">
        <f t="shared" si="3"/>
        <v>7852413</v>
      </c>
      <c r="H22" s="87">
        <f t="shared" si="3"/>
        <v>3440883</v>
      </c>
      <c r="I22" s="87">
        <f t="shared" si="3"/>
        <v>56180571</v>
      </c>
      <c r="J22" s="87">
        <f t="shared" si="3"/>
        <v>95293781</v>
      </c>
      <c r="K22" s="87">
        <f t="shared" si="3"/>
        <v>5806382</v>
      </c>
      <c r="L22" s="87">
        <f t="shared" si="3"/>
        <v>20318763</v>
      </c>
      <c r="M22" s="87">
        <f t="shared" si="3"/>
        <v>121418926</v>
      </c>
      <c r="N22" s="87">
        <f t="shared" si="3"/>
        <v>1854051</v>
      </c>
      <c r="O22" s="87">
        <f t="shared" si="3"/>
        <v>2838768</v>
      </c>
      <c r="P22" s="87">
        <f t="shared" si="3"/>
        <v>-846213</v>
      </c>
      <c r="Q22" s="87">
        <f t="shared" si="3"/>
        <v>3846606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181446103</v>
      </c>
      <c r="W22" s="87">
        <f t="shared" si="3"/>
        <v>92781888</v>
      </c>
      <c r="X22" s="87">
        <f t="shared" si="3"/>
        <v>88664215</v>
      </c>
      <c r="Y22" s="88">
        <f>+IF(W22&lt;&gt;0,(X22/W22)*100,0)</f>
        <v>95.56198619282246</v>
      </c>
      <c r="Z22" s="89">
        <f t="shared" si="3"/>
        <v>-1231746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-6019649</v>
      </c>
      <c r="C24" s="74">
        <f>SUM(C22:C23)</f>
        <v>0</v>
      </c>
      <c r="D24" s="75">
        <f aca="true" t="shared" si="4" ref="D24:Z24">SUM(D22:D23)</f>
        <v>22499840</v>
      </c>
      <c r="E24" s="76">
        <f t="shared" si="4"/>
        <v>-1231746</v>
      </c>
      <c r="F24" s="76">
        <f t="shared" si="4"/>
        <v>44887275</v>
      </c>
      <c r="G24" s="76">
        <f t="shared" si="4"/>
        <v>7852413</v>
      </c>
      <c r="H24" s="76">
        <f t="shared" si="4"/>
        <v>3440883</v>
      </c>
      <c r="I24" s="76">
        <f t="shared" si="4"/>
        <v>56180571</v>
      </c>
      <c r="J24" s="76">
        <f t="shared" si="4"/>
        <v>95293781</v>
      </c>
      <c r="K24" s="76">
        <f t="shared" si="4"/>
        <v>5806382</v>
      </c>
      <c r="L24" s="76">
        <f t="shared" si="4"/>
        <v>20318763</v>
      </c>
      <c r="M24" s="76">
        <f t="shared" si="4"/>
        <v>121418926</v>
      </c>
      <c r="N24" s="76">
        <f t="shared" si="4"/>
        <v>1854051</v>
      </c>
      <c r="O24" s="76">
        <f t="shared" si="4"/>
        <v>2838768</v>
      </c>
      <c r="P24" s="76">
        <f t="shared" si="4"/>
        <v>-846213</v>
      </c>
      <c r="Q24" s="76">
        <f t="shared" si="4"/>
        <v>3846606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181446103</v>
      </c>
      <c r="W24" s="76">
        <f t="shared" si="4"/>
        <v>92781888</v>
      </c>
      <c r="X24" s="76">
        <f t="shared" si="4"/>
        <v>88664215</v>
      </c>
      <c r="Y24" s="77">
        <f>+IF(W24&lt;&gt;0,(X24/W24)*100,0)</f>
        <v>95.56198619282246</v>
      </c>
      <c r="Z24" s="78">
        <f t="shared" si="4"/>
        <v>-1231746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63999933</v>
      </c>
      <c r="C27" s="21">
        <v>0</v>
      </c>
      <c r="D27" s="98">
        <v>22500000</v>
      </c>
      <c r="E27" s="99">
        <v>22500000</v>
      </c>
      <c r="F27" s="99">
        <v>5078572</v>
      </c>
      <c r="G27" s="99">
        <v>2340553</v>
      </c>
      <c r="H27" s="99">
        <v>921367</v>
      </c>
      <c r="I27" s="99">
        <v>8340492</v>
      </c>
      <c r="J27" s="99">
        <v>419640</v>
      </c>
      <c r="K27" s="99">
        <v>2302611</v>
      </c>
      <c r="L27" s="99">
        <v>776330</v>
      </c>
      <c r="M27" s="99">
        <v>3498581</v>
      </c>
      <c r="N27" s="99">
        <v>200000</v>
      </c>
      <c r="O27" s="99">
        <v>7042</v>
      </c>
      <c r="P27" s="99">
        <v>0</v>
      </c>
      <c r="Q27" s="99">
        <v>207042</v>
      </c>
      <c r="R27" s="99">
        <v>0</v>
      </c>
      <c r="S27" s="99">
        <v>0</v>
      </c>
      <c r="T27" s="99">
        <v>0</v>
      </c>
      <c r="U27" s="99">
        <v>0</v>
      </c>
      <c r="V27" s="99">
        <v>12046115</v>
      </c>
      <c r="W27" s="99">
        <v>16875000</v>
      </c>
      <c r="X27" s="99">
        <v>-4828885</v>
      </c>
      <c r="Y27" s="100">
        <v>-28.62</v>
      </c>
      <c r="Z27" s="101">
        <v>22500000</v>
      </c>
    </row>
    <row r="28" spans="1:26" ht="13.5">
      <c r="A28" s="102" t="s">
        <v>44</v>
      </c>
      <c r="B28" s="18">
        <v>63999933</v>
      </c>
      <c r="C28" s="18">
        <v>0</v>
      </c>
      <c r="D28" s="58">
        <v>22500000</v>
      </c>
      <c r="E28" s="59">
        <v>22500000</v>
      </c>
      <c r="F28" s="59">
        <v>490266</v>
      </c>
      <c r="G28" s="59">
        <v>1845628</v>
      </c>
      <c r="H28" s="59">
        <v>525034</v>
      </c>
      <c r="I28" s="59">
        <v>2860928</v>
      </c>
      <c r="J28" s="59">
        <v>219640</v>
      </c>
      <c r="K28" s="59">
        <v>2152611</v>
      </c>
      <c r="L28" s="59">
        <v>235329</v>
      </c>
      <c r="M28" s="59">
        <v>2607580</v>
      </c>
      <c r="N28" s="59">
        <v>0</v>
      </c>
      <c r="O28" s="59">
        <v>7042</v>
      </c>
      <c r="P28" s="59">
        <v>0</v>
      </c>
      <c r="Q28" s="59">
        <v>7042</v>
      </c>
      <c r="R28" s="59">
        <v>0</v>
      </c>
      <c r="S28" s="59">
        <v>0</v>
      </c>
      <c r="T28" s="59">
        <v>0</v>
      </c>
      <c r="U28" s="59">
        <v>0</v>
      </c>
      <c r="V28" s="59">
        <v>5475550</v>
      </c>
      <c r="W28" s="59">
        <v>16875000</v>
      </c>
      <c r="X28" s="59">
        <v>-11399450</v>
      </c>
      <c r="Y28" s="60">
        <v>-67.55</v>
      </c>
      <c r="Z28" s="61">
        <v>22500000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4588306</v>
      </c>
      <c r="G31" s="59">
        <v>494925</v>
      </c>
      <c r="H31" s="59">
        <v>396333</v>
      </c>
      <c r="I31" s="59">
        <v>5479564</v>
      </c>
      <c r="J31" s="59">
        <v>200000</v>
      </c>
      <c r="K31" s="59">
        <v>150000</v>
      </c>
      <c r="L31" s="59">
        <v>541001</v>
      </c>
      <c r="M31" s="59">
        <v>891001</v>
      </c>
      <c r="N31" s="59">
        <v>200000</v>
      </c>
      <c r="O31" s="59">
        <v>0</v>
      </c>
      <c r="P31" s="59">
        <v>0</v>
      </c>
      <c r="Q31" s="59">
        <v>200000</v>
      </c>
      <c r="R31" s="59">
        <v>0</v>
      </c>
      <c r="S31" s="59">
        <v>0</v>
      </c>
      <c r="T31" s="59">
        <v>0</v>
      </c>
      <c r="U31" s="59">
        <v>0</v>
      </c>
      <c r="V31" s="59">
        <v>6570565</v>
      </c>
      <c r="W31" s="59"/>
      <c r="X31" s="59">
        <v>6570565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63999933</v>
      </c>
      <c r="C32" s="21">
        <f>SUM(C28:C31)</f>
        <v>0</v>
      </c>
      <c r="D32" s="98">
        <f aca="true" t="shared" si="5" ref="D32:Z32">SUM(D28:D31)</f>
        <v>22500000</v>
      </c>
      <c r="E32" s="99">
        <f t="shared" si="5"/>
        <v>22500000</v>
      </c>
      <c r="F32" s="99">
        <f t="shared" si="5"/>
        <v>5078572</v>
      </c>
      <c r="G32" s="99">
        <f t="shared" si="5"/>
        <v>2340553</v>
      </c>
      <c r="H32" s="99">
        <f t="shared" si="5"/>
        <v>921367</v>
      </c>
      <c r="I32" s="99">
        <f t="shared" si="5"/>
        <v>8340492</v>
      </c>
      <c r="J32" s="99">
        <f t="shared" si="5"/>
        <v>419640</v>
      </c>
      <c r="K32" s="99">
        <f t="shared" si="5"/>
        <v>2302611</v>
      </c>
      <c r="L32" s="99">
        <f t="shared" si="5"/>
        <v>776330</v>
      </c>
      <c r="M32" s="99">
        <f t="shared" si="5"/>
        <v>3498581</v>
      </c>
      <c r="N32" s="99">
        <f t="shared" si="5"/>
        <v>200000</v>
      </c>
      <c r="O32" s="99">
        <f t="shared" si="5"/>
        <v>7042</v>
      </c>
      <c r="P32" s="99">
        <f t="shared" si="5"/>
        <v>0</v>
      </c>
      <c r="Q32" s="99">
        <f t="shared" si="5"/>
        <v>207042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12046115</v>
      </c>
      <c r="W32" s="99">
        <f t="shared" si="5"/>
        <v>16875000</v>
      </c>
      <c r="X32" s="99">
        <f t="shared" si="5"/>
        <v>-4828885</v>
      </c>
      <c r="Y32" s="100">
        <f>+IF(W32&lt;&gt;0,(X32/W32)*100,0)</f>
        <v>-28.615614814814816</v>
      </c>
      <c r="Z32" s="101">
        <f t="shared" si="5"/>
        <v>22500000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41566903</v>
      </c>
      <c r="C35" s="18">
        <v>0</v>
      </c>
      <c r="D35" s="58">
        <v>30834000</v>
      </c>
      <c r="E35" s="59">
        <v>30834000</v>
      </c>
      <c r="F35" s="59">
        <v>152392199</v>
      </c>
      <c r="G35" s="59">
        <v>61562336</v>
      </c>
      <c r="H35" s="59">
        <v>104511689</v>
      </c>
      <c r="I35" s="59">
        <v>104511689</v>
      </c>
      <c r="J35" s="59">
        <v>104511689</v>
      </c>
      <c r="K35" s="59">
        <v>111664233</v>
      </c>
      <c r="L35" s="59">
        <v>117409392</v>
      </c>
      <c r="M35" s="59">
        <v>117409392</v>
      </c>
      <c r="N35" s="59">
        <v>121903851</v>
      </c>
      <c r="O35" s="59">
        <v>135908770</v>
      </c>
      <c r="P35" s="59">
        <v>126296085</v>
      </c>
      <c r="Q35" s="59">
        <v>126296085</v>
      </c>
      <c r="R35" s="59">
        <v>0</v>
      </c>
      <c r="S35" s="59">
        <v>0</v>
      </c>
      <c r="T35" s="59">
        <v>0</v>
      </c>
      <c r="U35" s="59">
        <v>0</v>
      </c>
      <c r="V35" s="59">
        <v>126296085</v>
      </c>
      <c r="W35" s="59">
        <v>23125500</v>
      </c>
      <c r="X35" s="59">
        <v>103170585</v>
      </c>
      <c r="Y35" s="60">
        <v>446.13</v>
      </c>
      <c r="Z35" s="61">
        <v>30834000</v>
      </c>
    </row>
    <row r="36" spans="1:26" ht="13.5">
      <c r="A36" s="57" t="s">
        <v>53</v>
      </c>
      <c r="B36" s="18">
        <v>702355280</v>
      </c>
      <c r="C36" s="18">
        <v>0</v>
      </c>
      <c r="D36" s="58">
        <v>692275000</v>
      </c>
      <c r="E36" s="59">
        <v>692275000</v>
      </c>
      <c r="F36" s="59">
        <v>728655495</v>
      </c>
      <c r="G36" s="59">
        <v>720387664</v>
      </c>
      <c r="H36" s="59">
        <v>721664815</v>
      </c>
      <c r="I36" s="59">
        <v>721664815</v>
      </c>
      <c r="J36" s="59">
        <v>721664815</v>
      </c>
      <c r="K36" s="59">
        <v>704975167</v>
      </c>
      <c r="L36" s="59">
        <v>706198773</v>
      </c>
      <c r="M36" s="59">
        <v>706198773</v>
      </c>
      <c r="N36" s="59">
        <v>706198773</v>
      </c>
      <c r="O36" s="59">
        <v>706198773</v>
      </c>
      <c r="P36" s="59">
        <v>706198773</v>
      </c>
      <c r="Q36" s="59">
        <v>706198773</v>
      </c>
      <c r="R36" s="59">
        <v>0</v>
      </c>
      <c r="S36" s="59">
        <v>0</v>
      </c>
      <c r="T36" s="59">
        <v>0</v>
      </c>
      <c r="U36" s="59">
        <v>0</v>
      </c>
      <c r="V36" s="59">
        <v>706198773</v>
      </c>
      <c r="W36" s="59">
        <v>519206250</v>
      </c>
      <c r="X36" s="59">
        <v>186992523</v>
      </c>
      <c r="Y36" s="60">
        <v>36.02</v>
      </c>
      <c r="Z36" s="61">
        <v>692275000</v>
      </c>
    </row>
    <row r="37" spans="1:26" ht="13.5">
      <c r="A37" s="57" t="s">
        <v>54</v>
      </c>
      <c r="B37" s="18">
        <v>151831270</v>
      </c>
      <c r="C37" s="18">
        <v>0</v>
      </c>
      <c r="D37" s="58">
        <v>23566000</v>
      </c>
      <c r="E37" s="59">
        <v>23566000</v>
      </c>
      <c r="F37" s="59">
        <v>217562682</v>
      </c>
      <c r="G37" s="59">
        <v>191470265</v>
      </c>
      <c r="H37" s="59">
        <v>210912262</v>
      </c>
      <c r="I37" s="59">
        <v>210912262</v>
      </c>
      <c r="J37" s="59">
        <v>210912262</v>
      </c>
      <c r="K37" s="59">
        <v>238715918</v>
      </c>
      <c r="L37" s="59">
        <v>241950203</v>
      </c>
      <c r="M37" s="59">
        <v>241950203</v>
      </c>
      <c r="N37" s="59">
        <v>248141973</v>
      </c>
      <c r="O37" s="59">
        <v>254034426</v>
      </c>
      <c r="P37" s="59">
        <v>242626516</v>
      </c>
      <c r="Q37" s="59">
        <v>242626516</v>
      </c>
      <c r="R37" s="59">
        <v>0</v>
      </c>
      <c r="S37" s="59">
        <v>0</v>
      </c>
      <c r="T37" s="59">
        <v>0</v>
      </c>
      <c r="U37" s="59">
        <v>0</v>
      </c>
      <c r="V37" s="59">
        <v>242626516</v>
      </c>
      <c r="W37" s="59">
        <v>17674500</v>
      </c>
      <c r="X37" s="59">
        <v>224952016</v>
      </c>
      <c r="Y37" s="60">
        <v>1272.75</v>
      </c>
      <c r="Z37" s="61">
        <v>23566000</v>
      </c>
    </row>
    <row r="38" spans="1:26" ht="13.5">
      <c r="A38" s="57" t="s">
        <v>55</v>
      </c>
      <c r="B38" s="18">
        <v>37706873</v>
      </c>
      <c r="C38" s="18">
        <v>0</v>
      </c>
      <c r="D38" s="58">
        <v>3154000</v>
      </c>
      <c r="E38" s="59">
        <v>3154000</v>
      </c>
      <c r="F38" s="59">
        <v>2577529</v>
      </c>
      <c r="G38" s="59">
        <v>3705924</v>
      </c>
      <c r="H38" s="59">
        <v>3705924</v>
      </c>
      <c r="I38" s="59">
        <v>3705924</v>
      </c>
      <c r="J38" s="59">
        <v>3705924</v>
      </c>
      <c r="K38" s="59">
        <v>3705924</v>
      </c>
      <c r="L38" s="59">
        <v>3335048</v>
      </c>
      <c r="M38" s="59">
        <v>3335048</v>
      </c>
      <c r="N38" s="59">
        <v>3473500</v>
      </c>
      <c r="O38" s="59">
        <v>3473500</v>
      </c>
      <c r="P38" s="59">
        <v>3473500</v>
      </c>
      <c r="Q38" s="59">
        <v>3473500</v>
      </c>
      <c r="R38" s="59">
        <v>0</v>
      </c>
      <c r="S38" s="59">
        <v>0</v>
      </c>
      <c r="T38" s="59">
        <v>0</v>
      </c>
      <c r="U38" s="59">
        <v>0</v>
      </c>
      <c r="V38" s="59">
        <v>3473500</v>
      </c>
      <c r="W38" s="59">
        <v>2365500</v>
      </c>
      <c r="X38" s="59">
        <v>1108000</v>
      </c>
      <c r="Y38" s="60">
        <v>46.84</v>
      </c>
      <c r="Z38" s="61">
        <v>3154000</v>
      </c>
    </row>
    <row r="39" spans="1:26" ht="13.5">
      <c r="A39" s="57" t="s">
        <v>56</v>
      </c>
      <c r="B39" s="18">
        <v>554384040</v>
      </c>
      <c r="C39" s="18">
        <v>0</v>
      </c>
      <c r="D39" s="58">
        <v>696389000</v>
      </c>
      <c r="E39" s="59">
        <v>696389000</v>
      </c>
      <c r="F39" s="59">
        <v>660907483</v>
      </c>
      <c r="G39" s="59">
        <v>586773811</v>
      </c>
      <c r="H39" s="59">
        <v>611558318</v>
      </c>
      <c r="I39" s="59">
        <v>611558318</v>
      </c>
      <c r="J39" s="59">
        <v>611558318</v>
      </c>
      <c r="K39" s="59">
        <v>574217557</v>
      </c>
      <c r="L39" s="59">
        <v>578322914</v>
      </c>
      <c r="M39" s="59">
        <v>578322914</v>
      </c>
      <c r="N39" s="59">
        <v>576487151</v>
      </c>
      <c r="O39" s="59">
        <v>584599617</v>
      </c>
      <c r="P39" s="59">
        <v>586394842</v>
      </c>
      <c r="Q39" s="59">
        <v>586394842</v>
      </c>
      <c r="R39" s="59">
        <v>0</v>
      </c>
      <c r="S39" s="59">
        <v>0</v>
      </c>
      <c r="T39" s="59">
        <v>0</v>
      </c>
      <c r="U39" s="59">
        <v>0</v>
      </c>
      <c r="V39" s="59">
        <v>586394842</v>
      </c>
      <c r="W39" s="59">
        <v>522291750</v>
      </c>
      <c r="X39" s="59">
        <v>64103092</v>
      </c>
      <c r="Y39" s="60">
        <v>12.27</v>
      </c>
      <c r="Z39" s="61">
        <v>696389000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47704204</v>
      </c>
      <c r="C42" s="18">
        <v>0</v>
      </c>
      <c r="D42" s="58">
        <v>46600083</v>
      </c>
      <c r="E42" s="59">
        <v>23639213</v>
      </c>
      <c r="F42" s="59">
        <v>16372721</v>
      </c>
      <c r="G42" s="59">
        <v>1082805</v>
      </c>
      <c r="H42" s="59">
        <v>-8644546</v>
      </c>
      <c r="I42" s="59">
        <v>8810980</v>
      </c>
      <c r="J42" s="59">
        <v>-5178576</v>
      </c>
      <c r="K42" s="59">
        <v>2309783</v>
      </c>
      <c r="L42" s="59">
        <v>877976</v>
      </c>
      <c r="M42" s="59">
        <v>-1990817</v>
      </c>
      <c r="N42" s="59">
        <v>-897131</v>
      </c>
      <c r="O42" s="59">
        <v>902712</v>
      </c>
      <c r="P42" s="59">
        <v>8427601</v>
      </c>
      <c r="Q42" s="59">
        <v>8433182</v>
      </c>
      <c r="R42" s="59">
        <v>0</v>
      </c>
      <c r="S42" s="59">
        <v>0</v>
      </c>
      <c r="T42" s="59">
        <v>0</v>
      </c>
      <c r="U42" s="59">
        <v>0</v>
      </c>
      <c r="V42" s="59">
        <v>15253345</v>
      </c>
      <c r="W42" s="59">
        <v>40265482</v>
      </c>
      <c r="X42" s="59">
        <v>-25012137</v>
      </c>
      <c r="Y42" s="60">
        <v>-62.12</v>
      </c>
      <c r="Z42" s="61">
        <v>23639213</v>
      </c>
    </row>
    <row r="43" spans="1:26" ht="13.5">
      <c r="A43" s="57" t="s">
        <v>59</v>
      </c>
      <c r="B43" s="18">
        <v>-59585896</v>
      </c>
      <c r="C43" s="18">
        <v>0</v>
      </c>
      <c r="D43" s="58">
        <v>-22500000</v>
      </c>
      <c r="E43" s="59">
        <v>-22724291</v>
      </c>
      <c r="F43" s="59">
        <v>-5973938</v>
      </c>
      <c r="G43" s="59">
        <v>-3117182</v>
      </c>
      <c r="H43" s="59">
        <v>227915</v>
      </c>
      <c r="I43" s="59">
        <v>-8863205</v>
      </c>
      <c r="J43" s="59">
        <v>-3589083</v>
      </c>
      <c r="K43" s="59">
        <v>-2201963</v>
      </c>
      <c r="L43" s="59">
        <v>-487711</v>
      </c>
      <c r="M43" s="59">
        <v>-6278757</v>
      </c>
      <c r="N43" s="59">
        <v>136198</v>
      </c>
      <c r="O43" s="59">
        <v>-261608</v>
      </c>
      <c r="P43" s="59">
        <v>-3055930</v>
      </c>
      <c r="Q43" s="59">
        <v>-3181340</v>
      </c>
      <c r="R43" s="59">
        <v>0</v>
      </c>
      <c r="S43" s="59">
        <v>0</v>
      </c>
      <c r="T43" s="59">
        <v>0</v>
      </c>
      <c r="U43" s="59">
        <v>0</v>
      </c>
      <c r="V43" s="59">
        <v>-18323302</v>
      </c>
      <c r="W43" s="59">
        <v>-19822735</v>
      </c>
      <c r="X43" s="59">
        <v>1499433</v>
      </c>
      <c r="Y43" s="60">
        <v>-7.56</v>
      </c>
      <c r="Z43" s="61">
        <v>-22724291</v>
      </c>
    </row>
    <row r="44" spans="1:26" ht="13.5">
      <c r="A44" s="57" t="s">
        <v>60</v>
      </c>
      <c r="B44" s="18">
        <v>-4816088</v>
      </c>
      <c r="C44" s="18">
        <v>0</v>
      </c>
      <c r="D44" s="58">
        <v>-736000</v>
      </c>
      <c r="E44" s="59">
        <v>-736000</v>
      </c>
      <c r="F44" s="59">
        <v>0</v>
      </c>
      <c r="G44" s="59">
        <v>0</v>
      </c>
      <c r="H44" s="59">
        <v>0</v>
      </c>
      <c r="I44" s="59">
        <v>0</v>
      </c>
      <c r="J44" s="59">
        <v>4200000</v>
      </c>
      <c r="K44" s="59">
        <v>-183941</v>
      </c>
      <c r="L44" s="59">
        <v>0</v>
      </c>
      <c r="M44" s="59">
        <v>4016059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4016059</v>
      </c>
      <c r="W44" s="59">
        <v>-552000</v>
      </c>
      <c r="X44" s="59">
        <v>4568059</v>
      </c>
      <c r="Y44" s="60">
        <v>-827.55</v>
      </c>
      <c r="Z44" s="61">
        <v>-736000</v>
      </c>
    </row>
    <row r="45" spans="1:26" ht="13.5">
      <c r="A45" s="69" t="s">
        <v>61</v>
      </c>
      <c r="B45" s="21">
        <v>1001173</v>
      </c>
      <c r="C45" s="21">
        <v>0</v>
      </c>
      <c r="D45" s="98">
        <v>23364083</v>
      </c>
      <c r="E45" s="99">
        <v>178922</v>
      </c>
      <c r="F45" s="99">
        <v>11399949</v>
      </c>
      <c r="G45" s="99">
        <v>9365572</v>
      </c>
      <c r="H45" s="99">
        <v>948941</v>
      </c>
      <c r="I45" s="99">
        <v>948941</v>
      </c>
      <c r="J45" s="99">
        <v>-3618718</v>
      </c>
      <c r="K45" s="99">
        <v>-3694839</v>
      </c>
      <c r="L45" s="99">
        <v>-3304574</v>
      </c>
      <c r="M45" s="99">
        <v>-3304574</v>
      </c>
      <c r="N45" s="99">
        <v>-4065507</v>
      </c>
      <c r="O45" s="99">
        <v>-3424403</v>
      </c>
      <c r="P45" s="99">
        <v>1947268</v>
      </c>
      <c r="Q45" s="99">
        <v>1947268</v>
      </c>
      <c r="R45" s="99">
        <v>0</v>
      </c>
      <c r="S45" s="99">
        <v>0</v>
      </c>
      <c r="T45" s="99">
        <v>0</v>
      </c>
      <c r="U45" s="99">
        <v>0</v>
      </c>
      <c r="V45" s="99">
        <v>1947268</v>
      </c>
      <c r="W45" s="99">
        <v>19890747</v>
      </c>
      <c r="X45" s="99">
        <v>-17943479</v>
      </c>
      <c r="Y45" s="100">
        <v>-90.21</v>
      </c>
      <c r="Z45" s="101">
        <v>178922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10824767</v>
      </c>
      <c r="C49" s="51">
        <v>0</v>
      </c>
      <c r="D49" s="128">
        <v>11960789</v>
      </c>
      <c r="E49" s="53">
        <v>12047168</v>
      </c>
      <c r="F49" s="53">
        <v>0</v>
      </c>
      <c r="G49" s="53">
        <v>0</v>
      </c>
      <c r="H49" s="53">
        <v>0</v>
      </c>
      <c r="I49" s="53">
        <v>8707658</v>
      </c>
      <c r="J49" s="53">
        <v>0</v>
      </c>
      <c r="K49" s="53">
        <v>0</v>
      </c>
      <c r="L49" s="53">
        <v>0</v>
      </c>
      <c r="M49" s="53">
        <v>9006181</v>
      </c>
      <c r="N49" s="53">
        <v>0</v>
      </c>
      <c r="O49" s="53">
        <v>0</v>
      </c>
      <c r="P49" s="53">
        <v>0</v>
      </c>
      <c r="Q49" s="53">
        <v>8694099</v>
      </c>
      <c r="R49" s="53">
        <v>0</v>
      </c>
      <c r="S49" s="53">
        <v>0</v>
      </c>
      <c r="T49" s="53">
        <v>0</v>
      </c>
      <c r="U49" s="53">
        <v>0</v>
      </c>
      <c r="V49" s="53">
        <v>72583682</v>
      </c>
      <c r="W49" s="53">
        <v>367875556</v>
      </c>
      <c r="X49" s="53">
        <v>501699900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7315591</v>
      </c>
      <c r="C51" s="51">
        <v>0</v>
      </c>
      <c r="D51" s="128">
        <v>7359425</v>
      </c>
      <c r="E51" s="53">
        <v>6779879</v>
      </c>
      <c r="F51" s="53">
        <v>0</v>
      </c>
      <c r="G51" s="53">
        <v>0</v>
      </c>
      <c r="H51" s="53">
        <v>0</v>
      </c>
      <c r="I51" s="53">
        <v>7029300</v>
      </c>
      <c r="J51" s="53">
        <v>0</v>
      </c>
      <c r="K51" s="53">
        <v>0</v>
      </c>
      <c r="L51" s="53">
        <v>0</v>
      </c>
      <c r="M51" s="53">
        <v>76493067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104977262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29.714435389630907</v>
      </c>
      <c r="C58" s="5">
        <f>IF(C67=0,0,+(C76/C67)*100)</f>
        <v>0</v>
      </c>
      <c r="D58" s="6">
        <f aca="true" t="shared" si="6" ref="D58:Z58">IF(D67=0,0,+(D76/D67)*100)</f>
        <v>64.99948038770069</v>
      </c>
      <c r="E58" s="7">
        <f t="shared" si="6"/>
        <v>65.15368681501786</v>
      </c>
      <c r="F58" s="7">
        <f t="shared" si="6"/>
        <v>28.13650819281489</v>
      </c>
      <c r="G58" s="7">
        <f t="shared" si="6"/>
        <v>48.65945005152001</v>
      </c>
      <c r="H58" s="7">
        <f t="shared" si="6"/>
        <v>30.251036378011705</v>
      </c>
      <c r="I58" s="7">
        <f t="shared" si="6"/>
        <v>35.75468239629792</v>
      </c>
      <c r="J58" s="7">
        <f t="shared" si="6"/>
        <v>6.014579051221023</v>
      </c>
      <c r="K58" s="7">
        <f t="shared" si="6"/>
        <v>30.245924031551212</v>
      </c>
      <c r="L58" s="7">
        <f t="shared" si="6"/>
        <v>33.972727844211</v>
      </c>
      <c r="M58" s="7">
        <f t="shared" si="6"/>
        <v>12.156087017997294</v>
      </c>
      <c r="N58" s="7">
        <f t="shared" si="6"/>
        <v>39.587973102566146</v>
      </c>
      <c r="O58" s="7">
        <f t="shared" si="6"/>
        <v>38.924379702031345</v>
      </c>
      <c r="P58" s="7">
        <f t="shared" si="6"/>
        <v>30.237777269015975</v>
      </c>
      <c r="Q58" s="7">
        <f t="shared" si="6"/>
        <v>36.21105452961007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21.79577581488821</v>
      </c>
      <c r="W58" s="7">
        <f t="shared" si="6"/>
        <v>48.77057662474806</v>
      </c>
      <c r="X58" s="7">
        <f t="shared" si="6"/>
        <v>0</v>
      </c>
      <c r="Y58" s="7">
        <f t="shared" si="6"/>
        <v>0</v>
      </c>
      <c r="Z58" s="8">
        <f t="shared" si="6"/>
        <v>65.15368681501786</v>
      </c>
    </row>
    <row r="59" spans="1:26" ht="13.5">
      <c r="A59" s="36" t="s">
        <v>31</v>
      </c>
      <c r="B59" s="9">
        <f aca="true" t="shared" si="7" ref="B59:Z66">IF(B68=0,0,+(B77/B68)*100)</f>
        <v>30.339137733252404</v>
      </c>
      <c r="C59" s="9">
        <f t="shared" si="7"/>
        <v>0</v>
      </c>
      <c r="D59" s="2">
        <f t="shared" si="7"/>
        <v>64.99851548840432</v>
      </c>
      <c r="E59" s="10">
        <f t="shared" si="7"/>
        <v>64.99950185632744</v>
      </c>
      <c r="F59" s="10">
        <f t="shared" si="7"/>
        <v>100.21533216914203</v>
      </c>
      <c r="G59" s="10">
        <f t="shared" si="7"/>
        <v>206.90698183539</v>
      </c>
      <c r="H59" s="10">
        <f t="shared" si="7"/>
        <v>61.985590349585486</v>
      </c>
      <c r="I59" s="10">
        <f t="shared" si="7"/>
        <v>122.88353985814918</v>
      </c>
      <c r="J59" s="10">
        <f t="shared" si="7"/>
        <v>2.505451711551378</v>
      </c>
      <c r="K59" s="10">
        <f t="shared" si="7"/>
        <v>37.455764356434145</v>
      </c>
      <c r="L59" s="10">
        <f t="shared" si="7"/>
        <v>52.303124999999994</v>
      </c>
      <c r="M59" s="10">
        <f t="shared" si="7"/>
        <v>5.561940930599444</v>
      </c>
      <c r="N59" s="10">
        <f t="shared" si="7"/>
        <v>75.83915852618495</v>
      </c>
      <c r="O59" s="10">
        <f t="shared" si="7"/>
        <v>51.087585487047264</v>
      </c>
      <c r="P59" s="10">
        <f t="shared" si="7"/>
        <v>35.601010275978226</v>
      </c>
      <c r="Q59" s="10">
        <f t="shared" si="7"/>
        <v>53.01100921176419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20.89430269638733</v>
      </c>
      <c r="W59" s="10">
        <f t="shared" si="7"/>
        <v>61.83432513941035</v>
      </c>
      <c r="X59" s="10">
        <f t="shared" si="7"/>
        <v>0</v>
      </c>
      <c r="Y59" s="10">
        <f t="shared" si="7"/>
        <v>0</v>
      </c>
      <c r="Z59" s="11">
        <f t="shared" si="7"/>
        <v>64.99950185632744</v>
      </c>
    </row>
    <row r="60" spans="1:26" ht="13.5">
      <c r="A60" s="37" t="s">
        <v>32</v>
      </c>
      <c r="B60" s="12">
        <f t="shared" si="7"/>
        <v>22.842600894792888</v>
      </c>
      <c r="C60" s="12">
        <f t="shared" si="7"/>
        <v>0</v>
      </c>
      <c r="D60" s="3">
        <f t="shared" si="7"/>
        <v>64.79649820074425</v>
      </c>
      <c r="E60" s="13">
        <f t="shared" si="7"/>
        <v>65</v>
      </c>
      <c r="F60" s="13">
        <f t="shared" si="7"/>
        <v>7.481983103910007</v>
      </c>
      <c r="G60" s="13">
        <f t="shared" si="7"/>
        <v>1.5476458468384262</v>
      </c>
      <c r="H60" s="13">
        <f t="shared" si="7"/>
        <v>19.47287717310749</v>
      </c>
      <c r="I60" s="13">
        <f t="shared" si="7"/>
        <v>9.351724199323684</v>
      </c>
      <c r="J60" s="13">
        <f t="shared" si="7"/>
        <v>28.861764785888266</v>
      </c>
      <c r="K60" s="13">
        <f t="shared" si="7"/>
        <v>28.19463597893626</v>
      </c>
      <c r="L60" s="13">
        <f t="shared" si="7"/>
        <v>28.78297822949217</v>
      </c>
      <c r="M60" s="13">
        <f t="shared" si="7"/>
        <v>28.615386184644052</v>
      </c>
      <c r="N60" s="13">
        <f t="shared" si="7"/>
        <v>29.307924582338686</v>
      </c>
      <c r="O60" s="13">
        <f t="shared" si="7"/>
        <v>35.24789228345418</v>
      </c>
      <c r="P60" s="13">
        <f t="shared" si="7"/>
        <v>28.23394826449959</v>
      </c>
      <c r="Q60" s="13">
        <f t="shared" si="7"/>
        <v>30.8705961499422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23.19978683161733</v>
      </c>
      <c r="W60" s="13">
        <f t="shared" si="7"/>
        <v>47.06534343902719</v>
      </c>
      <c r="X60" s="13">
        <f t="shared" si="7"/>
        <v>0</v>
      </c>
      <c r="Y60" s="13">
        <f t="shared" si="7"/>
        <v>0</v>
      </c>
      <c r="Z60" s="14">
        <f t="shared" si="7"/>
        <v>65</v>
      </c>
    </row>
    <row r="61" spans="1:26" ht="13.5">
      <c r="A61" s="38" t="s">
        <v>106</v>
      </c>
      <c r="B61" s="12">
        <f t="shared" si="7"/>
        <v>82.6780406182214</v>
      </c>
      <c r="C61" s="12">
        <f t="shared" si="7"/>
        <v>0</v>
      </c>
      <c r="D61" s="3">
        <f t="shared" si="7"/>
        <v>64.3454936224491</v>
      </c>
      <c r="E61" s="13">
        <f t="shared" si="7"/>
        <v>65</v>
      </c>
      <c r="F61" s="13">
        <f t="shared" si="7"/>
        <v>27.145114892765015</v>
      </c>
      <c r="G61" s="13">
        <f t="shared" si="7"/>
        <v>1.3415297103983972</v>
      </c>
      <c r="H61" s="13">
        <f t="shared" si="7"/>
        <v>71.9831783627568</v>
      </c>
      <c r="I61" s="13">
        <f t="shared" si="7"/>
        <v>32.25491010654276</v>
      </c>
      <c r="J61" s="13">
        <f t="shared" si="7"/>
        <v>67.7822117793756</v>
      </c>
      <c r="K61" s="13">
        <f t="shared" si="7"/>
        <v>79.84261047341823</v>
      </c>
      <c r="L61" s="13">
        <f t="shared" si="7"/>
        <v>95.04428089503524</v>
      </c>
      <c r="M61" s="13">
        <f t="shared" si="7"/>
        <v>79.15242379923208</v>
      </c>
      <c r="N61" s="13">
        <f t="shared" si="7"/>
        <v>85.11322426670439</v>
      </c>
      <c r="O61" s="13">
        <f t="shared" si="7"/>
        <v>101.63224910025541</v>
      </c>
      <c r="P61" s="13">
        <f t="shared" si="7"/>
        <v>73.37504290017924</v>
      </c>
      <c r="Q61" s="13">
        <f t="shared" si="7"/>
        <v>86.00235826860234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65.4448041674225</v>
      </c>
      <c r="W61" s="13">
        <f t="shared" si="7"/>
        <v>51.01062148403781</v>
      </c>
      <c r="X61" s="13">
        <f t="shared" si="7"/>
        <v>0</v>
      </c>
      <c r="Y61" s="13">
        <f t="shared" si="7"/>
        <v>0</v>
      </c>
      <c r="Z61" s="14">
        <f t="shared" si="7"/>
        <v>65</v>
      </c>
    </row>
    <row r="62" spans="1:26" ht="13.5">
      <c r="A62" s="38" t="s">
        <v>107</v>
      </c>
      <c r="B62" s="12">
        <f t="shared" si="7"/>
        <v>2.8314884031582395</v>
      </c>
      <c r="C62" s="12">
        <f t="shared" si="7"/>
        <v>0</v>
      </c>
      <c r="D62" s="3">
        <f t="shared" si="7"/>
        <v>65.00000748029316</v>
      </c>
      <c r="E62" s="13">
        <f t="shared" si="7"/>
        <v>65</v>
      </c>
      <c r="F62" s="13">
        <f t="shared" si="7"/>
        <v>1.721589924751998</v>
      </c>
      <c r="G62" s="13">
        <f t="shared" si="7"/>
        <v>3.13648945849221</v>
      </c>
      <c r="H62" s="13">
        <f t="shared" si="7"/>
        <v>1.9976598446461225</v>
      </c>
      <c r="I62" s="13">
        <f t="shared" si="7"/>
        <v>2.2728123677541046</v>
      </c>
      <c r="J62" s="13">
        <f t="shared" si="7"/>
        <v>6.776888126166268</v>
      </c>
      <c r="K62" s="13">
        <f t="shared" si="7"/>
        <v>6.914256226404845</v>
      </c>
      <c r="L62" s="13">
        <f t="shared" si="7"/>
        <v>12.598226074076955</v>
      </c>
      <c r="M62" s="13">
        <f t="shared" si="7"/>
        <v>8.738024936773229</v>
      </c>
      <c r="N62" s="13">
        <f t="shared" si="7"/>
        <v>11.845488640141735</v>
      </c>
      <c r="O62" s="13">
        <f t="shared" si="7"/>
        <v>11.488844064458252</v>
      </c>
      <c r="P62" s="13">
        <f t="shared" si="7"/>
        <v>15.128268161178465</v>
      </c>
      <c r="Q62" s="13">
        <f t="shared" si="7"/>
        <v>12.813324288962763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8.098299530947076</v>
      </c>
      <c r="W62" s="13">
        <f t="shared" si="7"/>
        <v>61.47935317103273</v>
      </c>
      <c r="X62" s="13">
        <f t="shared" si="7"/>
        <v>0</v>
      </c>
      <c r="Y62" s="13">
        <f t="shared" si="7"/>
        <v>0</v>
      </c>
      <c r="Z62" s="14">
        <f t="shared" si="7"/>
        <v>65</v>
      </c>
    </row>
    <row r="63" spans="1:26" ht="13.5">
      <c r="A63" s="38" t="s">
        <v>108</v>
      </c>
      <c r="B63" s="12">
        <f t="shared" si="7"/>
        <v>5.699721615445384</v>
      </c>
      <c r="C63" s="12">
        <f t="shared" si="7"/>
        <v>0</v>
      </c>
      <c r="D63" s="3">
        <f t="shared" si="7"/>
        <v>64.9985791634195</v>
      </c>
      <c r="E63" s="13">
        <f t="shared" si="7"/>
        <v>65</v>
      </c>
      <c r="F63" s="13">
        <f t="shared" si="7"/>
        <v>1.307226493793658</v>
      </c>
      <c r="G63" s="13">
        <f t="shared" si="7"/>
        <v>0</v>
      </c>
      <c r="H63" s="13">
        <f t="shared" si="7"/>
        <v>0.38936914478710144</v>
      </c>
      <c r="I63" s="13">
        <f t="shared" si="7"/>
        <v>0.6087333339242771</v>
      </c>
      <c r="J63" s="13">
        <f t="shared" si="7"/>
        <v>0</v>
      </c>
      <c r="K63" s="13">
        <f t="shared" si="7"/>
        <v>0.4955931262859387</v>
      </c>
      <c r="L63" s="13">
        <f t="shared" si="7"/>
        <v>6.500957606691927</v>
      </c>
      <c r="M63" s="13">
        <f t="shared" si="7"/>
        <v>2.275043337680423</v>
      </c>
      <c r="N63" s="13">
        <f t="shared" si="7"/>
        <v>14.27694428588353</v>
      </c>
      <c r="O63" s="13">
        <f t="shared" si="7"/>
        <v>8.484559081528511</v>
      </c>
      <c r="P63" s="13">
        <f t="shared" si="7"/>
        <v>12.42074785126446</v>
      </c>
      <c r="Q63" s="13">
        <f t="shared" si="7"/>
        <v>11.776153256598592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4.813163402687123</v>
      </c>
      <c r="W63" s="13">
        <f t="shared" si="7"/>
        <v>25.311090486009206</v>
      </c>
      <c r="X63" s="13">
        <f t="shared" si="7"/>
        <v>0</v>
      </c>
      <c r="Y63" s="13">
        <f t="shared" si="7"/>
        <v>0</v>
      </c>
      <c r="Z63" s="14">
        <f t="shared" si="7"/>
        <v>65</v>
      </c>
    </row>
    <row r="64" spans="1:26" ht="13.5">
      <c r="A64" s="38" t="s">
        <v>109</v>
      </c>
      <c r="B64" s="12">
        <f t="shared" si="7"/>
        <v>1.0845278458958723</v>
      </c>
      <c r="C64" s="12">
        <f t="shared" si="7"/>
        <v>0</v>
      </c>
      <c r="D64" s="3">
        <f t="shared" si="7"/>
        <v>65.00234893118547</v>
      </c>
      <c r="E64" s="13">
        <f t="shared" si="7"/>
        <v>65</v>
      </c>
      <c r="F64" s="13">
        <f t="shared" si="7"/>
        <v>0.5045213641819695</v>
      </c>
      <c r="G64" s="13">
        <f t="shared" si="7"/>
        <v>0</v>
      </c>
      <c r="H64" s="13">
        <f t="shared" si="7"/>
        <v>2.5235679942473985</v>
      </c>
      <c r="I64" s="13">
        <f t="shared" si="7"/>
        <v>0.9746172227017214</v>
      </c>
      <c r="J64" s="13">
        <f t="shared" si="7"/>
        <v>11.239941937960824</v>
      </c>
      <c r="K64" s="13">
        <f t="shared" si="7"/>
        <v>7.481561918380981</v>
      </c>
      <c r="L64" s="13">
        <f t="shared" si="7"/>
        <v>7.558150497894085</v>
      </c>
      <c r="M64" s="13">
        <f t="shared" si="7"/>
        <v>8.805685517525747</v>
      </c>
      <c r="N64" s="13">
        <f t="shared" si="7"/>
        <v>11.907649082588845</v>
      </c>
      <c r="O64" s="13">
        <f t="shared" si="7"/>
        <v>14.44172750363721</v>
      </c>
      <c r="P64" s="13">
        <f t="shared" si="7"/>
        <v>12.272674338587928</v>
      </c>
      <c r="Q64" s="13">
        <f t="shared" si="7"/>
        <v>12.878216869083625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7.60344748379462</v>
      </c>
      <c r="W64" s="13">
        <f t="shared" si="7"/>
        <v>44.04504521780547</v>
      </c>
      <c r="X64" s="13">
        <f t="shared" si="7"/>
        <v>0</v>
      </c>
      <c r="Y64" s="13">
        <f t="shared" si="7"/>
        <v>0</v>
      </c>
      <c r="Z64" s="14">
        <f t="shared" si="7"/>
        <v>65</v>
      </c>
    </row>
    <row r="65" spans="1:26" ht="13.5">
      <c r="A65" s="38" t="s">
        <v>110</v>
      </c>
      <c r="B65" s="12">
        <f t="shared" si="7"/>
        <v>-190.74177497754644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3337.3066468989373</v>
      </c>
      <c r="K65" s="13">
        <f t="shared" si="7"/>
        <v>1959.7269137447072</v>
      </c>
      <c r="L65" s="13">
        <f t="shared" si="7"/>
        <v>517.0892018779343</v>
      </c>
      <c r="M65" s="13">
        <f t="shared" si="7"/>
        <v>1938.3174226284375</v>
      </c>
      <c r="N65" s="13">
        <f t="shared" si="7"/>
        <v>99.64418087472203</v>
      </c>
      <c r="O65" s="13">
        <f t="shared" si="7"/>
        <v>2504.7905604719763</v>
      </c>
      <c r="P65" s="13">
        <f t="shared" si="7"/>
        <v>66.22396142140006</v>
      </c>
      <c r="Q65" s="13">
        <f t="shared" si="7"/>
        <v>738.5554702003712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895.2506524870314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106.50471953165683</v>
      </c>
      <c r="C66" s="15">
        <f t="shared" si="7"/>
        <v>0</v>
      </c>
      <c r="D66" s="4">
        <f t="shared" si="7"/>
        <v>69.41595441595442</v>
      </c>
      <c r="E66" s="16">
        <f t="shared" si="7"/>
        <v>69.41595441595442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1.803746779023609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73.04684975767367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-1.6880561922584314</v>
      </c>
      <c r="W66" s="16">
        <f t="shared" si="7"/>
        <v>-0.006476591622391203</v>
      </c>
      <c r="X66" s="16">
        <f t="shared" si="7"/>
        <v>0</v>
      </c>
      <c r="Y66" s="16">
        <f t="shared" si="7"/>
        <v>0</v>
      </c>
      <c r="Z66" s="17">
        <f t="shared" si="7"/>
        <v>69.41595441595442</v>
      </c>
    </row>
    <row r="67" spans="1:26" ht="13.5" hidden="1">
      <c r="A67" s="40" t="s">
        <v>112</v>
      </c>
      <c r="B67" s="23">
        <v>130923366</v>
      </c>
      <c r="C67" s="23"/>
      <c r="D67" s="24">
        <v>134013379</v>
      </c>
      <c r="E67" s="25">
        <v>131012540</v>
      </c>
      <c r="F67" s="25">
        <v>12249697</v>
      </c>
      <c r="G67" s="25">
        <v>11800269</v>
      </c>
      <c r="H67" s="25">
        <v>10712790</v>
      </c>
      <c r="I67" s="25">
        <v>34762756</v>
      </c>
      <c r="J67" s="25">
        <v>76482892</v>
      </c>
      <c r="K67" s="25">
        <v>12152940</v>
      </c>
      <c r="L67" s="25">
        <v>11453440</v>
      </c>
      <c r="M67" s="25">
        <v>100089272</v>
      </c>
      <c r="N67" s="25">
        <v>11371345</v>
      </c>
      <c r="O67" s="25">
        <v>10637025</v>
      </c>
      <c r="P67" s="25">
        <v>11260454</v>
      </c>
      <c r="Q67" s="25">
        <v>33268824</v>
      </c>
      <c r="R67" s="25"/>
      <c r="S67" s="25"/>
      <c r="T67" s="25"/>
      <c r="U67" s="25"/>
      <c r="V67" s="25">
        <v>168120852</v>
      </c>
      <c r="W67" s="25">
        <v>90484167</v>
      </c>
      <c r="X67" s="25"/>
      <c r="Y67" s="24"/>
      <c r="Z67" s="26">
        <v>131012540</v>
      </c>
    </row>
    <row r="68" spans="1:26" ht="13.5" hidden="1">
      <c r="A68" s="36" t="s">
        <v>31</v>
      </c>
      <c r="B68" s="18">
        <v>35060357</v>
      </c>
      <c r="C68" s="18"/>
      <c r="D68" s="19">
        <v>30313000</v>
      </c>
      <c r="E68" s="20">
        <v>30312540</v>
      </c>
      <c r="F68" s="20">
        <v>2776176</v>
      </c>
      <c r="G68" s="20">
        <v>2713298</v>
      </c>
      <c r="H68" s="20">
        <v>2710267</v>
      </c>
      <c r="I68" s="20">
        <v>8199741</v>
      </c>
      <c r="J68" s="20">
        <v>66299821</v>
      </c>
      <c r="K68" s="20">
        <v>2648882</v>
      </c>
      <c r="L68" s="20">
        <v>2528000</v>
      </c>
      <c r="M68" s="20">
        <v>71476703</v>
      </c>
      <c r="N68" s="20">
        <v>2524523</v>
      </c>
      <c r="O68" s="20">
        <v>2528307</v>
      </c>
      <c r="P68" s="20">
        <v>3030855</v>
      </c>
      <c r="Q68" s="20">
        <v>8083685</v>
      </c>
      <c r="R68" s="20"/>
      <c r="S68" s="20"/>
      <c r="T68" s="20"/>
      <c r="U68" s="20"/>
      <c r="V68" s="20">
        <v>87760129</v>
      </c>
      <c r="W68" s="20">
        <v>23193042</v>
      </c>
      <c r="X68" s="20"/>
      <c r="Y68" s="19"/>
      <c r="Z68" s="22">
        <v>30312540</v>
      </c>
    </row>
    <row r="69" spans="1:26" ht="13.5" hidden="1">
      <c r="A69" s="37" t="s">
        <v>32</v>
      </c>
      <c r="B69" s="18">
        <v>88250813</v>
      </c>
      <c r="C69" s="18"/>
      <c r="D69" s="19">
        <v>99137379</v>
      </c>
      <c r="E69" s="20">
        <v>96137000</v>
      </c>
      <c r="F69" s="20">
        <v>8881108</v>
      </c>
      <c r="G69" s="20">
        <v>8266943</v>
      </c>
      <c r="H69" s="20">
        <v>8015020</v>
      </c>
      <c r="I69" s="20">
        <v>25163071</v>
      </c>
      <c r="J69" s="20">
        <v>10183071</v>
      </c>
      <c r="K69" s="20">
        <v>9518158</v>
      </c>
      <c r="L69" s="20">
        <v>8925699</v>
      </c>
      <c r="M69" s="20">
        <v>28626928</v>
      </c>
      <c r="N69" s="20">
        <v>8854902</v>
      </c>
      <c r="O69" s="20">
        <v>8123246</v>
      </c>
      <c r="P69" s="20">
        <v>8237941</v>
      </c>
      <c r="Q69" s="20">
        <v>25216089</v>
      </c>
      <c r="R69" s="20"/>
      <c r="S69" s="20"/>
      <c r="T69" s="20"/>
      <c r="U69" s="20"/>
      <c r="V69" s="20">
        <v>79006088</v>
      </c>
      <c r="W69" s="20">
        <v>63292108</v>
      </c>
      <c r="X69" s="20"/>
      <c r="Y69" s="19"/>
      <c r="Z69" s="22">
        <v>96137000</v>
      </c>
    </row>
    <row r="70" spans="1:26" ht="13.5" hidden="1">
      <c r="A70" s="38" t="s">
        <v>106</v>
      </c>
      <c r="B70" s="18">
        <v>18770492</v>
      </c>
      <c r="C70" s="18"/>
      <c r="D70" s="19">
        <v>30825391</v>
      </c>
      <c r="E70" s="20">
        <v>27825000</v>
      </c>
      <c r="F70" s="20">
        <v>2107661</v>
      </c>
      <c r="G70" s="20">
        <v>2269946</v>
      </c>
      <c r="H70" s="20">
        <v>2037376</v>
      </c>
      <c r="I70" s="20">
        <v>6414983</v>
      </c>
      <c r="J70" s="20">
        <v>2745952</v>
      </c>
      <c r="K70" s="20">
        <v>2400668</v>
      </c>
      <c r="L70" s="20">
        <v>1860396</v>
      </c>
      <c r="M70" s="20">
        <v>7007016</v>
      </c>
      <c r="N70" s="20">
        <v>2014365</v>
      </c>
      <c r="O70" s="20">
        <v>1703539</v>
      </c>
      <c r="P70" s="20">
        <v>1966775</v>
      </c>
      <c r="Q70" s="20">
        <v>5684679</v>
      </c>
      <c r="R70" s="20"/>
      <c r="S70" s="20"/>
      <c r="T70" s="20"/>
      <c r="U70" s="20"/>
      <c r="V70" s="20">
        <v>19106678</v>
      </c>
      <c r="W70" s="20">
        <v>23030680</v>
      </c>
      <c r="X70" s="20"/>
      <c r="Y70" s="19"/>
      <c r="Z70" s="22">
        <v>27825000</v>
      </c>
    </row>
    <row r="71" spans="1:26" ht="13.5" hidden="1">
      <c r="A71" s="38" t="s">
        <v>107</v>
      </c>
      <c r="B71" s="18">
        <v>38875455</v>
      </c>
      <c r="C71" s="18"/>
      <c r="D71" s="19">
        <v>34757996</v>
      </c>
      <c r="E71" s="20">
        <v>34758000</v>
      </c>
      <c r="F71" s="20">
        <v>3319025</v>
      </c>
      <c r="G71" s="20">
        <v>3108284</v>
      </c>
      <c r="H71" s="20">
        <v>3107486</v>
      </c>
      <c r="I71" s="20">
        <v>9534795</v>
      </c>
      <c r="J71" s="20">
        <v>3869180</v>
      </c>
      <c r="K71" s="20">
        <v>3681900</v>
      </c>
      <c r="L71" s="20">
        <v>3705228</v>
      </c>
      <c r="M71" s="20">
        <v>11256308</v>
      </c>
      <c r="N71" s="20">
        <v>3540141</v>
      </c>
      <c r="O71" s="20">
        <v>3328542</v>
      </c>
      <c r="P71" s="20">
        <v>3384472</v>
      </c>
      <c r="Q71" s="20">
        <v>10253155</v>
      </c>
      <c r="R71" s="20"/>
      <c r="S71" s="20"/>
      <c r="T71" s="20"/>
      <c r="U71" s="20"/>
      <c r="V71" s="20">
        <v>31044258</v>
      </c>
      <c r="W71" s="20">
        <v>18538440</v>
      </c>
      <c r="X71" s="20"/>
      <c r="Y71" s="19"/>
      <c r="Z71" s="22">
        <v>34758000</v>
      </c>
    </row>
    <row r="72" spans="1:26" ht="13.5" hidden="1">
      <c r="A72" s="38" t="s">
        <v>108</v>
      </c>
      <c r="B72" s="18">
        <v>20295307</v>
      </c>
      <c r="C72" s="18"/>
      <c r="D72" s="19">
        <v>20769454</v>
      </c>
      <c r="E72" s="20">
        <v>20769000</v>
      </c>
      <c r="F72" s="20">
        <v>2228688</v>
      </c>
      <c r="G72" s="20">
        <v>1885124</v>
      </c>
      <c r="H72" s="20">
        <v>1865325</v>
      </c>
      <c r="I72" s="20">
        <v>5979137</v>
      </c>
      <c r="J72" s="20">
        <v>2300073</v>
      </c>
      <c r="K72" s="20">
        <v>2220168</v>
      </c>
      <c r="L72" s="20">
        <v>2173126</v>
      </c>
      <c r="M72" s="20">
        <v>6693367</v>
      </c>
      <c r="N72" s="20">
        <v>2135527</v>
      </c>
      <c r="O72" s="20">
        <v>1997841</v>
      </c>
      <c r="P72" s="20">
        <v>1916825</v>
      </c>
      <c r="Q72" s="20">
        <v>6050193</v>
      </c>
      <c r="R72" s="20"/>
      <c r="S72" s="20"/>
      <c r="T72" s="20"/>
      <c r="U72" s="20"/>
      <c r="V72" s="20">
        <v>18722697</v>
      </c>
      <c r="W72" s="20">
        <v>15621741</v>
      </c>
      <c r="X72" s="20"/>
      <c r="Y72" s="19"/>
      <c r="Z72" s="22">
        <v>20769000</v>
      </c>
    </row>
    <row r="73" spans="1:26" ht="13.5" hidden="1">
      <c r="A73" s="38" t="s">
        <v>109</v>
      </c>
      <c r="B73" s="18">
        <v>11493112</v>
      </c>
      <c r="C73" s="18"/>
      <c r="D73" s="19">
        <v>12784538</v>
      </c>
      <c r="E73" s="20">
        <v>12785000</v>
      </c>
      <c r="F73" s="20">
        <v>1205499</v>
      </c>
      <c r="G73" s="20">
        <v>983354</v>
      </c>
      <c r="H73" s="20">
        <v>984598</v>
      </c>
      <c r="I73" s="20">
        <v>3173451</v>
      </c>
      <c r="J73" s="20">
        <v>1247631</v>
      </c>
      <c r="K73" s="20">
        <v>1194403</v>
      </c>
      <c r="L73" s="20">
        <v>1166714</v>
      </c>
      <c r="M73" s="20">
        <v>3608748</v>
      </c>
      <c r="N73" s="20">
        <v>1144634</v>
      </c>
      <c r="O73" s="20">
        <v>1076374</v>
      </c>
      <c r="P73" s="20">
        <v>944570</v>
      </c>
      <c r="Q73" s="20">
        <v>3165578</v>
      </c>
      <c r="R73" s="20"/>
      <c r="S73" s="20"/>
      <c r="T73" s="20"/>
      <c r="U73" s="20"/>
      <c r="V73" s="20">
        <v>9947777</v>
      </c>
      <c r="W73" s="20">
        <v>6101247</v>
      </c>
      <c r="X73" s="20"/>
      <c r="Y73" s="19"/>
      <c r="Z73" s="22">
        <v>12785000</v>
      </c>
    </row>
    <row r="74" spans="1:26" ht="13.5" hidden="1">
      <c r="A74" s="38" t="s">
        <v>110</v>
      </c>
      <c r="B74" s="18">
        <v>-1183553</v>
      </c>
      <c r="C74" s="18"/>
      <c r="D74" s="19"/>
      <c r="E74" s="20"/>
      <c r="F74" s="20">
        <v>20235</v>
      </c>
      <c r="G74" s="20">
        <v>20235</v>
      </c>
      <c r="H74" s="20">
        <v>20235</v>
      </c>
      <c r="I74" s="20">
        <v>60705</v>
      </c>
      <c r="J74" s="20">
        <v>20235</v>
      </c>
      <c r="K74" s="20">
        <v>21019</v>
      </c>
      <c r="L74" s="20">
        <v>20235</v>
      </c>
      <c r="M74" s="20">
        <v>61489</v>
      </c>
      <c r="N74" s="20">
        <v>20235</v>
      </c>
      <c r="O74" s="20">
        <v>16950</v>
      </c>
      <c r="P74" s="20">
        <v>25299</v>
      </c>
      <c r="Q74" s="20">
        <v>62484</v>
      </c>
      <c r="R74" s="20"/>
      <c r="S74" s="20"/>
      <c r="T74" s="20"/>
      <c r="U74" s="20"/>
      <c r="V74" s="20">
        <v>184678</v>
      </c>
      <c r="W74" s="20"/>
      <c r="X74" s="20"/>
      <c r="Y74" s="19"/>
      <c r="Z74" s="22"/>
    </row>
    <row r="75" spans="1:26" ht="13.5" hidden="1">
      <c r="A75" s="39" t="s">
        <v>111</v>
      </c>
      <c r="B75" s="27">
        <v>7612196</v>
      </c>
      <c r="C75" s="27"/>
      <c r="D75" s="28">
        <v>4563000</v>
      </c>
      <c r="E75" s="29">
        <v>4563000</v>
      </c>
      <c r="F75" s="29">
        <v>592413</v>
      </c>
      <c r="G75" s="29">
        <v>820028</v>
      </c>
      <c r="H75" s="29">
        <v>-12497</v>
      </c>
      <c r="I75" s="29">
        <v>1399944</v>
      </c>
      <c r="J75" s="29"/>
      <c r="K75" s="29">
        <v>-14100</v>
      </c>
      <c r="L75" s="29">
        <v>-259</v>
      </c>
      <c r="M75" s="29">
        <v>-14359</v>
      </c>
      <c r="N75" s="29">
        <v>-8080</v>
      </c>
      <c r="O75" s="29">
        <v>-14528</v>
      </c>
      <c r="P75" s="29">
        <v>-8342</v>
      </c>
      <c r="Q75" s="29">
        <v>-30950</v>
      </c>
      <c r="R75" s="29"/>
      <c r="S75" s="29"/>
      <c r="T75" s="29"/>
      <c r="U75" s="29"/>
      <c r="V75" s="29">
        <v>1354635</v>
      </c>
      <c r="W75" s="29">
        <v>3999017</v>
      </c>
      <c r="X75" s="29"/>
      <c r="Y75" s="28"/>
      <c r="Z75" s="30">
        <v>4563000</v>
      </c>
    </row>
    <row r="76" spans="1:26" ht="13.5" hidden="1">
      <c r="A76" s="41" t="s">
        <v>113</v>
      </c>
      <c r="B76" s="31">
        <v>38903139</v>
      </c>
      <c r="C76" s="31"/>
      <c r="D76" s="32">
        <v>87108000</v>
      </c>
      <c r="E76" s="33">
        <v>85359500</v>
      </c>
      <c r="F76" s="33">
        <v>3446637</v>
      </c>
      <c r="G76" s="33">
        <v>5741946</v>
      </c>
      <c r="H76" s="33">
        <v>3240730</v>
      </c>
      <c r="I76" s="33">
        <v>12429313</v>
      </c>
      <c r="J76" s="33">
        <v>4600124</v>
      </c>
      <c r="K76" s="33">
        <v>3675769</v>
      </c>
      <c r="L76" s="33">
        <v>3891046</v>
      </c>
      <c r="M76" s="33">
        <v>12166939</v>
      </c>
      <c r="N76" s="33">
        <v>4501685</v>
      </c>
      <c r="O76" s="33">
        <v>4140396</v>
      </c>
      <c r="P76" s="33">
        <v>3404911</v>
      </c>
      <c r="Q76" s="33">
        <v>12046992</v>
      </c>
      <c r="R76" s="33"/>
      <c r="S76" s="33"/>
      <c r="T76" s="33"/>
      <c r="U76" s="33"/>
      <c r="V76" s="33">
        <v>36643244</v>
      </c>
      <c r="W76" s="33">
        <v>44129650</v>
      </c>
      <c r="X76" s="33"/>
      <c r="Y76" s="32"/>
      <c r="Z76" s="34">
        <v>85359500</v>
      </c>
    </row>
    <row r="77" spans="1:26" ht="13.5" hidden="1">
      <c r="A77" s="36" t="s">
        <v>31</v>
      </c>
      <c r="B77" s="18">
        <v>10637010</v>
      </c>
      <c r="C77" s="18"/>
      <c r="D77" s="19">
        <v>19703000</v>
      </c>
      <c r="E77" s="20">
        <v>19703000</v>
      </c>
      <c r="F77" s="20">
        <v>2782154</v>
      </c>
      <c r="G77" s="20">
        <v>5614003</v>
      </c>
      <c r="H77" s="20">
        <v>1679975</v>
      </c>
      <c r="I77" s="20">
        <v>10076132</v>
      </c>
      <c r="J77" s="20">
        <v>1661110</v>
      </c>
      <c r="K77" s="20">
        <v>992159</v>
      </c>
      <c r="L77" s="20">
        <v>1322223</v>
      </c>
      <c r="M77" s="20">
        <v>3975492</v>
      </c>
      <c r="N77" s="20">
        <v>1914577</v>
      </c>
      <c r="O77" s="20">
        <v>1291651</v>
      </c>
      <c r="P77" s="20">
        <v>1079015</v>
      </c>
      <c r="Q77" s="20">
        <v>4285243</v>
      </c>
      <c r="R77" s="20"/>
      <c r="S77" s="20"/>
      <c r="T77" s="20"/>
      <c r="U77" s="20"/>
      <c r="V77" s="20">
        <v>18336867</v>
      </c>
      <c r="W77" s="20">
        <v>14341261</v>
      </c>
      <c r="X77" s="20"/>
      <c r="Y77" s="19"/>
      <c r="Z77" s="22">
        <v>19703000</v>
      </c>
    </row>
    <row r="78" spans="1:26" ht="13.5" hidden="1">
      <c r="A78" s="37" t="s">
        <v>32</v>
      </c>
      <c r="B78" s="18">
        <v>20158781</v>
      </c>
      <c r="C78" s="18"/>
      <c r="D78" s="19">
        <v>64237550</v>
      </c>
      <c r="E78" s="20">
        <v>62489050</v>
      </c>
      <c r="F78" s="20">
        <v>664483</v>
      </c>
      <c r="G78" s="20">
        <v>127943</v>
      </c>
      <c r="H78" s="20">
        <v>1560755</v>
      </c>
      <c r="I78" s="20">
        <v>2353181</v>
      </c>
      <c r="J78" s="20">
        <v>2939014</v>
      </c>
      <c r="K78" s="20">
        <v>2683610</v>
      </c>
      <c r="L78" s="20">
        <v>2569082</v>
      </c>
      <c r="M78" s="20">
        <v>8191706</v>
      </c>
      <c r="N78" s="20">
        <v>2595188</v>
      </c>
      <c r="O78" s="20">
        <v>2863273</v>
      </c>
      <c r="P78" s="20">
        <v>2325896</v>
      </c>
      <c r="Q78" s="20">
        <v>7784357</v>
      </c>
      <c r="R78" s="20"/>
      <c r="S78" s="20"/>
      <c r="T78" s="20"/>
      <c r="U78" s="20"/>
      <c r="V78" s="20">
        <v>18329244</v>
      </c>
      <c r="W78" s="20">
        <v>29788648</v>
      </c>
      <c r="X78" s="20"/>
      <c r="Y78" s="19"/>
      <c r="Z78" s="22">
        <v>62489050</v>
      </c>
    </row>
    <row r="79" spans="1:26" ht="13.5" hidden="1">
      <c r="A79" s="38" t="s">
        <v>106</v>
      </c>
      <c r="B79" s="18">
        <v>15519075</v>
      </c>
      <c r="C79" s="18"/>
      <c r="D79" s="19">
        <v>19834750</v>
      </c>
      <c r="E79" s="20">
        <v>18086250</v>
      </c>
      <c r="F79" s="20">
        <v>572127</v>
      </c>
      <c r="G79" s="20">
        <v>30452</v>
      </c>
      <c r="H79" s="20">
        <v>1466568</v>
      </c>
      <c r="I79" s="20">
        <v>2069147</v>
      </c>
      <c r="J79" s="20">
        <v>1861267</v>
      </c>
      <c r="K79" s="20">
        <v>1916756</v>
      </c>
      <c r="L79" s="20">
        <v>1768200</v>
      </c>
      <c r="M79" s="20">
        <v>5546223</v>
      </c>
      <c r="N79" s="20">
        <v>1714491</v>
      </c>
      <c r="O79" s="20">
        <v>1731345</v>
      </c>
      <c r="P79" s="20">
        <v>1443122</v>
      </c>
      <c r="Q79" s="20">
        <v>4888958</v>
      </c>
      <c r="R79" s="20"/>
      <c r="S79" s="20"/>
      <c r="T79" s="20"/>
      <c r="U79" s="20"/>
      <c r="V79" s="20">
        <v>12504328</v>
      </c>
      <c r="W79" s="20">
        <v>11748093</v>
      </c>
      <c r="X79" s="20"/>
      <c r="Y79" s="19"/>
      <c r="Z79" s="22">
        <v>18086250</v>
      </c>
    </row>
    <row r="80" spans="1:26" ht="13.5" hidden="1">
      <c r="A80" s="38" t="s">
        <v>107</v>
      </c>
      <c r="B80" s="18">
        <v>1100754</v>
      </c>
      <c r="C80" s="18"/>
      <c r="D80" s="19">
        <v>22592700</v>
      </c>
      <c r="E80" s="20">
        <v>22592700</v>
      </c>
      <c r="F80" s="20">
        <v>57140</v>
      </c>
      <c r="G80" s="20">
        <v>97491</v>
      </c>
      <c r="H80" s="20">
        <v>62077</v>
      </c>
      <c r="I80" s="20">
        <v>216708</v>
      </c>
      <c r="J80" s="20">
        <v>262210</v>
      </c>
      <c r="K80" s="20">
        <v>254576</v>
      </c>
      <c r="L80" s="20">
        <v>466793</v>
      </c>
      <c r="M80" s="20">
        <v>983579</v>
      </c>
      <c r="N80" s="20">
        <v>419347</v>
      </c>
      <c r="O80" s="20">
        <v>382411</v>
      </c>
      <c r="P80" s="20">
        <v>512012</v>
      </c>
      <c r="Q80" s="20">
        <v>1313770</v>
      </c>
      <c r="R80" s="20"/>
      <c r="S80" s="20"/>
      <c r="T80" s="20"/>
      <c r="U80" s="20"/>
      <c r="V80" s="20">
        <v>2514057</v>
      </c>
      <c r="W80" s="20">
        <v>11397313</v>
      </c>
      <c r="X80" s="20"/>
      <c r="Y80" s="19"/>
      <c r="Z80" s="22">
        <v>22592700</v>
      </c>
    </row>
    <row r="81" spans="1:26" ht="13.5" hidden="1">
      <c r="A81" s="38" t="s">
        <v>108</v>
      </c>
      <c r="B81" s="18">
        <v>1156776</v>
      </c>
      <c r="C81" s="18"/>
      <c r="D81" s="19">
        <v>13499850</v>
      </c>
      <c r="E81" s="20">
        <v>13499850</v>
      </c>
      <c r="F81" s="20">
        <v>29134</v>
      </c>
      <c r="G81" s="20"/>
      <c r="H81" s="20">
        <v>7263</v>
      </c>
      <c r="I81" s="20">
        <v>36397</v>
      </c>
      <c r="J81" s="20"/>
      <c r="K81" s="20">
        <v>11003</v>
      </c>
      <c r="L81" s="20">
        <v>141274</v>
      </c>
      <c r="M81" s="20">
        <v>152277</v>
      </c>
      <c r="N81" s="20">
        <v>304888</v>
      </c>
      <c r="O81" s="20">
        <v>169508</v>
      </c>
      <c r="P81" s="20">
        <v>238084</v>
      </c>
      <c r="Q81" s="20">
        <v>712480</v>
      </c>
      <c r="R81" s="20"/>
      <c r="S81" s="20"/>
      <c r="T81" s="20"/>
      <c r="U81" s="20"/>
      <c r="V81" s="20">
        <v>901154</v>
      </c>
      <c r="W81" s="20">
        <v>3954033</v>
      </c>
      <c r="X81" s="20"/>
      <c r="Y81" s="19"/>
      <c r="Z81" s="22">
        <v>13499850</v>
      </c>
    </row>
    <row r="82" spans="1:26" ht="13.5" hidden="1">
      <c r="A82" s="38" t="s">
        <v>109</v>
      </c>
      <c r="B82" s="18">
        <v>124646</v>
      </c>
      <c r="C82" s="18"/>
      <c r="D82" s="19">
        <v>8310250</v>
      </c>
      <c r="E82" s="20">
        <v>8310250</v>
      </c>
      <c r="F82" s="20">
        <v>6082</v>
      </c>
      <c r="G82" s="20"/>
      <c r="H82" s="20">
        <v>24847</v>
      </c>
      <c r="I82" s="20">
        <v>30929</v>
      </c>
      <c r="J82" s="20">
        <v>140233</v>
      </c>
      <c r="K82" s="20">
        <v>89360</v>
      </c>
      <c r="L82" s="20">
        <v>88182</v>
      </c>
      <c r="M82" s="20">
        <v>317775</v>
      </c>
      <c r="N82" s="20">
        <v>136299</v>
      </c>
      <c r="O82" s="20">
        <v>155447</v>
      </c>
      <c r="P82" s="20">
        <v>115924</v>
      </c>
      <c r="Q82" s="20">
        <v>407670</v>
      </c>
      <c r="R82" s="20"/>
      <c r="S82" s="20"/>
      <c r="T82" s="20"/>
      <c r="U82" s="20"/>
      <c r="V82" s="20">
        <v>756374</v>
      </c>
      <c r="W82" s="20">
        <v>2687297</v>
      </c>
      <c r="X82" s="20"/>
      <c r="Y82" s="19"/>
      <c r="Z82" s="22">
        <v>8310250</v>
      </c>
    </row>
    <row r="83" spans="1:26" ht="13.5" hidden="1">
      <c r="A83" s="38" t="s">
        <v>110</v>
      </c>
      <c r="B83" s="18">
        <v>2257530</v>
      </c>
      <c r="C83" s="18"/>
      <c r="D83" s="19"/>
      <c r="E83" s="20"/>
      <c r="F83" s="20"/>
      <c r="G83" s="20"/>
      <c r="H83" s="20"/>
      <c r="I83" s="20"/>
      <c r="J83" s="20">
        <v>675304</v>
      </c>
      <c r="K83" s="20">
        <v>411915</v>
      </c>
      <c r="L83" s="20">
        <v>104633</v>
      </c>
      <c r="M83" s="20">
        <v>1191852</v>
      </c>
      <c r="N83" s="20">
        <v>20163</v>
      </c>
      <c r="O83" s="20">
        <v>424562</v>
      </c>
      <c r="P83" s="20">
        <v>16754</v>
      </c>
      <c r="Q83" s="20">
        <v>461479</v>
      </c>
      <c r="R83" s="20"/>
      <c r="S83" s="20"/>
      <c r="T83" s="20"/>
      <c r="U83" s="20"/>
      <c r="V83" s="20">
        <v>1653331</v>
      </c>
      <c r="W83" s="20">
        <v>1912</v>
      </c>
      <c r="X83" s="20"/>
      <c r="Y83" s="19"/>
      <c r="Z83" s="22"/>
    </row>
    <row r="84" spans="1:26" ht="13.5" hidden="1">
      <c r="A84" s="39" t="s">
        <v>111</v>
      </c>
      <c r="B84" s="27">
        <v>8107348</v>
      </c>
      <c r="C84" s="27"/>
      <c r="D84" s="28">
        <v>3167450</v>
      </c>
      <c r="E84" s="29">
        <v>3167450</v>
      </c>
      <c r="F84" s="29"/>
      <c r="G84" s="29"/>
      <c r="H84" s="29"/>
      <c r="I84" s="29"/>
      <c r="J84" s="29"/>
      <c r="K84" s="29"/>
      <c r="L84" s="29">
        <v>-259</v>
      </c>
      <c r="M84" s="29">
        <v>-259</v>
      </c>
      <c r="N84" s="29">
        <v>-8080</v>
      </c>
      <c r="O84" s="29">
        <v>-14528</v>
      </c>
      <c r="P84" s="29"/>
      <c r="Q84" s="29">
        <v>-22608</v>
      </c>
      <c r="R84" s="29"/>
      <c r="S84" s="29"/>
      <c r="T84" s="29"/>
      <c r="U84" s="29"/>
      <c r="V84" s="29">
        <v>-22867</v>
      </c>
      <c r="W84" s="29">
        <v>-259</v>
      </c>
      <c r="X84" s="29"/>
      <c r="Y84" s="28"/>
      <c r="Z84" s="30">
        <v>3167450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3474970</v>
      </c>
      <c r="C5" s="18">
        <v>0</v>
      </c>
      <c r="D5" s="58">
        <v>3905562</v>
      </c>
      <c r="E5" s="59">
        <v>3905562</v>
      </c>
      <c r="F5" s="59">
        <v>4697737</v>
      </c>
      <c r="G5" s="59">
        <v>-12661</v>
      </c>
      <c r="H5" s="59">
        <v>-2197</v>
      </c>
      <c r="I5" s="59">
        <v>4682879</v>
      </c>
      <c r="J5" s="59">
        <v>-31618</v>
      </c>
      <c r="K5" s="59">
        <v>2583</v>
      </c>
      <c r="L5" s="59">
        <v>2494</v>
      </c>
      <c r="M5" s="59">
        <v>-26541</v>
      </c>
      <c r="N5" s="59">
        <v>2867</v>
      </c>
      <c r="O5" s="59">
        <v>0</v>
      </c>
      <c r="P5" s="59">
        <v>7892</v>
      </c>
      <c r="Q5" s="59">
        <v>10759</v>
      </c>
      <c r="R5" s="59">
        <v>0</v>
      </c>
      <c r="S5" s="59">
        <v>0</v>
      </c>
      <c r="T5" s="59">
        <v>0</v>
      </c>
      <c r="U5" s="59">
        <v>0</v>
      </c>
      <c r="V5" s="59">
        <v>4667097</v>
      </c>
      <c r="W5" s="59">
        <v>2929176</v>
      </c>
      <c r="X5" s="59">
        <v>1737921</v>
      </c>
      <c r="Y5" s="60">
        <v>59.33</v>
      </c>
      <c r="Z5" s="61">
        <v>3905562</v>
      </c>
    </row>
    <row r="6" spans="1:26" ht="13.5">
      <c r="A6" s="57" t="s">
        <v>32</v>
      </c>
      <c r="B6" s="18">
        <v>22859086</v>
      </c>
      <c r="C6" s="18">
        <v>0</v>
      </c>
      <c r="D6" s="58">
        <v>21952392</v>
      </c>
      <c r="E6" s="59">
        <v>41963155</v>
      </c>
      <c r="F6" s="59">
        <v>3691885</v>
      </c>
      <c r="G6" s="59">
        <v>3845520</v>
      </c>
      <c r="H6" s="59">
        <v>3464278</v>
      </c>
      <c r="I6" s="59">
        <v>11001683</v>
      </c>
      <c r="J6" s="59">
        <v>3392914</v>
      </c>
      <c r="K6" s="59">
        <v>3536671</v>
      </c>
      <c r="L6" s="59">
        <v>3202248</v>
      </c>
      <c r="M6" s="59">
        <v>10131833</v>
      </c>
      <c r="N6" s="59">
        <v>3682733</v>
      </c>
      <c r="O6" s="59">
        <v>3338283</v>
      </c>
      <c r="P6" s="59">
        <v>3351385</v>
      </c>
      <c r="Q6" s="59">
        <v>10372401</v>
      </c>
      <c r="R6" s="59">
        <v>0</v>
      </c>
      <c r="S6" s="59">
        <v>0</v>
      </c>
      <c r="T6" s="59">
        <v>0</v>
      </c>
      <c r="U6" s="59">
        <v>0</v>
      </c>
      <c r="V6" s="59">
        <v>31505917</v>
      </c>
      <c r="W6" s="59">
        <v>17171397</v>
      </c>
      <c r="X6" s="59">
        <v>14334520</v>
      </c>
      <c r="Y6" s="60">
        <v>83.48</v>
      </c>
      <c r="Z6" s="61">
        <v>41963155</v>
      </c>
    </row>
    <row r="7" spans="1:26" ht="13.5">
      <c r="A7" s="57" t="s">
        <v>33</v>
      </c>
      <c r="B7" s="18">
        <v>727865</v>
      </c>
      <c r="C7" s="18">
        <v>0</v>
      </c>
      <c r="D7" s="58">
        <v>625500</v>
      </c>
      <c r="E7" s="59">
        <v>625500</v>
      </c>
      <c r="F7" s="59">
        <v>3386</v>
      </c>
      <c r="G7" s="59">
        <v>67963</v>
      </c>
      <c r="H7" s="59">
        <v>67407</v>
      </c>
      <c r="I7" s="59">
        <v>138756</v>
      </c>
      <c r="J7" s="59">
        <v>126033</v>
      </c>
      <c r="K7" s="59">
        <v>25315</v>
      </c>
      <c r="L7" s="59">
        <v>24010</v>
      </c>
      <c r="M7" s="59">
        <v>175358</v>
      </c>
      <c r="N7" s="59">
        <v>15470</v>
      </c>
      <c r="O7" s="59">
        <v>69948</v>
      </c>
      <c r="P7" s="59">
        <v>22635</v>
      </c>
      <c r="Q7" s="59">
        <v>108053</v>
      </c>
      <c r="R7" s="59">
        <v>0</v>
      </c>
      <c r="S7" s="59">
        <v>0</v>
      </c>
      <c r="T7" s="59">
        <v>0</v>
      </c>
      <c r="U7" s="59">
        <v>0</v>
      </c>
      <c r="V7" s="59">
        <v>422167</v>
      </c>
      <c r="W7" s="59">
        <v>469125</v>
      </c>
      <c r="X7" s="59">
        <v>-46958</v>
      </c>
      <c r="Y7" s="60">
        <v>-10.01</v>
      </c>
      <c r="Z7" s="61">
        <v>625500</v>
      </c>
    </row>
    <row r="8" spans="1:26" ht="13.5">
      <c r="A8" s="57" t="s">
        <v>34</v>
      </c>
      <c r="B8" s="18">
        <v>48574808</v>
      </c>
      <c r="C8" s="18">
        <v>0</v>
      </c>
      <c r="D8" s="58">
        <v>46539110</v>
      </c>
      <c r="E8" s="59">
        <v>46538899</v>
      </c>
      <c r="F8" s="59">
        <v>18037828</v>
      </c>
      <c r="G8" s="59">
        <v>0</v>
      </c>
      <c r="H8" s="59">
        <v>11500</v>
      </c>
      <c r="I8" s="59">
        <v>18049328</v>
      </c>
      <c r="J8" s="59">
        <v>0</v>
      </c>
      <c r="K8" s="59">
        <v>14475001</v>
      </c>
      <c r="L8" s="59">
        <v>14460625</v>
      </c>
      <c r="M8" s="59">
        <v>28935626</v>
      </c>
      <c r="N8" s="59">
        <v>1174749</v>
      </c>
      <c r="O8" s="59">
        <v>953891</v>
      </c>
      <c r="P8" s="59">
        <v>10838756</v>
      </c>
      <c r="Q8" s="59">
        <v>12967396</v>
      </c>
      <c r="R8" s="59">
        <v>0</v>
      </c>
      <c r="S8" s="59">
        <v>0</v>
      </c>
      <c r="T8" s="59">
        <v>0</v>
      </c>
      <c r="U8" s="59">
        <v>0</v>
      </c>
      <c r="V8" s="59">
        <v>59952350</v>
      </c>
      <c r="W8" s="59">
        <v>46538900</v>
      </c>
      <c r="X8" s="59">
        <v>13413450</v>
      </c>
      <c r="Y8" s="60">
        <v>28.82</v>
      </c>
      <c r="Z8" s="61">
        <v>46538899</v>
      </c>
    </row>
    <row r="9" spans="1:26" ht="13.5">
      <c r="A9" s="57" t="s">
        <v>35</v>
      </c>
      <c r="B9" s="18">
        <v>9512610</v>
      </c>
      <c r="C9" s="18">
        <v>0</v>
      </c>
      <c r="D9" s="58">
        <v>10093838</v>
      </c>
      <c r="E9" s="59">
        <v>10094038</v>
      </c>
      <c r="F9" s="59">
        <v>798435</v>
      </c>
      <c r="G9" s="59">
        <v>835859</v>
      </c>
      <c r="H9" s="59">
        <v>992213</v>
      </c>
      <c r="I9" s="59">
        <v>2626507</v>
      </c>
      <c r="J9" s="59">
        <v>843583</v>
      </c>
      <c r="K9" s="59">
        <v>892762</v>
      </c>
      <c r="L9" s="59">
        <v>875684</v>
      </c>
      <c r="M9" s="59">
        <v>2612029</v>
      </c>
      <c r="N9" s="59">
        <v>1031167</v>
      </c>
      <c r="O9" s="59">
        <v>934880</v>
      </c>
      <c r="P9" s="59">
        <v>1241165</v>
      </c>
      <c r="Q9" s="59">
        <v>3207212</v>
      </c>
      <c r="R9" s="59">
        <v>0</v>
      </c>
      <c r="S9" s="59">
        <v>0</v>
      </c>
      <c r="T9" s="59">
        <v>0</v>
      </c>
      <c r="U9" s="59">
        <v>0</v>
      </c>
      <c r="V9" s="59">
        <v>8445748</v>
      </c>
      <c r="W9" s="59">
        <v>7570530</v>
      </c>
      <c r="X9" s="59">
        <v>875218</v>
      </c>
      <c r="Y9" s="60">
        <v>11.56</v>
      </c>
      <c r="Z9" s="61">
        <v>10094038</v>
      </c>
    </row>
    <row r="10" spans="1:26" ht="25.5">
      <c r="A10" s="62" t="s">
        <v>98</v>
      </c>
      <c r="B10" s="63">
        <f>SUM(B5:B9)</f>
        <v>85149339</v>
      </c>
      <c r="C10" s="63">
        <f>SUM(C5:C9)</f>
        <v>0</v>
      </c>
      <c r="D10" s="64">
        <f aca="true" t="shared" si="0" ref="D10:Z10">SUM(D5:D9)</f>
        <v>83116402</v>
      </c>
      <c r="E10" s="65">
        <f t="shared" si="0"/>
        <v>103127154</v>
      </c>
      <c r="F10" s="65">
        <f t="shared" si="0"/>
        <v>27229271</v>
      </c>
      <c r="G10" s="65">
        <f t="shared" si="0"/>
        <v>4736681</v>
      </c>
      <c r="H10" s="65">
        <f t="shared" si="0"/>
        <v>4533201</v>
      </c>
      <c r="I10" s="65">
        <f t="shared" si="0"/>
        <v>36499153</v>
      </c>
      <c r="J10" s="65">
        <f t="shared" si="0"/>
        <v>4330912</v>
      </c>
      <c r="K10" s="65">
        <f t="shared" si="0"/>
        <v>18932332</v>
      </c>
      <c r="L10" s="65">
        <f t="shared" si="0"/>
        <v>18565061</v>
      </c>
      <c r="M10" s="65">
        <f t="shared" si="0"/>
        <v>41828305</v>
      </c>
      <c r="N10" s="65">
        <f t="shared" si="0"/>
        <v>5906986</v>
      </c>
      <c r="O10" s="65">
        <f t="shared" si="0"/>
        <v>5297002</v>
      </c>
      <c r="P10" s="65">
        <f t="shared" si="0"/>
        <v>15461833</v>
      </c>
      <c r="Q10" s="65">
        <f t="shared" si="0"/>
        <v>26665821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104993279</v>
      </c>
      <c r="W10" s="65">
        <f t="shared" si="0"/>
        <v>74679128</v>
      </c>
      <c r="X10" s="65">
        <f t="shared" si="0"/>
        <v>30314151</v>
      </c>
      <c r="Y10" s="66">
        <f>+IF(W10&lt;&gt;0,(X10/W10)*100,0)</f>
        <v>40.592534770893415</v>
      </c>
      <c r="Z10" s="67">
        <f t="shared" si="0"/>
        <v>103127154</v>
      </c>
    </row>
    <row r="11" spans="1:26" ht="13.5">
      <c r="A11" s="57" t="s">
        <v>36</v>
      </c>
      <c r="B11" s="18">
        <v>35794570</v>
      </c>
      <c r="C11" s="18">
        <v>0</v>
      </c>
      <c r="D11" s="58">
        <v>35425001</v>
      </c>
      <c r="E11" s="59">
        <v>35232629</v>
      </c>
      <c r="F11" s="59">
        <v>2972738</v>
      </c>
      <c r="G11" s="59">
        <v>3016455</v>
      </c>
      <c r="H11" s="59">
        <v>2925814</v>
      </c>
      <c r="I11" s="59">
        <v>8915007</v>
      </c>
      <c r="J11" s="59">
        <v>2855589</v>
      </c>
      <c r="K11" s="59">
        <v>2795856</v>
      </c>
      <c r="L11" s="59">
        <v>3753806</v>
      </c>
      <c r="M11" s="59">
        <v>9405251</v>
      </c>
      <c r="N11" s="59">
        <v>2903494</v>
      </c>
      <c r="O11" s="59">
        <v>3098845</v>
      </c>
      <c r="P11" s="59">
        <v>3204505</v>
      </c>
      <c r="Q11" s="59">
        <v>9206844</v>
      </c>
      <c r="R11" s="59">
        <v>0</v>
      </c>
      <c r="S11" s="59">
        <v>0</v>
      </c>
      <c r="T11" s="59">
        <v>0</v>
      </c>
      <c r="U11" s="59">
        <v>0</v>
      </c>
      <c r="V11" s="59">
        <v>27527102</v>
      </c>
      <c r="W11" s="59">
        <v>27036738</v>
      </c>
      <c r="X11" s="59">
        <v>490364</v>
      </c>
      <c r="Y11" s="60">
        <v>1.81</v>
      </c>
      <c r="Z11" s="61">
        <v>35232629</v>
      </c>
    </row>
    <row r="12" spans="1:26" ht="13.5">
      <c r="A12" s="57" t="s">
        <v>37</v>
      </c>
      <c r="B12" s="18">
        <v>2438565</v>
      </c>
      <c r="C12" s="18">
        <v>0</v>
      </c>
      <c r="D12" s="58">
        <v>2585716</v>
      </c>
      <c r="E12" s="59">
        <v>2585716</v>
      </c>
      <c r="F12" s="59">
        <v>151871</v>
      </c>
      <c r="G12" s="59">
        <v>58139</v>
      </c>
      <c r="H12" s="59">
        <v>128018</v>
      </c>
      <c r="I12" s="59">
        <v>338028</v>
      </c>
      <c r="J12" s="59">
        <v>142118</v>
      </c>
      <c r="K12" s="59">
        <v>0</v>
      </c>
      <c r="L12" s="59">
        <v>151871</v>
      </c>
      <c r="M12" s="59">
        <v>293989</v>
      </c>
      <c r="N12" s="59">
        <v>180013</v>
      </c>
      <c r="O12" s="59">
        <v>157063</v>
      </c>
      <c r="P12" s="59">
        <v>156902</v>
      </c>
      <c r="Q12" s="59">
        <v>493978</v>
      </c>
      <c r="R12" s="59">
        <v>0</v>
      </c>
      <c r="S12" s="59">
        <v>0</v>
      </c>
      <c r="T12" s="59">
        <v>0</v>
      </c>
      <c r="U12" s="59">
        <v>0</v>
      </c>
      <c r="V12" s="59">
        <v>1125995</v>
      </c>
      <c r="W12" s="59">
        <v>1939284</v>
      </c>
      <c r="X12" s="59">
        <v>-813289</v>
      </c>
      <c r="Y12" s="60">
        <v>-41.94</v>
      </c>
      <c r="Z12" s="61">
        <v>2585716</v>
      </c>
    </row>
    <row r="13" spans="1:26" ht="13.5">
      <c r="A13" s="57" t="s">
        <v>99</v>
      </c>
      <c r="B13" s="18">
        <v>33199510</v>
      </c>
      <c r="C13" s="18">
        <v>0</v>
      </c>
      <c r="D13" s="58">
        <v>925826</v>
      </c>
      <c r="E13" s="59">
        <v>10925826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694368</v>
      </c>
      <c r="X13" s="59">
        <v>-694368</v>
      </c>
      <c r="Y13" s="60">
        <v>-100</v>
      </c>
      <c r="Z13" s="61">
        <v>10925826</v>
      </c>
    </row>
    <row r="14" spans="1:26" ht="13.5">
      <c r="A14" s="57" t="s">
        <v>38</v>
      </c>
      <c r="B14" s="18">
        <v>2046017</v>
      </c>
      <c r="C14" s="18">
        <v>0</v>
      </c>
      <c r="D14" s="58">
        <v>437637</v>
      </c>
      <c r="E14" s="59">
        <v>613786</v>
      </c>
      <c r="F14" s="59">
        <v>0</v>
      </c>
      <c r="G14" s="59">
        <v>100</v>
      </c>
      <c r="H14" s="59">
        <v>522</v>
      </c>
      <c r="I14" s="59">
        <v>622</v>
      </c>
      <c r="J14" s="59">
        <v>65684</v>
      </c>
      <c r="K14" s="59">
        <v>626</v>
      </c>
      <c r="L14" s="59">
        <v>8761</v>
      </c>
      <c r="M14" s="59">
        <v>75071</v>
      </c>
      <c r="N14" s="59">
        <v>1395825</v>
      </c>
      <c r="O14" s="59">
        <v>393152</v>
      </c>
      <c r="P14" s="59">
        <v>579782</v>
      </c>
      <c r="Q14" s="59">
        <v>2368759</v>
      </c>
      <c r="R14" s="59">
        <v>0</v>
      </c>
      <c r="S14" s="59">
        <v>0</v>
      </c>
      <c r="T14" s="59">
        <v>0</v>
      </c>
      <c r="U14" s="59">
        <v>0</v>
      </c>
      <c r="V14" s="59">
        <v>2444452</v>
      </c>
      <c r="W14" s="59">
        <v>328230</v>
      </c>
      <c r="X14" s="59">
        <v>2116222</v>
      </c>
      <c r="Y14" s="60">
        <v>644.74</v>
      </c>
      <c r="Z14" s="61">
        <v>613786</v>
      </c>
    </row>
    <row r="15" spans="1:26" ht="13.5">
      <c r="A15" s="57" t="s">
        <v>39</v>
      </c>
      <c r="B15" s="18">
        <v>24219830</v>
      </c>
      <c r="C15" s="18">
        <v>0</v>
      </c>
      <c r="D15" s="58">
        <v>27122400</v>
      </c>
      <c r="E15" s="59">
        <v>20390141</v>
      </c>
      <c r="F15" s="59">
        <v>0</v>
      </c>
      <c r="G15" s="59">
        <v>384315</v>
      </c>
      <c r="H15" s="59">
        <v>7194</v>
      </c>
      <c r="I15" s="59">
        <v>391509</v>
      </c>
      <c r="J15" s="59">
        <v>679779</v>
      </c>
      <c r="K15" s="59">
        <v>37982</v>
      </c>
      <c r="L15" s="59">
        <v>200145</v>
      </c>
      <c r="M15" s="59">
        <v>917906</v>
      </c>
      <c r="N15" s="59">
        <v>8086505</v>
      </c>
      <c r="O15" s="59">
        <v>1858169</v>
      </c>
      <c r="P15" s="59">
        <v>3981009</v>
      </c>
      <c r="Q15" s="59">
        <v>13925683</v>
      </c>
      <c r="R15" s="59">
        <v>0</v>
      </c>
      <c r="S15" s="59">
        <v>0</v>
      </c>
      <c r="T15" s="59">
        <v>0</v>
      </c>
      <c r="U15" s="59">
        <v>0</v>
      </c>
      <c r="V15" s="59">
        <v>15235098</v>
      </c>
      <c r="W15" s="59">
        <v>20341530</v>
      </c>
      <c r="X15" s="59">
        <v>-5106432</v>
      </c>
      <c r="Y15" s="60">
        <v>-25.1</v>
      </c>
      <c r="Z15" s="61">
        <v>20390141</v>
      </c>
    </row>
    <row r="16" spans="1:26" ht="13.5">
      <c r="A16" s="68" t="s">
        <v>40</v>
      </c>
      <c r="B16" s="18">
        <v>2590608</v>
      </c>
      <c r="C16" s="18">
        <v>0</v>
      </c>
      <c r="D16" s="58">
        <v>0</v>
      </c>
      <c r="E16" s="59">
        <v>0</v>
      </c>
      <c r="F16" s="59">
        <v>209099</v>
      </c>
      <c r="G16" s="59">
        <v>223342</v>
      </c>
      <c r="H16" s="59">
        <v>232500</v>
      </c>
      <c r="I16" s="59">
        <v>664941</v>
      </c>
      <c r="J16" s="59">
        <v>271150</v>
      </c>
      <c r="K16" s="59">
        <v>291160</v>
      </c>
      <c r="L16" s="59">
        <v>286008</v>
      </c>
      <c r="M16" s="59">
        <v>848318</v>
      </c>
      <c r="N16" s="59">
        <v>292588</v>
      </c>
      <c r="O16" s="59">
        <v>305298</v>
      </c>
      <c r="P16" s="59">
        <v>331518</v>
      </c>
      <c r="Q16" s="59">
        <v>929404</v>
      </c>
      <c r="R16" s="59">
        <v>0</v>
      </c>
      <c r="S16" s="59">
        <v>0</v>
      </c>
      <c r="T16" s="59">
        <v>0</v>
      </c>
      <c r="U16" s="59">
        <v>0</v>
      </c>
      <c r="V16" s="59">
        <v>2442663</v>
      </c>
      <c r="W16" s="59"/>
      <c r="X16" s="59">
        <v>2442663</v>
      </c>
      <c r="Y16" s="60">
        <v>0</v>
      </c>
      <c r="Z16" s="61">
        <v>0</v>
      </c>
    </row>
    <row r="17" spans="1:26" ht="13.5">
      <c r="A17" s="57" t="s">
        <v>41</v>
      </c>
      <c r="B17" s="18">
        <v>30683434</v>
      </c>
      <c r="C17" s="18">
        <v>0</v>
      </c>
      <c r="D17" s="58">
        <v>16605226</v>
      </c>
      <c r="E17" s="59">
        <v>28502077</v>
      </c>
      <c r="F17" s="59">
        <v>1361277</v>
      </c>
      <c r="G17" s="59">
        <v>1079300</v>
      </c>
      <c r="H17" s="59">
        <v>5388404</v>
      </c>
      <c r="I17" s="59">
        <v>7828981</v>
      </c>
      <c r="J17" s="59">
        <v>1538270</v>
      </c>
      <c r="K17" s="59">
        <v>1984541</v>
      </c>
      <c r="L17" s="59">
        <v>2917401</v>
      </c>
      <c r="M17" s="59">
        <v>6440212</v>
      </c>
      <c r="N17" s="59">
        <v>1768127</v>
      </c>
      <c r="O17" s="59">
        <v>2640881</v>
      </c>
      <c r="P17" s="59">
        <v>4406533</v>
      </c>
      <c r="Q17" s="59">
        <v>8815541</v>
      </c>
      <c r="R17" s="59">
        <v>0</v>
      </c>
      <c r="S17" s="59">
        <v>0</v>
      </c>
      <c r="T17" s="59">
        <v>0</v>
      </c>
      <c r="U17" s="59">
        <v>0</v>
      </c>
      <c r="V17" s="59">
        <v>23084734</v>
      </c>
      <c r="W17" s="59">
        <v>12700863</v>
      </c>
      <c r="X17" s="59">
        <v>10383871</v>
      </c>
      <c r="Y17" s="60">
        <v>81.76</v>
      </c>
      <c r="Z17" s="61">
        <v>28502077</v>
      </c>
    </row>
    <row r="18" spans="1:26" ht="13.5">
      <c r="A18" s="69" t="s">
        <v>42</v>
      </c>
      <c r="B18" s="70">
        <f>SUM(B11:B17)</f>
        <v>130972534</v>
      </c>
      <c r="C18" s="70">
        <f>SUM(C11:C17)</f>
        <v>0</v>
      </c>
      <c r="D18" s="71">
        <f aca="true" t="shared" si="1" ref="D18:Z18">SUM(D11:D17)</f>
        <v>83101806</v>
      </c>
      <c r="E18" s="72">
        <f t="shared" si="1"/>
        <v>98250175</v>
      </c>
      <c r="F18" s="72">
        <f t="shared" si="1"/>
        <v>4694985</v>
      </c>
      <c r="G18" s="72">
        <f t="shared" si="1"/>
        <v>4761651</v>
      </c>
      <c r="H18" s="72">
        <f t="shared" si="1"/>
        <v>8682452</v>
      </c>
      <c r="I18" s="72">
        <f t="shared" si="1"/>
        <v>18139088</v>
      </c>
      <c r="J18" s="72">
        <f t="shared" si="1"/>
        <v>5552590</v>
      </c>
      <c r="K18" s="72">
        <f t="shared" si="1"/>
        <v>5110165</v>
      </c>
      <c r="L18" s="72">
        <f t="shared" si="1"/>
        <v>7317992</v>
      </c>
      <c r="M18" s="72">
        <f t="shared" si="1"/>
        <v>17980747</v>
      </c>
      <c r="N18" s="72">
        <f t="shared" si="1"/>
        <v>14626552</v>
      </c>
      <c r="O18" s="72">
        <f t="shared" si="1"/>
        <v>8453408</v>
      </c>
      <c r="P18" s="72">
        <f t="shared" si="1"/>
        <v>12660249</v>
      </c>
      <c r="Q18" s="72">
        <f t="shared" si="1"/>
        <v>35740209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71860044</v>
      </c>
      <c r="W18" s="72">
        <f t="shared" si="1"/>
        <v>63041013</v>
      </c>
      <c r="X18" s="72">
        <f t="shared" si="1"/>
        <v>8819031</v>
      </c>
      <c r="Y18" s="66">
        <f>+IF(W18&lt;&gt;0,(X18/W18)*100,0)</f>
        <v>13.989354834764473</v>
      </c>
      <c r="Z18" s="73">
        <f t="shared" si="1"/>
        <v>98250175</v>
      </c>
    </row>
    <row r="19" spans="1:26" ht="13.5">
      <c r="A19" s="69" t="s">
        <v>43</v>
      </c>
      <c r="B19" s="74">
        <f>+B10-B18</f>
        <v>-45823195</v>
      </c>
      <c r="C19" s="74">
        <f>+C10-C18</f>
        <v>0</v>
      </c>
      <c r="D19" s="75">
        <f aca="true" t="shared" si="2" ref="D19:Z19">+D10-D18</f>
        <v>14596</v>
      </c>
      <c r="E19" s="76">
        <f t="shared" si="2"/>
        <v>4876979</v>
      </c>
      <c r="F19" s="76">
        <f t="shared" si="2"/>
        <v>22534286</v>
      </c>
      <c r="G19" s="76">
        <f t="shared" si="2"/>
        <v>-24970</v>
      </c>
      <c r="H19" s="76">
        <f t="shared" si="2"/>
        <v>-4149251</v>
      </c>
      <c r="I19" s="76">
        <f t="shared" si="2"/>
        <v>18360065</v>
      </c>
      <c r="J19" s="76">
        <f t="shared" si="2"/>
        <v>-1221678</v>
      </c>
      <c r="K19" s="76">
        <f t="shared" si="2"/>
        <v>13822167</v>
      </c>
      <c r="L19" s="76">
        <f t="shared" si="2"/>
        <v>11247069</v>
      </c>
      <c r="M19" s="76">
        <f t="shared" si="2"/>
        <v>23847558</v>
      </c>
      <c r="N19" s="76">
        <f t="shared" si="2"/>
        <v>-8719566</v>
      </c>
      <c r="O19" s="76">
        <f t="shared" si="2"/>
        <v>-3156406</v>
      </c>
      <c r="P19" s="76">
        <f t="shared" si="2"/>
        <v>2801584</v>
      </c>
      <c r="Q19" s="76">
        <f t="shared" si="2"/>
        <v>-9074388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33133235</v>
      </c>
      <c r="W19" s="76">
        <f>IF(E10=E18,0,W10-W18)</f>
        <v>11638115</v>
      </c>
      <c r="X19" s="76">
        <f t="shared" si="2"/>
        <v>21495120</v>
      </c>
      <c r="Y19" s="77">
        <f>+IF(W19&lt;&gt;0,(X19/W19)*100,0)</f>
        <v>184.69588932571986</v>
      </c>
      <c r="Z19" s="78">
        <f t="shared" si="2"/>
        <v>4876979</v>
      </c>
    </row>
    <row r="20" spans="1:26" ht="13.5">
      <c r="A20" s="57" t="s">
        <v>44</v>
      </c>
      <c r="B20" s="18">
        <v>54356000</v>
      </c>
      <c r="C20" s="18">
        <v>0</v>
      </c>
      <c r="D20" s="58">
        <v>75608100</v>
      </c>
      <c r="E20" s="59">
        <v>75608100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14641000</v>
      </c>
      <c r="M20" s="59">
        <v>14641000</v>
      </c>
      <c r="N20" s="59">
        <v>4641000</v>
      </c>
      <c r="O20" s="59">
        <v>4641000</v>
      </c>
      <c r="P20" s="59">
        <v>0</v>
      </c>
      <c r="Q20" s="59">
        <v>9282000</v>
      </c>
      <c r="R20" s="59">
        <v>0</v>
      </c>
      <c r="S20" s="59">
        <v>0</v>
      </c>
      <c r="T20" s="59">
        <v>0</v>
      </c>
      <c r="U20" s="59">
        <v>0</v>
      </c>
      <c r="V20" s="59">
        <v>23923000</v>
      </c>
      <c r="W20" s="59"/>
      <c r="X20" s="59">
        <v>23923000</v>
      </c>
      <c r="Y20" s="60">
        <v>0</v>
      </c>
      <c r="Z20" s="61">
        <v>75608100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8532805</v>
      </c>
      <c r="C22" s="85">
        <f>SUM(C19:C21)</f>
        <v>0</v>
      </c>
      <c r="D22" s="86">
        <f aca="true" t="shared" si="3" ref="D22:Z22">SUM(D19:D21)</f>
        <v>75622696</v>
      </c>
      <c r="E22" s="87">
        <f t="shared" si="3"/>
        <v>80485079</v>
      </c>
      <c r="F22" s="87">
        <f t="shared" si="3"/>
        <v>22534286</v>
      </c>
      <c r="G22" s="87">
        <f t="shared" si="3"/>
        <v>-24970</v>
      </c>
      <c r="H22" s="87">
        <f t="shared" si="3"/>
        <v>-4149251</v>
      </c>
      <c r="I22" s="87">
        <f t="shared" si="3"/>
        <v>18360065</v>
      </c>
      <c r="J22" s="87">
        <f t="shared" si="3"/>
        <v>-1221678</v>
      </c>
      <c r="K22" s="87">
        <f t="shared" si="3"/>
        <v>13822167</v>
      </c>
      <c r="L22" s="87">
        <f t="shared" si="3"/>
        <v>25888069</v>
      </c>
      <c r="M22" s="87">
        <f t="shared" si="3"/>
        <v>38488558</v>
      </c>
      <c r="N22" s="87">
        <f t="shared" si="3"/>
        <v>-4078566</v>
      </c>
      <c r="O22" s="87">
        <f t="shared" si="3"/>
        <v>1484594</v>
      </c>
      <c r="P22" s="87">
        <f t="shared" si="3"/>
        <v>2801584</v>
      </c>
      <c r="Q22" s="87">
        <f t="shared" si="3"/>
        <v>207612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57056235</v>
      </c>
      <c r="W22" s="87">
        <f t="shared" si="3"/>
        <v>11638115</v>
      </c>
      <c r="X22" s="87">
        <f t="shared" si="3"/>
        <v>45418120</v>
      </c>
      <c r="Y22" s="88">
        <f>+IF(W22&lt;&gt;0,(X22/W22)*100,0)</f>
        <v>390.25323258964187</v>
      </c>
      <c r="Z22" s="89">
        <f t="shared" si="3"/>
        <v>80485079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8532805</v>
      </c>
      <c r="C24" s="74">
        <f>SUM(C22:C23)</f>
        <v>0</v>
      </c>
      <c r="D24" s="75">
        <f aca="true" t="shared" si="4" ref="D24:Z24">SUM(D22:D23)</f>
        <v>75622696</v>
      </c>
      <c r="E24" s="76">
        <f t="shared" si="4"/>
        <v>80485079</v>
      </c>
      <c r="F24" s="76">
        <f t="shared" si="4"/>
        <v>22534286</v>
      </c>
      <c r="G24" s="76">
        <f t="shared" si="4"/>
        <v>-24970</v>
      </c>
      <c r="H24" s="76">
        <f t="shared" si="4"/>
        <v>-4149251</v>
      </c>
      <c r="I24" s="76">
        <f t="shared" si="4"/>
        <v>18360065</v>
      </c>
      <c r="J24" s="76">
        <f t="shared" si="4"/>
        <v>-1221678</v>
      </c>
      <c r="K24" s="76">
        <f t="shared" si="4"/>
        <v>13822167</v>
      </c>
      <c r="L24" s="76">
        <f t="shared" si="4"/>
        <v>25888069</v>
      </c>
      <c r="M24" s="76">
        <f t="shared" si="4"/>
        <v>38488558</v>
      </c>
      <c r="N24" s="76">
        <f t="shared" si="4"/>
        <v>-4078566</v>
      </c>
      <c r="O24" s="76">
        <f t="shared" si="4"/>
        <v>1484594</v>
      </c>
      <c r="P24" s="76">
        <f t="shared" si="4"/>
        <v>2801584</v>
      </c>
      <c r="Q24" s="76">
        <f t="shared" si="4"/>
        <v>207612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57056235</v>
      </c>
      <c r="W24" s="76">
        <f t="shared" si="4"/>
        <v>11638115</v>
      </c>
      <c r="X24" s="76">
        <f t="shared" si="4"/>
        <v>45418120</v>
      </c>
      <c r="Y24" s="77">
        <f>+IF(W24&lt;&gt;0,(X24/W24)*100,0)</f>
        <v>390.25323258964187</v>
      </c>
      <c r="Z24" s="78">
        <f t="shared" si="4"/>
        <v>80485079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53042473</v>
      </c>
      <c r="C27" s="21">
        <v>0</v>
      </c>
      <c r="D27" s="98">
        <v>75608100</v>
      </c>
      <c r="E27" s="99">
        <v>75608100</v>
      </c>
      <c r="F27" s="99">
        <v>5292019</v>
      </c>
      <c r="G27" s="99">
        <v>11143942</v>
      </c>
      <c r="H27" s="99">
        <v>3487334</v>
      </c>
      <c r="I27" s="99">
        <v>19923295</v>
      </c>
      <c r="J27" s="99">
        <v>4328140</v>
      </c>
      <c r="K27" s="99">
        <v>9443333</v>
      </c>
      <c r="L27" s="99">
        <v>13324262</v>
      </c>
      <c r="M27" s="99">
        <v>27095735</v>
      </c>
      <c r="N27" s="99">
        <v>13937234</v>
      </c>
      <c r="O27" s="99">
        <v>6278750</v>
      </c>
      <c r="P27" s="99">
        <v>15563431</v>
      </c>
      <c r="Q27" s="99">
        <v>35779415</v>
      </c>
      <c r="R27" s="99">
        <v>0</v>
      </c>
      <c r="S27" s="99">
        <v>0</v>
      </c>
      <c r="T27" s="99">
        <v>0</v>
      </c>
      <c r="U27" s="99">
        <v>0</v>
      </c>
      <c r="V27" s="99">
        <v>82798445</v>
      </c>
      <c r="W27" s="99">
        <v>56706075</v>
      </c>
      <c r="X27" s="99">
        <v>26092370</v>
      </c>
      <c r="Y27" s="100">
        <v>46.01</v>
      </c>
      <c r="Z27" s="101">
        <v>75608100</v>
      </c>
    </row>
    <row r="28" spans="1:26" ht="13.5">
      <c r="A28" s="102" t="s">
        <v>44</v>
      </c>
      <c r="B28" s="18">
        <v>52217554</v>
      </c>
      <c r="C28" s="18">
        <v>0</v>
      </c>
      <c r="D28" s="58">
        <v>75608100</v>
      </c>
      <c r="E28" s="59">
        <v>75608100</v>
      </c>
      <c r="F28" s="59">
        <v>5292019</v>
      </c>
      <c r="G28" s="59">
        <v>11143942</v>
      </c>
      <c r="H28" s="59">
        <v>3487334</v>
      </c>
      <c r="I28" s="59">
        <v>19923295</v>
      </c>
      <c r="J28" s="59">
        <v>4328140</v>
      </c>
      <c r="K28" s="59">
        <v>9443333</v>
      </c>
      <c r="L28" s="59">
        <v>13324262</v>
      </c>
      <c r="M28" s="59">
        <v>27095735</v>
      </c>
      <c r="N28" s="59">
        <v>13937234</v>
      </c>
      <c r="O28" s="59">
        <v>6278750</v>
      </c>
      <c r="P28" s="59">
        <v>15563431</v>
      </c>
      <c r="Q28" s="59">
        <v>35779415</v>
      </c>
      <c r="R28" s="59">
        <v>0</v>
      </c>
      <c r="S28" s="59">
        <v>0</v>
      </c>
      <c r="T28" s="59">
        <v>0</v>
      </c>
      <c r="U28" s="59">
        <v>0</v>
      </c>
      <c r="V28" s="59">
        <v>82798445</v>
      </c>
      <c r="W28" s="59">
        <v>56706075</v>
      </c>
      <c r="X28" s="59">
        <v>26092370</v>
      </c>
      <c r="Y28" s="60">
        <v>46.01</v>
      </c>
      <c r="Z28" s="61">
        <v>75608100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824918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53042472</v>
      </c>
      <c r="C32" s="21">
        <f>SUM(C28:C31)</f>
        <v>0</v>
      </c>
      <c r="D32" s="98">
        <f aca="true" t="shared" si="5" ref="D32:Z32">SUM(D28:D31)</f>
        <v>75608100</v>
      </c>
      <c r="E32" s="99">
        <f t="shared" si="5"/>
        <v>75608100</v>
      </c>
      <c r="F32" s="99">
        <f t="shared" si="5"/>
        <v>5292019</v>
      </c>
      <c r="G32" s="99">
        <f t="shared" si="5"/>
        <v>11143942</v>
      </c>
      <c r="H32" s="99">
        <f t="shared" si="5"/>
        <v>3487334</v>
      </c>
      <c r="I32" s="99">
        <f t="shared" si="5"/>
        <v>19923295</v>
      </c>
      <c r="J32" s="99">
        <f t="shared" si="5"/>
        <v>4328140</v>
      </c>
      <c r="K32" s="99">
        <f t="shared" si="5"/>
        <v>9443333</v>
      </c>
      <c r="L32" s="99">
        <f t="shared" si="5"/>
        <v>13324262</v>
      </c>
      <c r="M32" s="99">
        <f t="shared" si="5"/>
        <v>27095735</v>
      </c>
      <c r="N32" s="99">
        <f t="shared" si="5"/>
        <v>13937234</v>
      </c>
      <c r="O32" s="99">
        <f t="shared" si="5"/>
        <v>6278750</v>
      </c>
      <c r="P32" s="99">
        <f t="shared" si="5"/>
        <v>15563431</v>
      </c>
      <c r="Q32" s="99">
        <f t="shared" si="5"/>
        <v>35779415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82798445</v>
      </c>
      <c r="W32" s="99">
        <f t="shared" si="5"/>
        <v>56706075</v>
      </c>
      <c r="X32" s="99">
        <f t="shared" si="5"/>
        <v>26092370</v>
      </c>
      <c r="Y32" s="100">
        <f>+IF(W32&lt;&gt;0,(X32/W32)*100,0)</f>
        <v>46.01335923884699</v>
      </c>
      <c r="Z32" s="101">
        <f t="shared" si="5"/>
        <v>75608100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22249116</v>
      </c>
      <c r="C35" s="18">
        <v>0</v>
      </c>
      <c r="D35" s="58">
        <v>20421748</v>
      </c>
      <c r="E35" s="59">
        <v>20421748</v>
      </c>
      <c r="F35" s="59">
        <v>28455288</v>
      </c>
      <c r="G35" s="59">
        <v>22857360</v>
      </c>
      <c r="H35" s="59">
        <v>14889882</v>
      </c>
      <c r="I35" s="59">
        <v>14889882</v>
      </c>
      <c r="J35" s="59">
        <v>15889882</v>
      </c>
      <c r="K35" s="59">
        <v>15716228</v>
      </c>
      <c r="L35" s="59">
        <v>15816228</v>
      </c>
      <c r="M35" s="59">
        <v>15816228</v>
      </c>
      <c r="N35" s="59">
        <v>15816228</v>
      </c>
      <c r="O35" s="59">
        <v>15816228</v>
      </c>
      <c r="P35" s="59">
        <v>15816228</v>
      </c>
      <c r="Q35" s="59">
        <v>15816228</v>
      </c>
      <c r="R35" s="59">
        <v>0</v>
      </c>
      <c r="S35" s="59">
        <v>0</v>
      </c>
      <c r="T35" s="59">
        <v>0</v>
      </c>
      <c r="U35" s="59">
        <v>0</v>
      </c>
      <c r="V35" s="59">
        <v>15816228</v>
      </c>
      <c r="W35" s="59">
        <v>15316311</v>
      </c>
      <c r="X35" s="59">
        <v>499917</v>
      </c>
      <c r="Y35" s="60">
        <v>3.26</v>
      </c>
      <c r="Z35" s="61">
        <v>20421748</v>
      </c>
    </row>
    <row r="36" spans="1:26" ht="13.5">
      <c r="A36" s="57" t="s">
        <v>53</v>
      </c>
      <c r="B36" s="18">
        <v>600075594</v>
      </c>
      <c r="C36" s="18">
        <v>0</v>
      </c>
      <c r="D36" s="58">
        <v>670009762</v>
      </c>
      <c r="E36" s="59">
        <v>670009762</v>
      </c>
      <c r="F36" s="59">
        <v>545952897</v>
      </c>
      <c r="G36" s="59">
        <v>603283668</v>
      </c>
      <c r="H36" s="59">
        <v>603283668</v>
      </c>
      <c r="I36" s="59">
        <v>603283668</v>
      </c>
      <c r="J36" s="59">
        <v>603283668</v>
      </c>
      <c r="K36" s="59">
        <v>603283668</v>
      </c>
      <c r="L36" s="59">
        <v>603283668</v>
      </c>
      <c r="M36" s="59">
        <v>603283668</v>
      </c>
      <c r="N36" s="59">
        <v>603283668</v>
      </c>
      <c r="O36" s="59">
        <v>603283668</v>
      </c>
      <c r="P36" s="59">
        <v>603283668</v>
      </c>
      <c r="Q36" s="59">
        <v>603283668</v>
      </c>
      <c r="R36" s="59">
        <v>0</v>
      </c>
      <c r="S36" s="59">
        <v>0</v>
      </c>
      <c r="T36" s="59">
        <v>0</v>
      </c>
      <c r="U36" s="59">
        <v>0</v>
      </c>
      <c r="V36" s="59">
        <v>603283668</v>
      </c>
      <c r="W36" s="59">
        <v>502507322</v>
      </c>
      <c r="X36" s="59">
        <v>100776346</v>
      </c>
      <c r="Y36" s="60">
        <v>20.05</v>
      </c>
      <c r="Z36" s="61">
        <v>670009762</v>
      </c>
    </row>
    <row r="37" spans="1:26" ht="13.5">
      <c r="A37" s="57" t="s">
        <v>54</v>
      </c>
      <c r="B37" s="18">
        <v>52170340</v>
      </c>
      <c r="C37" s="18">
        <v>0</v>
      </c>
      <c r="D37" s="58">
        <v>18304317</v>
      </c>
      <c r="E37" s="59">
        <v>18304317</v>
      </c>
      <c r="F37" s="59">
        <v>24113606</v>
      </c>
      <c r="G37" s="59">
        <v>66874740</v>
      </c>
      <c r="H37" s="59">
        <v>66874740</v>
      </c>
      <c r="I37" s="59">
        <v>66874740</v>
      </c>
      <c r="J37" s="59">
        <v>66874740</v>
      </c>
      <c r="K37" s="59">
        <v>66874740</v>
      </c>
      <c r="L37" s="59">
        <v>66874740</v>
      </c>
      <c r="M37" s="59">
        <v>66874740</v>
      </c>
      <c r="N37" s="59">
        <v>66828740</v>
      </c>
      <c r="O37" s="59">
        <v>66828540</v>
      </c>
      <c r="P37" s="59">
        <v>66828819</v>
      </c>
      <c r="Q37" s="59">
        <v>66828819</v>
      </c>
      <c r="R37" s="59">
        <v>0</v>
      </c>
      <c r="S37" s="59">
        <v>0</v>
      </c>
      <c r="T37" s="59">
        <v>0</v>
      </c>
      <c r="U37" s="59">
        <v>0</v>
      </c>
      <c r="V37" s="59">
        <v>66828819</v>
      </c>
      <c r="W37" s="59">
        <v>13728238</v>
      </c>
      <c r="X37" s="59">
        <v>53100581</v>
      </c>
      <c r="Y37" s="60">
        <v>386.8</v>
      </c>
      <c r="Z37" s="61">
        <v>18304317</v>
      </c>
    </row>
    <row r="38" spans="1:26" ht="13.5">
      <c r="A38" s="57" t="s">
        <v>55</v>
      </c>
      <c r="B38" s="18">
        <v>18804770</v>
      </c>
      <c r="C38" s="18">
        <v>0</v>
      </c>
      <c r="D38" s="58">
        <v>19270286</v>
      </c>
      <c r="E38" s="59">
        <v>19270286</v>
      </c>
      <c r="F38" s="59">
        <v>15481150</v>
      </c>
      <c r="G38" s="59">
        <v>15481150</v>
      </c>
      <c r="H38" s="59">
        <v>15481150</v>
      </c>
      <c r="I38" s="59">
        <v>15481150</v>
      </c>
      <c r="J38" s="59">
        <v>15481150</v>
      </c>
      <c r="K38" s="59">
        <v>15481150</v>
      </c>
      <c r="L38" s="59">
        <v>15481150</v>
      </c>
      <c r="M38" s="59">
        <v>15481150</v>
      </c>
      <c r="N38" s="59">
        <v>15481150</v>
      </c>
      <c r="O38" s="59">
        <v>15481150</v>
      </c>
      <c r="P38" s="59">
        <v>15481150</v>
      </c>
      <c r="Q38" s="59">
        <v>15481150</v>
      </c>
      <c r="R38" s="59">
        <v>0</v>
      </c>
      <c r="S38" s="59">
        <v>0</v>
      </c>
      <c r="T38" s="59">
        <v>0</v>
      </c>
      <c r="U38" s="59">
        <v>0</v>
      </c>
      <c r="V38" s="59">
        <v>15481150</v>
      </c>
      <c r="W38" s="59">
        <v>14452715</v>
      </c>
      <c r="X38" s="59">
        <v>1028435</v>
      </c>
      <c r="Y38" s="60">
        <v>7.12</v>
      </c>
      <c r="Z38" s="61">
        <v>19270286</v>
      </c>
    </row>
    <row r="39" spans="1:26" ht="13.5">
      <c r="A39" s="57" t="s">
        <v>56</v>
      </c>
      <c r="B39" s="18">
        <v>551349600</v>
      </c>
      <c r="C39" s="18">
        <v>0</v>
      </c>
      <c r="D39" s="58">
        <v>652856906</v>
      </c>
      <c r="E39" s="59">
        <v>652856906</v>
      </c>
      <c r="F39" s="59">
        <v>534813429</v>
      </c>
      <c r="G39" s="59">
        <v>543785138</v>
      </c>
      <c r="H39" s="59">
        <v>535817660</v>
      </c>
      <c r="I39" s="59">
        <v>535817660</v>
      </c>
      <c r="J39" s="59">
        <v>536817660</v>
      </c>
      <c r="K39" s="59">
        <v>536644006</v>
      </c>
      <c r="L39" s="59">
        <v>536744006</v>
      </c>
      <c r="M39" s="59">
        <v>536744006</v>
      </c>
      <c r="N39" s="59">
        <v>536790006</v>
      </c>
      <c r="O39" s="59">
        <v>536790206</v>
      </c>
      <c r="P39" s="59">
        <v>536789927</v>
      </c>
      <c r="Q39" s="59">
        <v>536789927</v>
      </c>
      <c r="R39" s="59">
        <v>0</v>
      </c>
      <c r="S39" s="59">
        <v>0</v>
      </c>
      <c r="T39" s="59">
        <v>0</v>
      </c>
      <c r="U39" s="59">
        <v>0</v>
      </c>
      <c r="V39" s="59">
        <v>536789927</v>
      </c>
      <c r="W39" s="59">
        <v>489642680</v>
      </c>
      <c r="X39" s="59">
        <v>47147247</v>
      </c>
      <c r="Y39" s="60">
        <v>9.63</v>
      </c>
      <c r="Z39" s="61">
        <v>652856906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57076474</v>
      </c>
      <c r="C42" s="18">
        <v>0</v>
      </c>
      <c r="D42" s="58">
        <v>59880041</v>
      </c>
      <c r="E42" s="59">
        <v>63145983</v>
      </c>
      <c r="F42" s="59">
        <v>21117369</v>
      </c>
      <c r="G42" s="59">
        <v>-250165</v>
      </c>
      <c r="H42" s="59">
        <v>-6376059</v>
      </c>
      <c r="I42" s="59">
        <v>14491145</v>
      </c>
      <c r="J42" s="59">
        <v>-3589676</v>
      </c>
      <c r="K42" s="59">
        <v>11405066</v>
      </c>
      <c r="L42" s="59">
        <v>22454545</v>
      </c>
      <c r="M42" s="59">
        <v>30269935</v>
      </c>
      <c r="N42" s="59">
        <v>-11534527</v>
      </c>
      <c r="O42" s="59">
        <v>-6545909</v>
      </c>
      <c r="P42" s="59">
        <v>9248477</v>
      </c>
      <c r="Q42" s="59">
        <v>-8831959</v>
      </c>
      <c r="R42" s="59">
        <v>0</v>
      </c>
      <c r="S42" s="59">
        <v>0</v>
      </c>
      <c r="T42" s="59">
        <v>0</v>
      </c>
      <c r="U42" s="59">
        <v>0</v>
      </c>
      <c r="V42" s="59">
        <v>35929121</v>
      </c>
      <c r="W42" s="59">
        <v>65462870</v>
      </c>
      <c r="X42" s="59">
        <v>-29533749</v>
      </c>
      <c r="Y42" s="60">
        <v>-45.12</v>
      </c>
      <c r="Z42" s="61">
        <v>63145983</v>
      </c>
    </row>
    <row r="43" spans="1:26" ht="13.5">
      <c r="A43" s="57" t="s">
        <v>59</v>
      </c>
      <c r="B43" s="18">
        <v>-53932608</v>
      </c>
      <c r="C43" s="18">
        <v>0</v>
      </c>
      <c r="D43" s="58">
        <v>-63872008</v>
      </c>
      <c r="E43" s="59">
        <v>-63824008</v>
      </c>
      <c r="F43" s="59">
        <v>-5275966</v>
      </c>
      <c r="G43" s="59">
        <v>-11135697</v>
      </c>
      <c r="H43" s="59">
        <v>-3487334</v>
      </c>
      <c r="I43" s="59">
        <v>-19898997</v>
      </c>
      <c r="J43" s="59">
        <v>-4328140</v>
      </c>
      <c r="K43" s="59">
        <v>-9420086</v>
      </c>
      <c r="L43" s="59">
        <v>-13324261</v>
      </c>
      <c r="M43" s="59">
        <v>-27072487</v>
      </c>
      <c r="N43" s="59">
        <v>-13937234</v>
      </c>
      <c r="O43" s="59">
        <v>-6278750</v>
      </c>
      <c r="P43" s="59">
        <v>-15563431</v>
      </c>
      <c r="Q43" s="59">
        <v>-35779415</v>
      </c>
      <c r="R43" s="59">
        <v>0</v>
      </c>
      <c r="S43" s="59">
        <v>0</v>
      </c>
      <c r="T43" s="59">
        <v>0</v>
      </c>
      <c r="U43" s="59">
        <v>0</v>
      </c>
      <c r="V43" s="59">
        <v>-82750899</v>
      </c>
      <c r="W43" s="59">
        <v>-51659899</v>
      </c>
      <c r="X43" s="59">
        <v>-31091000</v>
      </c>
      <c r="Y43" s="60">
        <v>60.18</v>
      </c>
      <c r="Z43" s="61">
        <v>-63824008</v>
      </c>
    </row>
    <row r="44" spans="1:26" ht="13.5">
      <c r="A44" s="57" t="s">
        <v>60</v>
      </c>
      <c r="B44" s="18">
        <v>-2181520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3524046</v>
      </c>
      <c r="C45" s="21">
        <v>0</v>
      </c>
      <c r="D45" s="98">
        <v>10079682</v>
      </c>
      <c r="E45" s="99">
        <v>-678025</v>
      </c>
      <c r="F45" s="99">
        <v>15841403</v>
      </c>
      <c r="G45" s="99">
        <v>4455541</v>
      </c>
      <c r="H45" s="99">
        <v>-5407852</v>
      </c>
      <c r="I45" s="99">
        <v>-5407852</v>
      </c>
      <c r="J45" s="99">
        <v>-13325668</v>
      </c>
      <c r="K45" s="99">
        <v>-11340688</v>
      </c>
      <c r="L45" s="99">
        <v>-2210404</v>
      </c>
      <c r="M45" s="99">
        <v>-2210404</v>
      </c>
      <c r="N45" s="99">
        <v>-27682165</v>
      </c>
      <c r="O45" s="99">
        <v>-40506824</v>
      </c>
      <c r="P45" s="99">
        <v>-46821778</v>
      </c>
      <c r="Q45" s="99">
        <v>-46821778</v>
      </c>
      <c r="R45" s="99">
        <v>0</v>
      </c>
      <c r="S45" s="99">
        <v>0</v>
      </c>
      <c r="T45" s="99">
        <v>0</v>
      </c>
      <c r="U45" s="99">
        <v>0</v>
      </c>
      <c r="V45" s="99">
        <v>-46821778</v>
      </c>
      <c r="W45" s="99">
        <v>13802971</v>
      </c>
      <c r="X45" s="99">
        <v>-60624749</v>
      </c>
      <c r="Y45" s="100">
        <v>-439.22</v>
      </c>
      <c r="Z45" s="101">
        <v>-678025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4257356</v>
      </c>
      <c r="C49" s="51">
        <v>0</v>
      </c>
      <c r="D49" s="128">
        <v>3529066</v>
      </c>
      <c r="E49" s="53">
        <v>3383533</v>
      </c>
      <c r="F49" s="53">
        <v>0</v>
      </c>
      <c r="G49" s="53">
        <v>0</v>
      </c>
      <c r="H49" s="53">
        <v>0</v>
      </c>
      <c r="I49" s="53">
        <v>3195571</v>
      </c>
      <c r="J49" s="53">
        <v>0</v>
      </c>
      <c r="K49" s="53">
        <v>0</v>
      </c>
      <c r="L49" s="53">
        <v>0</v>
      </c>
      <c r="M49" s="53">
        <v>3218770</v>
      </c>
      <c r="N49" s="53">
        <v>0</v>
      </c>
      <c r="O49" s="53">
        <v>0</v>
      </c>
      <c r="P49" s="53">
        <v>0</v>
      </c>
      <c r="Q49" s="53">
        <v>3121236</v>
      </c>
      <c r="R49" s="53">
        <v>0</v>
      </c>
      <c r="S49" s="53">
        <v>0</v>
      </c>
      <c r="T49" s="53">
        <v>0</v>
      </c>
      <c r="U49" s="53">
        <v>0</v>
      </c>
      <c r="V49" s="53">
        <v>14767787</v>
      </c>
      <c r="W49" s="53">
        <v>69954275</v>
      </c>
      <c r="X49" s="53">
        <v>105427594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3749940</v>
      </c>
      <c r="C51" s="51">
        <v>0</v>
      </c>
      <c r="D51" s="128">
        <v>2288459</v>
      </c>
      <c r="E51" s="53">
        <v>2256676</v>
      </c>
      <c r="F51" s="53">
        <v>0</v>
      </c>
      <c r="G51" s="53">
        <v>0</v>
      </c>
      <c r="H51" s="53">
        <v>0</v>
      </c>
      <c r="I51" s="53">
        <v>22072289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30367364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45.626454327160545</v>
      </c>
      <c r="C58" s="5">
        <f>IF(C67=0,0,+(C76/C67)*100)</f>
        <v>0</v>
      </c>
      <c r="D58" s="6">
        <f aca="true" t="shared" si="6" ref="D58:Z58">IF(D67=0,0,+(D76/D67)*100)</f>
        <v>61.388051697020295</v>
      </c>
      <c r="E58" s="7">
        <f t="shared" si="6"/>
        <v>38.753286925516896</v>
      </c>
      <c r="F58" s="7">
        <f t="shared" si="6"/>
        <v>16.922342942787967</v>
      </c>
      <c r="G58" s="7">
        <f t="shared" si="6"/>
        <v>51.79650870256333</v>
      </c>
      <c r="H58" s="7">
        <f t="shared" si="6"/>
        <v>49.40054632619542</v>
      </c>
      <c r="I58" s="7">
        <f t="shared" si="6"/>
        <v>33.53333592975661</v>
      </c>
      <c r="J58" s="7">
        <f t="shared" si="6"/>
        <v>44.292940289274966</v>
      </c>
      <c r="K58" s="7">
        <f t="shared" si="6"/>
        <v>41.938399943904955</v>
      </c>
      <c r="L58" s="7">
        <f t="shared" si="6"/>
        <v>33.13458793222673</v>
      </c>
      <c r="M58" s="7">
        <f t="shared" si="6"/>
        <v>39.88570517453567</v>
      </c>
      <c r="N58" s="7">
        <f t="shared" si="6"/>
        <v>65.7025553467782</v>
      </c>
      <c r="O58" s="7">
        <f t="shared" si="6"/>
        <v>46.05275761409525</v>
      </c>
      <c r="P58" s="7">
        <f t="shared" si="6"/>
        <v>53.88788728671733</v>
      </c>
      <c r="Q58" s="7">
        <f t="shared" si="6"/>
        <v>55.47456976646359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41.9275110994006</v>
      </c>
      <c r="W58" s="7">
        <f t="shared" si="6"/>
        <v>58.49362226511188</v>
      </c>
      <c r="X58" s="7">
        <f t="shared" si="6"/>
        <v>0</v>
      </c>
      <c r="Y58" s="7">
        <f t="shared" si="6"/>
        <v>0</v>
      </c>
      <c r="Z58" s="8">
        <f t="shared" si="6"/>
        <v>38.753286925516896</v>
      </c>
    </row>
    <row r="59" spans="1:26" ht="13.5">
      <c r="A59" s="36" t="s">
        <v>31</v>
      </c>
      <c r="B59" s="9">
        <f aca="true" t="shared" si="7" ref="B59:Z66">IF(B68=0,0,+(B77/B68)*100)</f>
        <v>34.08348849054812</v>
      </c>
      <c r="C59" s="9">
        <f t="shared" si="7"/>
        <v>0</v>
      </c>
      <c r="D59" s="2">
        <f t="shared" si="7"/>
        <v>79.42280778028874</v>
      </c>
      <c r="E59" s="10">
        <f t="shared" si="7"/>
        <v>79.42280778028874</v>
      </c>
      <c r="F59" s="10">
        <f t="shared" si="7"/>
        <v>4.203300440190671</v>
      </c>
      <c r="G59" s="10">
        <f t="shared" si="7"/>
        <v>-2830.424137113972</v>
      </c>
      <c r="H59" s="10">
        <f t="shared" si="7"/>
        <v>-11104.460628129267</v>
      </c>
      <c r="I59" s="10">
        <f t="shared" si="7"/>
        <v>17.07891662372656</v>
      </c>
      <c r="J59" s="10">
        <f t="shared" si="7"/>
        <v>-645.6575368461004</v>
      </c>
      <c r="K59" s="10">
        <f t="shared" si="7"/>
        <v>11068.7185443283</v>
      </c>
      <c r="L59" s="10">
        <f t="shared" si="7"/>
        <v>10371.21090617482</v>
      </c>
      <c r="M59" s="10">
        <f t="shared" si="7"/>
        <v>-2820.9449530914435</v>
      </c>
      <c r="N59" s="10">
        <f t="shared" si="7"/>
        <v>16003.732124171609</v>
      </c>
      <c r="O59" s="10">
        <f t="shared" si="7"/>
        <v>0</v>
      </c>
      <c r="P59" s="10">
        <f t="shared" si="7"/>
        <v>5747.339077546883</v>
      </c>
      <c r="Q59" s="10">
        <f t="shared" si="7"/>
        <v>10745.143600706384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57.949556223065436</v>
      </c>
      <c r="W59" s="10">
        <f t="shared" si="7"/>
        <v>76.14441740612376</v>
      </c>
      <c r="X59" s="10">
        <f t="shared" si="7"/>
        <v>0</v>
      </c>
      <c r="Y59" s="10">
        <f t="shared" si="7"/>
        <v>0</v>
      </c>
      <c r="Z59" s="11">
        <f t="shared" si="7"/>
        <v>79.42280778028874</v>
      </c>
    </row>
    <row r="60" spans="1:26" ht="13.5">
      <c r="A60" s="37" t="s">
        <v>32</v>
      </c>
      <c r="B60" s="12">
        <f t="shared" si="7"/>
        <v>29.36053523749812</v>
      </c>
      <c r="C60" s="12">
        <f t="shared" si="7"/>
        <v>0</v>
      </c>
      <c r="D60" s="3">
        <f t="shared" si="7"/>
        <v>81.67705824495116</v>
      </c>
      <c r="E60" s="13">
        <f t="shared" si="7"/>
        <v>42.728121848798075</v>
      </c>
      <c r="F60" s="13">
        <f t="shared" si="7"/>
        <v>36.39650205789183</v>
      </c>
      <c r="G60" s="13">
        <f t="shared" si="7"/>
        <v>52.572161892279844</v>
      </c>
      <c r="H60" s="13">
        <f t="shared" si="7"/>
        <v>53.497727376382606</v>
      </c>
      <c r="I60" s="13">
        <f t="shared" si="7"/>
        <v>47.43546964587145</v>
      </c>
      <c r="J60" s="13">
        <f t="shared" si="7"/>
        <v>48.30529155764042</v>
      </c>
      <c r="K60" s="13">
        <f t="shared" si="7"/>
        <v>43.665243388485955</v>
      </c>
      <c r="L60" s="13">
        <f t="shared" si="7"/>
        <v>33.76047076928458</v>
      </c>
      <c r="M60" s="13">
        <f t="shared" si="7"/>
        <v>42.088603315905424</v>
      </c>
      <c r="N60" s="13">
        <f t="shared" si="7"/>
        <v>68.6267779934087</v>
      </c>
      <c r="O60" s="13">
        <f t="shared" si="7"/>
        <v>50.88561994294671</v>
      </c>
      <c r="P60" s="13">
        <f t="shared" si="7"/>
        <v>54.8451759496447</v>
      </c>
      <c r="Q60" s="13">
        <f t="shared" si="7"/>
        <v>58.463994980525726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49.346816345640725</v>
      </c>
      <c r="W60" s="13">
        <f t="shared" si="7"/>
        <v>76.95036693869463</v>
      </c>
      <c r="X60" s="13">
        <f t="shared" si="7"/>
        <v>0</v>
      </c>
      <c r="Y60" s="13">
        <f t="shared" si="7"/>
        <v>0</v>
      </c>
      <c r="Z60" s="14">
        <f t="shared" si="7"/>
        <v>42.728121848798075</v>
      </c>
    </row>
    <row r="61" spans="1:26" ht="13.5">
      <c r="A61" s="38" t="s">
        <v>106</v>
      </c>
      <c r="B61" s="12">
        <f t="shared" si="7"/>
        <v>33.96769786941788</v>
      </c>
      <c r="C61" s="12">
        <f t="shared" si="7"/>
        <v>0</v>
      </c>
      <c r="D61" s="3">
        <f t="shared" si="7"/>
        <v>88.26369337670846</v>
      </c>
      <c r="E61" s="13">
        <f t="shared" si="7"/>
        <v>97.34042929736653</v>
      </c>
      <c r="F61" s="13">
        <f t="shared" si="7"/>
        <v>82.0688464153662</v>
      </c>
      <c r="G61" s="13">
        <f t="shared" si="7"/>
        <v>102.82284704566986</v>
      </c>
      <c r="H61" s="13">
        <f t="shared" si="7"/>
        <v>120.78270584034921</v>
      </c>
      <c r="I61" s="13">
        <f t="shared" si="7"/>
        <v>100.73520001383581</v>
      </c>
      <c r="J61" s="13">
        <f t="shared" si="7"/>
        <v>117.65798423761234</v>
      </c>
      <c r="K61" s="13">
        <f t="shared" si="7"/>
        <v>90.05339995341956</v>
      </c>
      <c r="L61" s="13">
        <f t="shared" si="7"/>
        <v>87.00432621715387</v>
      </c>
      <c r="M61" s="13">
        <f t="shared" si="7"/>
        <v>98.39005380754706</v>
      </c>
      <c r="N61" s="13">
        <f t="shared" si="7"/>
        <v>138.2979728458027</v>
      </c>
      <c r="O61" s="13">
        <f t="shared" si="7"/>
        <v>116.57455576282119</v>
      </c>
      <c r="P61" s="13">
        <f t="shared" si="7"/>
        <v>124.50845348375555</v>
      </c>
      <c r="Q61" s="13">
        <f t="shared" si="7"/>
        <v>127.56791678969108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108.74827073221257</v>
      </c>
      <c r="W61" s="13">
        <f t="shared" si="7"/>
        <v>88.77991589859248</v>
      </c>
      <c r="X61" s="13">
        <f t="shared" si="7"/>
        <v>0</v>
      </c>
      <c r="Y61" s="13">
        <f t="shared" si="7"/>
        <v>0</v>
      </c>
      <c r="Z61" s="14">
        <f t="shared" si="7"/>
        <v>97.34042929736653</v>
      </c>
    </row>
    <row r="62" spans="1:26" ht="13.5">
      <c r="A62" s="38" t="s">
        <v>107</v>
      </c>
      <c r="B62" s="12">
        <f t="shared" si="7"/>
        <v>20.4699335051373</v>
      </c>
      <c r="C62" s="12">
        <f t="shared" si="7"/>
        <v>0</v>
      </c>
      <c r="D62" s="3">
        <f t="shared" si="7"/>
        <v>66.80488205189418</v>
      </c>
      <c r="E62" s="13">
        <f t="shared" si="7"/>
        <v>38.34477320842535</v>
      </c>
      <c r="F62" s="13">
        <f t="shared" si="7"/>
        <v>22.19720281567374</v>
      </c>
      <c r="G62" s="13">
        <f t="shared" si="7"/>
        <v>36.775101431549324</v>
      </c>
      <c r="H62" s="13">
        <f t="shared" si="7"/>
        <v>34.409434991752846</v>
      </c>
      <c r="I62" s="13">
        <f t="shared" si="7"/>
        <v>31.191787627440814</v>
      </c>
      <c r="J62" s="13">
        <f t="shared" si="7"/>
        <v>23.5228778831179</v>
      </c>
      <c r="K62" s="13">
        <f t="shared" si="7"/>
        <v>32.128507787452044</v>
      </c>
      <c r="L62" s="13">
        <f t="shared" si="7"/>
        <v>19.61769695195114</v>
      </c>
      <c r="M62" s="13">
        <f t="shared" si="7"/>
        <v>25.084726032922404</v>
      </c>
      <c r="N62" s="13">
        <f t="shared" si="7"/>
        <v>35.655170827706975</v>
      </c>
      <c r="O62" s="13">
        <f t="shared" si="7"/>
        <v>30.418308414746047</v>
      </c>
      <c r="P62" s="13">
        <f t="shared" si="7"/>
        <v>28.851102145417396</v>
      </c>
      <c r="Q62" s="13">
        <f t="shared" si="7"/>
        <v>31.728721480636167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29.205981808777487</v>
      </c>
      <c r="W62" s="13">
        <f t="shared" si="7"/>
        <v>49.99684179731653</v>
      </c>
      <c r="X62" s="13">
        <f t="shared" si="7"/>
        <v>0</v>
      </c>
      <c r="Y62" s="13">
        <f t="shared" si="7"/>
        <v>0</v>
      </c>
      <c r="Z62" s="14">
        <f t="shared" si="7"/>
        <v>38.34477320842535</v>
      </c>
    </row>
    <row r="63" spans="1:26" ht="13.5">
      <c r="A63" s="38" t="s">
        <v>108</v>
      </c>
      <c r="B63" s="12">
        <f t="shared" si="7"/>
        <v>24.591040149111237</v>
      </c>
      <c r="C63" s="12">
        <f t="shared" si="7"/>
        <v>0</v>
      </c>
      <c r="D63" s="3">
        <f t="shared" si="7"/>
        <v>71.27532903959936</v>
      </c>
      <c r="E63" s="13">
        <f t="shared" si="7"/>
        <v>11.95136555149579</v>
      </c>
      <c r="F63" s="13">
        <f t="shared" si="7"/>
        <v>7.203827336008869</v>
      </c>
      <c r="G63" s="13">
        <f t="shared" si="7"/>
        <v>16.877381192756207</v>
      </c>
      <c r="H63" s="13">
        <f t="shared" si="7"/>
        <v>18.65094328748491</v>
      </c>
      <c r="I63" s="13">
        <f t="shared" si="7"/>
        <v>14.25286780143899</v>
      </c>
      <c r="J63" s="13">
        <f t="shared" si="7"/>
        <v>16.797827541810612</v>
      </c>
      <c r="K63" s="13">
        <f t="shared" si="7"/>
        <v>18.88140880916219</v>
      </c>
      <c r="L63" s="13">
        <f t="shared" si="7"/>
        <v>13.220453798038795</v>
      </c>
      <c r="M63" s="13">
        <f t="shared" si="7"/>
        <v>16.298562479182184</v>
      </c>
      <c r="N63" s="13">
        <f t="shared" si="7"/>
        <v>26.209083859605315</v>
      </c>
      <c r="O63" s="13">
        <f t="shared" si="7"/>
        <v>19.639361964476933</v>
      </c>
      <c r="P63" s="13">
        <f t="shared" si="7"/>
        <v>22.57686910681065</v>
      </c>
      <c r="Q63" s="13">
        <f t="shared" si="7"/>
        <v>22.80519273462693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17.797194007578767</v>
      </c>
      <c r="W63" s="13">
        <f t="shared" si="7"/>
        <v>58.12476919402436</v>
      </c>
      <c r="X63" s="13">
        <f t="shared" si="7"/>
        <v>0</v>
      </c>
      <c r="Y63" s="13">
        <f t="shared" si="7"/>
        <v>0</v>
      </c>
      <c r="Z63" s="14">
        <f t="shared" si="7"/>
        <v>11.95136555149579</v>
      </c>
    </row>
    <row r="64" spans="1:26" ht="13.5">
      <c r="A64" s="38" t="s">
        <v>109</v>
      </c>
      <c r="B64" s="12">
        <f t="shared" si="7"/>
        <v>23.10179114318157</v>
      </c>
      <c r="C64" s="12">
        <f t="shared" si="7"/>
        <v>0</v>
      </c>
      <c r="D64" s="3">
        <f t="shared" si="7"/>
        <v>54.282657916845714</v>
      </c>
      <c r="E64" s="13">
        <f t="shared" si="7"/>
        <v>9.950932517038417</v>
      </c>
      <c r="F64" s="13">
        <f t="shared" si="7"/>
        <v>6.73677345724301</v>
      </c>
      <c r="G64" s="13">
        <f t="shared" si="7"/>
        <v>16.005678144905456</v>
      </c>
      <c r="H64" s="13">
        <f t="shared" si="7"/>
        <v>19.164961654366888</v>
      </c>
      <c r="I64" s="13">
        <f t="shared" si="7"/>
        <v>13.979979562470021</v>
      </c>
      <c r="J64" s="13">
        <f t="shared" si="7"/>
        <v>18.071422626729884</v>
      </c>
      <c r="K64" s="13">
        <f t="shared" si="7"/>
        <v>16.984125601496228</v>
      </c>
      <c r="L64" s="13">
        <f t="shared" si="7"/>
        <v>13.27823609341193</v>
      </c>
      <c r="M64" s="13">
        <f t="shared" si="7"/>
        <v>16.1106512518529</v>
      </c>
      <c r="N64" s="13">
        <f t="shared" si="7"/>
        <v>28.0372243496469</v>
      </c>
      <c r="O64" s="13">
        <f t="shared" si="7"/>
        <v>20.779469501101218</v>
      </c>
      <c r="P64" s="13">
        <f t="shared" si="7"/>
        <v>24.21819460854617</v>
      </c>
      <c r="Q64" s="13">
        <f t="shared" si="7"/>
        <v>24.34788615182514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18.158867717396358</v>
      </c>
      <c r="W64" s="13">
        <f t="shared" si="7"/>
        <v>43.67348350739661</v>
      </c>
      <c r="X64" s="13">
        <f t="shared" si="7"/>
        <v>0</v>
      </c>
      <c r="Y64" s="13">
        <f t="shared" si="7"/>
        <v>0</v>
      </c>
      <c r="Z64" s="14">
        <f t="shared" si="7"/>
        <v>9.950932517038417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99.98818898780813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33911730</v>
      </c>
      <c r="C67" s="23"/>
      <c r="D67" s="24">
        <v>34260698</v>
      </c>
      <c r="E67" s="25">
        <v>54271461</v>
      </c>
      <c r="F67" s="25">
        <v>9107350</v>
      </c>
      <c r="G67" s="25">
        <v>4594968</v>
      </c>
      <c r="H67" s="25">
        <v>4245449</v>
      </c>
      <c r="I67" s="25">
        <v>17947767</v>
      </c>
      <c r="J67" s="25">
        <v>4161162</v>
      </c>
      <c r="K67" s="25">
        <v>4364022</v>
      </c>
      <c r="L67" s="25">
        <v>4043364</v>
      </c>
      <c r="M67" s="25">
        <v>12568548</v>
      </c>
      <c r="N67" s="25">
        <v>4544980</v>
      </c>
      <c r="O67" s="25">
        <v>4217704</v>
      </c>
      <c r="P67" s="25">
        <v>4252631</v>
      </c>
      <c r="Q67" s="25">
        <v>13015315</v>
      </c>
      <c r="R67" s="25"/>
      <c r="S67" s="25"/>
      <c r="T67" s="25"/>
      <c r="U67" s="25"/>
      <c r="V67" s="25">
        <v>43531630</v>
      </c>
      <c r="W67" s="25">
        <v>26402634</v>
      </c>
      <c r="X67" s="25"/>
      <c r="Y67" s="24"/>
      <c r="Z67" s="26">
        <v>54271461</v>
      </c>
    </row>
    <row r="68" spans="1:26" ht="13.5" hidden="1">
      <c r="A68" s="36" t="s">
        <v>31</v>
      </c>
      <c r="B68" s="18">
        <v>3474970</v>
      </c>
      <c r="C68" s="18"/>
      <c r="D68" s="19">
        <v>3905562</v>
      </c>
      <c r="E68" s="20">
        <v>3905562</v>
      </c>
      <c r="F68" s="20">
        <v>4697737</v>
      </c>
      <c r="G68" s="20">
        <v>-12661</v>
      </c>
      <c r="H68" s="20">
        <v>-2197</v>
      </c>
      <c r="I68" s="20">
        <v>4682879</v>
      </c>
      <c r="J68" s="20">
        <v>-31618</v>
      </c>
      <c r="K68" s="20">
        <v>2583</v>
      </c>
      <c r="L68" s="20">
        <v>2494</v>
      </c>
      <c r="M68" s="20">
        <v>-26541</v>
      </c>
      <c r="N68" s="20">
        <v>2867</v>
      </c>
      <c r="O68" s="20"/>
      <c r="P68" s="20">
        <v>7892</v>
      </c>
      <c r="Q68" s="20">
        <v>10759</v>
      </c>
      <c r="R68" s="20"/>
      <c r="S68" s="20"/>
      <c r="T68" s="20"/>
      <c r="U68" s="20"/>
      <c r="V68" s="20">
        <v>4667097</v>
      </c>
      <c r="W68" s="20">
        <v>2929176</v>
      </c>
      <c r="X68" s="20"/>
      <c r="Y68" s="19"/>
      <c r="Z68" s="22">
        <v>3905562</v>
      </c>
    </row>
    <row r="69" spans="1:26" ht="13.5" hidden="1">
      <c r="A69" s="37" t="s">
        <v>32</v>
      </c>
      <c r="B69" s="18">
        <v>22859086</v>
      </c>
      <c r="C69" s="18"/>
      <c r="D69" s="19">
        <v>21952392</v>
      </c>
      <c r="E69" s="20">
        <v>41963155</v>
      </c>
      <c r="F69" s="20">
        <v>3691885</v>
      </c>
      <c r="G69" s="20">
        <v>3845520</v>
      </c>
      <c r="H69" s="20">
        <v>3464278</v>
      </c>
      <c r="I69" s="20">
        <v>11001683</v>
      </c>
      <c r="J69" s="20">
        <v>3392914</v>
      </c>
      <c r="K69" s="20">
        <v>3536671</v>
      </c>
      <c r="L69" s="20">
        <v>3202248</v>
      </c>
      <c r="M69" s="20">
        <v>10131833</v>
      </c>
      <c r="N69" s="20">
        <v>3682733</v>
      </c>
      <c r="O69" s="20">
        <v>3338283</v>
      </c>
      <c r="P69" s="20">
        <v>3351385</v>
      </c>
      <c r="Q69" s="20">
        <v>10372401</v>
      </c>
      <c r="R69" s="20"/>
      <c r="S69" s="20"/>
      <c r="T69" s="20"/>
      <c r="U69" s="20"/>
      <c r="V69" s="20">
        <v>31505917</v>
      </c>
      <c r="W69" s="20">
        <v>17171397</v>
      </c>
      <c r="X69" s="20"/>
      <c r="Y69" s="19"/>
      <c r="Z69" s="22">
        <v>41963155</v>
      </c>
    </row>
    <row r="70" spans="1:26" ht="13.5" hidden="1">
      <c r="A70" s="38" t="s">
        <v>106</v>
      </c>
      <c r="B70" s="18">
        <v>13249900</v>
      </c>
      <c r="C70" s="18"/>
      <c r="D70" s="19">
        <v>15734669</v>
      </c>
      <c r="E70" s="20">
        <v>14267453</v>
      </c>
      <c r="F70" s="20">
        <v>1383921</v>
      </c>
      <c r="G70" s="20">
        <v>1534798</v>
      </c>
      <c r="H70" s="20">
        <v>1128751</v>
      </c>
      <c r="I70" s="20">
        <v>4047470</v>
      </c>
      <c r="J70" s="20">
        <v>1026748</v>
      </c>
      <c r="K70" s="20">
        <v>1193634</v>
      </c>
      <c r="L70" s="20">
        <v>863572</v>
      </c>
      <c r="M70" s="20">
        <v>3083954</v>
      </c>
      <c r="N70" s="20">
        <v>1354855</v>
      </c>
      <c r="O70" s="20">
        <v>1035708</v>
      </c>
      <c r="P70" s="20">
        <v>1030167</v>
      </c>
      <c r="Q70" s="20">
        <v>3420730</v>
      </c>
      <c r="R70" s="20"/>
      <c r="S70" s="20"/>
      <c r="T70" s="20"/>
      <c r="U70" s="20"/>
      <c r="V70" s="20">
        <v>10552154</v>
      </c>
      <c r="W70" s="20">
        <v>11732265</v>
      </c>
      <c r="X70" s="20"/>
      <c r="Y70" s="19"/>
      <c r="Z70" s="22">
        <v>14267453</v>
      </c>
    </row>
    <row r="71" spans="1:26" ht="13.5" hidden="1">
      <c r="A71" s="38" t="s">
        <v>107</v>
      </c>
      <c r="B71" s="18">
        <v>2705021</v>
      </c>
      <c r="C71" s="18"/>
      <c r="D71" s="19">
        <v>2010630</v>
      </c>
      <c r="E71" s="20">
        <v>3502952</v>
      </c>
      <c r="F71" s="20">
        <v>302876</v>
      </c>
      <c r="G71" s="20">
        <v>304146</v>
      </c>
      <c r="H71" s="20">
        <v>318898</v>
      </c>
      <c r="I71" s="20">
        <v>925920</v>
      </c>
      <c r="J71" s="20">
        <v>344809</v>
      </c>
      <c r="K71" s="20">
        <v>320323</v>
      </c>
      <c r="L71" s="20">
        <v>314201</v>
      </c>
      <c r="M71" s="20">
        <v>979333</v>
      </c>
      <c r="N71" s="20">
        <v>304371</v>
      </c>
      <c r="O71" s="20">
        <v>277905</v>
      </c>
      <c r="P71" s="20">
        <v>288755</v>
      </c>
      <c r="Q71" s="20">
        <v>871031</v>
      </c>
      <c r="R71" s="20"/>
      <c r="S71" s="20"/>
      <c r="T71" s="20"/>
      <c r="U71" s="20"/>
      <c r="V71" s="20">
        <v>2776284</v>
      </c>
      <c r="W71" s="20">
        <v>1804824</v>
      </c>
      <c r="X71" s="20"/>
      <c r="Y71" s="19"/>
      <c r="Z71" s="22">
        <v>3502952</v>
      </c>
    </row>
    <row r="72" spans="1:26" ht="13.5" hidden="1">
      <c r="A72" s="38" t="s">
        <v>108</v>
      </c>
      <c r="B72" s="18">
        <v>4174065</v>
      </c>
      <c r="C72" s="18"/>
      <c r="D72" s="19">
        <v>2443095</v>
      </c>
      <c r="E72" s="20">
        <v>14570084</v>
      </c>
      <c r="F72" s="20">
        <v>1207733</v>
      </c>
      <c r="G72" s="20">
        <v>1208428</v>
      </c>
      <c r="H72" s="20">
        <v>1214582</v>
      </c>
      <c r="I72" s="20">
        <v>3630743</v>
      </c>
      <c r="J72" s="20">
        <v>1216318</v>
      </c>
      <c r="K72" s="20">
        <v>1218050</v>
      </c>
      <c r="L72" s="20">
        <v>1219353</v>
      </c>
      <c r="M72" s="20">
        <v>3653721</v>
      </c>
      <c r="N72" s="20">
        <v>1217368</v>
      </c>
      <c r="O72" s="20">
        <v>1220559</v>
      </c>
      <c r="P72" s="20">
        <v>1225037</v>
      </c>
      <c r="Q72" s="20">
        <v>3662964</v>
      </c>
      <c r="R72" s="20"/>
      <c r="S72" s="20"/>
      <c r="T72" s="20"/>
      <c r="U72" s="20"/>
      <c r="V72" s="20">
        <v>10947428</v>
      </c>
      <c r="W72" s="20">
        <v>2131119</v>
      </c>
      <c r="X72" s="20"/>
      <c r="Y72" s="19"/>
      <c r="Z72" s="22">
        <v>14570084</v>
      </c>
    </row>
    <row r="73" spans="1:26" ht="13.5" hidden="1">
      <c r="A73" s="38" t="s">
        <v>109</v>
      </c>
      <c r="B73" s="18">
        <v>2730100</v>
      </c>
      <c r="C73" s="18"/>
      <c r="D73" s="19">
        <v>1763998</v>
      </c>
      <c r="E73" s="20">
        <v>9622666</v>
      </c>
      <c r="F73" s="20">
        <v>797355</v>
      </c>
      <c r="G73" s="20">
        <v>798148</v>
      </c>
      <c r="H73" s="20">
        <v>802047</v>
      </c>
      <c r="I73" s="20">
        <v>2397550</v>
      </c>
      <c r="J73" s="20">
        <v>805039</v>
      </c>
      <c r="K73" s="20">
        <v>803621</v>
      </c>
      <c r="L73" s="20">
        <v>805122</v>
      </c>
      <c r="M73" s="20">
        <v>2413782</v>
      </c>
      <c r="N73" s="20">
        <v>806139</v>
      </c>
      <c r="O73" s="20">
        <v>804111</v>
      </c>
      <c r="P73" s="20">
        <v>807426</v>
      </c>
      <c r="Q73" s="20">
        <v>2417676</v>
      </c>
      <c r="R73" s="20"/>
      <c r="S73" s="20"/>
      <c r="T73" s="20"/>
      <c r="U73" s="20"/>
      <c r="V73" s="20">
        <v>7229008</v>
      </c>
      <c r="W73" s="20">
        <v>1503189</v>
      </c>
      <c r="X73" s="20"/>
      <c r="Y73" s="19"/>
      <c r="Z73" s="22">
        <v>9622666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>
        <v>1043</v>
      </c>
      <c r="L74" s="20"/>
      <c r="M74" s="20">
        <v>1043</v>
      </c>
      <c r="N74" s="20"/>
      <c r="O74" s="20"/>
      <c r="P74" s="20"/>
      <c r="Q74" s="20"/>
      <c r="R74" s="20"/>
      <c r="S74" s="20"/>
      <c r="T74" s="20"/>
      <c r="U74" s="20"/>
      <c r="V74" s="20">
        <v>1043</v>
      </c>
      <c r="W74" s="20"/>
      <c r="X74" s="20"/>
      <c r="Y74" s="19"/>
      <c r="Z74" s="22"/>
    </row>
    <row r="75" spans="1:26" ht="13.5" hidden="1">
      <c r="A75" s="39" t="s">
        <v>111</v>
      </c>
      <c r="B75" s="27">
        <v>7577674</v>
      </c>
      <c r="C75" s="27"/>
      <c r="D75" s="28">
        <v>8402744</v>
      </c>
      <c r="E75" s="29">
        <v>8402744</v>
      </c>
      <c r="F75" s="29">
        <v>717728</v>
      </c>
      <c r="G75" s="29">
        <v>762109</v>
      </c>
      <c r="H75" s="29">
        <v>783368</v>
      </c>
      <c r="I75" s="29">
        <v>2263205</v>
      </c>
      <c r="J75" s="29">
        <v>799866</v>
      </c>
      <c r="K75" s="29">
        <v>824768</v>
      </c>
      <c r="L75" s="29">
        <v>838622</v>
      </c>
      <c r="M75" s="29">
        <v>2463256</v>
      </c>
      <c r="N75" s="29">
        <v>859380</v>
      </c>
      <c r="O75" s="29">
        <v>879421</v>
      </c>
      <c r="P75" s="29">
        <v>893354</v>
      </c>
      <c r="Q75" s="29">
        <v>2632155</v>
      </c>
      <c r="R75" s="29"/>
      <c r="S75" s="29"/>
      <c r="T75" s="29"/>
      <c r="U75" s="29"/>
      <c r="V75" s="29">
        <v>7358616</v>
      </c>
      <c r="W75" s="29">
        <v>6302061</v>
      </c>
      <c r="X75" s="29"/>
      <c r="Y75" s="28"/>
      <c r="Z75" s="30">
        <v>8402744</v>
      </c>
    </row>
    <row r="76" spans="1:26" ht="13.5" hidden="1">
      <c r="A76" s="41" t="s">
        <v>113</v>
      </c>
      <c r="B76" s="31">
        <v>15472720</v>
      </c>
      <c r="C76" s="31"/>
      <c r="D76" s="32">
        <v>21031975</v>
      </c>
      <c r="E76" s="33">
        <v>21031975</v>
      </c>
      <c r="F76" s="33">
        <v>1541177</v>
      </c>
      <c r="G76" s="33">
        <v>2380033</v>
      </c>
      <c r="H76" s="33">
        <v>2097275</v>
      </c>
      <c r="I76" s="33">
        <v>6018485</v>
      </c>
      <c r="J76" s="33">
        <v>1843101</v>
      </c>
      <c r="K76" s="33">
        <v>1830201</v>
      </c>
      <c r="L76" s="33">
        <v>1339752</v>
      </c>
      <c r="M76" s="33">
        <v>5013054</v>
      </c>
      <c r="N76" s="33">
        <v>2986168</v>
      </c>
      <c r="O76" s="33">
        <v>1942369</v>
      </c>
      <c r="P76" s="33">
        <v>2291653</v>
      </c>
      <c r="Q76" s="33">
        <v>7220190</v>
      </c>
      <c r="R76" s="33"/>
      <c r="S76" s="33"/>
      <c r="T76" s="33"/>
      <c r="U76" s="33"/>
      <c r="V76" s="33">
        <v>18251729</v>
      </c>
      <c r="W76" s="33">
        <v>15443857</v>
      </c>
      <c r="X76" s="33"/>
      <c r="Y76" s="32"/>
      <c r="Z76" s="34">
        <v>21031975</v>
      </c>
    </row>
    <row r="77" spans="1:26" ht="13.5" hidden="1">
      <c r="A77" s="36" t="s">
        <v>31</v>
      </c>
      <c r="B77" s="18">
        <v>1184391</v>
      </c>
      <c r="C77" s="18"/>
      <c r="D77" s="19">
        <v>3101907</v>
      </c>
      <c r="E77" s="20">
        <v>3101907</v>
      </c>
      <c r="F77" s="20">
        <v>197460</v>
      </c>
      <c r="G77" s="20">
        <v>358360</v>
      </c>
      <c r="H77" s="20">
        <v>243965</v>
      </c>
      <c r="I77" s="20">
        <v>799785</v>
      </c>
      <c r="J77" s="20">
        <v>204144</v>
      </c>
      <c r="K77" s="20">
        <v>285905</v>
      </c>
      <c r="L77" s="20">
        <v>258658</v>
      </c>
      <c r="M77" s="20">
        <v>748707</v>
      </c>
      <c r="N77" s="20">
        <v>458827</v>
      </c>
      <c r="O77" s="20">
        <v>243663</v>
      </c>
      <c r="P77" s="20">
        <v>453580</v>
      </c>
      <c r="Q77" s="20">
        <v>1156070</v>
      </c>
      <c r="R77" s="20"/>
      <c r="S77" s="20"/>
      <c r="T77" s="20"/>
      <c r="U77" s="20"/>
      <c r="V77" s="20">
        <v>2704562</v>
      </c>
      <c r="W77" s="20">
        <v>2230404</v>
      </c>
      <c r="X77" s="20"/>
      <c r="Y77" s="19"/>
      <c r="Z77" s="22">
        <v>3101907</v>
      </c>
    </row>
    <row r="78" spans="1:26" ht="13.5" hidden="1">
      <c r="A78" s="37" t="s">
        <v>32</v>
      </c>
      <c r="B78" s="18">
        <v>6711550</v>
      </c>
      <c r="C78" s="18"/>
      <c r="D78" s="19">
        <v>17930068</v>
      </c>
      <c r="E78" s="20">
        <v>17930068</v>
      </c>
      <c r="F78" s="20">
        <v>1343717</v>
      </c>
      <c r="G78" s="20">
        <v>2021673</v>
      </c>
      <c r="H78" s="20">
        <v>1853310</v>
      </c>
      <c r="I78" s="20">
        <v>5218700</v>
      </c>
      <c r="J78" s="20">
        <v>1638957</v>
      </c>
      <c r="K78" s="20">
        <v>1544296</v>
      </c>
      <c r="L78" s="20">
        <v>1081094</v>
      </c>
      <c r="M78" s="20">
        <v>4264347</v>
      </c>
      <c r="N78" s="20">
        <v>2527341</v>
      </c>
      <c r="O78" s="20">
        <v>1698706</v>
      </c>
      <c r="P78" s="20">
        <v>1838073</v>
      </c>
      <c r="Q78" s="20">
        <v>6064120</v>
      </c>
      <c r="R78" s="20"/>
      <c r="S78" s="20"/>
      <c r="T78" s="20"/>
      <c r="U78" s="20"/>
      <c r="V78" s="20">
        <v>15547167</v>
      </c>
      <c r="W78" s="20">
        <v>13213453</v>
      </c>
      <c r="X78" s="20"/>
      <c r="Y78" s="19"/>
      <c r="Z78" s="22">
        <v>17930068</v>
      </c>
    </row>
    <row r="79" spans="1:26" ht="13.5" hidden="1">
      <c r="A79" s="38" t="s">
        <v>106</v>
      </c>
      <c r="B79" s="18">
        <v>4500686</v>
      </c>
      <c r="C79" s="18"/>
      <c r="D79" s="19">
        <v>13888000</v>
      </c>
      <c r="E79" s="20">
        <v>13888000</v>
      </c>
      <c r="F79" s="20">
        <v>1135768</v>
      </c>
      <c r="G79" s="20">
        <v>1578123</v>
      </c>
      <c r="H79" s="20">
        <v>1363336</v>
      </c>
      <c r="I79" s="20">
        <v>4077227</v>
      </c>
      <c r="J79" s="20">
        <v>1208051</v>
      </c>
      <c r="K79" s="20">
        <v>1074908</v>
      </c>
      <c r="L79" s="20">
        <v>751345</v>
      </c>
      <c r="M79" s="20">
        <v>3034304</v>
      </c>
      <c r="N79" s="20">
        <v>1873737</v>
      </c>
      <c r="O79" s="20">
        <v>1207372</v>
      </c>
      <c r="P79" s="20">
        <v>1282645</v>
      </c>
      <c r="Q79" s="20">
        <v>4363754</v>
      </c>
      <c r="R79" s="20"/>
      <c r="S79" s="20"/>
      <c r="T79" s="20"/>
      <c r="U79" s="20"/>
      <c r="V79" s="20">
        <v>11475285</v>
      </c>
      <c r="W79" s="20">
        <v>10415895</v>
      </c>
      <c r="X79" s="20"/>
      <c r="Y79" s="19"/>
      <c r="Z79" s="22">
        <v>13888000</v>
      </c>
    </row>
    <row r="80" spans="1:26" ht="13.5" hidden="1">
      <c r="A80" s="38" t="s">
        <v>107</v>
      </c>
      <c r="B80" s="18">
        <v>553716</v>
      </c>
      <c r="C80" s="18"/>
      <c r="D80" s="19">
        <v>1343199</v>
      </c>
      <c r="E80" s="20">
        <v>1343199</v>
      </c>
      <c r="F80" s="20">
        <v>67230</v>
      </c>
      <c r="G80" s="20">
        <v>111850</v>
      </c>
      <c r="H80" s="20">
        <v>109731</v>
      </c>
      <c r="I80" s="20">
        <v>288811</v>
      </c>
      <c r="J80" s="20">
        <v>81109</v>
      </c>
      <c r="K80" s="20">
        <v>102915</v>
      </c>
      <c r="L80" s="20">
        <v>61639</v>
      </c>
      <c r="M80" s="20">
        <v>245663</v>
      </c>
      <c r="N80" s="20">
        <v>108524</v>
      </c>
      <c r="O80" s="20">
        <v>84534</v>
      </c>
      <c r="P80" s="20">
        <v>83309</v>
      </c>
      <c r="Q80" s="20">
        <v>276367</v>
      </c>
      <c r="R80" s="20"/>
      <c r="S80" s="20"/>
      <c r="T80" s="20"/>
      <c r="U80" s="20"/>
      <c r="V80" s="20">
        <v>810841</v>
      </c>
      <c r="W80" s="20">
        <v>902355</v>
      </c>
      <c r="X80" s="20"/>
      <c r="Y80" s="19"/>
      <c r="Z80" s="22">
        <v>1343199</v>
      </c>
    </row>
    <row r="81" spans="1:26" ht="13.5" hidden="1">
      <c r="A81" s="38" t="s">
        <v>108</v>
      </c>
      <c r="B81" s="18">
        <v>1026446</v>
      </c>
      <c r="C81" s="18"/>
      <c r="D81" s="19">
        <v>1741324</v>
      </c>
      <c r="E81" s="20">
        <v>1741324</v>
      </c>
      <c r="F81" s="20">
        <v>87003</v>
      </c>
      <c r="G81" s="20">
        <v>203951</v>
      </c>
      <c r="H81" s="20">
        <v>226531</v>
      </c>
      <c r="I81" s="20">
        <v>517485</v>
      </c>
      <c r="J81" s="20">
        <v>204315</v>
      </c>
      <c r="K81" s="20">
        <v>229985</v>
      </c>
      <c r="L81" s="20">
        <v>161204</v>
      </c>
      <c r="M81" s="20">
        <v>595504</v>
      </c>
      <c r="N81" s="20">
        <v>319061</v>
      </c>
      <c r="O81" s="20">
        <v>239710</v>
      </c>
      <c r="P81" s="20">
        <v>276575</v>
      </c>
      <c r="Q81" s="20">
        <v>835346</v>
      </c>
      <c r="R81" s="20"/>
      <c r="S81" s="20"/>
      <c r="T81" s="20"/>
      <c r="U81" s="20"/>
      <c r="V81" s="20">
        <v>1948335</v>
      </c>
      <c r="W81" s="20">
        <v>1238708</v>
      </c>
      <c r="X81" s="20"/>
      <c r="Y81" s="19"/>
      <c r="Z81" s="22">
        <v>1741324</v>
      </c>
    </row>
    <row r="82" spans="1:26" ht="13.5" hidden="1">
      <c r="A82" s="38" t="s">
        <v>109</v>
      </c>
      <c r="B82" s="18">
        <v>630702</v>
      </c>
      <c r="C82" s="18"/>
      <c r="D82" s="19">
        <v>957545</v>
      </c>
      <c r="E82" s="20">
        <v>957545</v>
      </c>
      <c r="F82" s="20">
        <v>53716</v>
      </c>
      <c r="G82" s="20">
        <v>127749</v>
      </c>
      <c r="H82" s="20">
        <v>153712</v>
      </c>
      <c r="I82" s="20">
        <v>335177</v>
      </c>
      <c r="J82" s="20">
        <v>145482</v>
      </c>
      <c r="K82" s="20">
        <v>136488</v>
      </c>
      <c r="L82" s="20">
        <v>106906</v>
      </c>
      <c r="M82" s="20">
        <v>388876</v>
      </c>
      <c r="N82" s="20">
        <v>226019</v>
      </c>
      <c r="O82" s="20">
        <v>167090</v>
      </c>
      <c r="P82" s="20">
        <v>195544</v>
      </c>
      <c r="Q82" s="20">
        <v>588653</v>
      </c>
      <c r="R82" s="20"/>
      <c r="S82" s="20"/>
      <c r="T82" s="20"/>
      <c r="U82" s="20"/>
      <c r="V82" s="20">
        <v>1312706</v>
      </c>
      <c r="W82" s="20">
        <v>656495</v>
      </c>
      <c r="X82" s="20"/>
      <c r="Y82" s="19"/>
      <c r="Z82" s="22">
        <v>957545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7576779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15085482</v>
      </c>
      <c r="C5" s="18">
        <v>0</v>
      </c>
      <c r="D5" s="58">
        <v>15750000</v>
      </c>
      <c r="E5" s="59">
        <v>15750000</v>
      </c>
      <c r="F5" s="59">
        <v>10427455</v>
      </c>
      <c r="G5" s="59">
        <v>522692</v>
      </c>
      <c r="H5" s="59">
        <v>493042</v>
      </c>
      <c r="I5" s="59">
        <v>11443189</v>
      </c>
      <c r="J5" s="59">
        <v>557477</v>
      </c>
      <c r="K5" s="59">
        <v>330033</v>
      </c>
      <c r="L5" s="59">
        <v>479245</v>
      </c>
      <c r="M5" s="59">
        <v>1366755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12809944</v>
      </c>
      <c r="W5" s="59">
        <v>11250000</v>
      </c>
      <c r="X5" s="59">
        <v>1559944</v>
      </c>
      <c r="Y5" s="60">
        <v>13.87</v>
      </c>
      <c r="Z5" s="61">
        <v>15750000</v>
      </c>
    </row>
    <row r="6" spans="1:26" ht="13.5">
      <c r="A6" s="57" t="s">
        <v>32</v>
      </c>
      <c r="B6" s="18">
        <v>42172201</v>
      </c>
      <c r="C6" s="18">
        <v>0</v>
      </c>
      <c r="D6" s="58">
        <v>52145820</v>
      </c>
      <c r="E6" s="59">
        <v>52145820</v>
      </c>
      <c r="F6" s="59">
        <v>4333895</v>
      </c>
      <c r="G6" s="59">
        <v>4374406</v>
      </c>
      <c r="H6" s="59">
        <v>4717600</v>
      </c>
      <c r="I6" s="59">
        <v>13425901</v>
      </c>
      <c r="J6" s="59">
        <v>4120226</v>
      </c>
      <c r="K6" s="59">
        <v>3695313</v>
      </c>
      <c r="L6" s="59">
        <v>3923210</v>
      </c>
      <c r="M6" s="59">
        <v>11738749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25164650</v>
      </c>
      <c r="W6" s="59">
        <v>39109491</v>
      </c>
      <c r="X6" s="59">
        <v>-13944841</v>
      </c>
      <c r="Y6" s="60">
        <v>-35.66</v>
      </c>
      <c r="Z6" s="61">
        <v>52145820</v>
      </c>
    </row>
    <row r="7" spans="1:26" ht="13.5">
      <c r="A7" s="57" t="s">
        <v>33</v>
      </c>
      <c r="B7" s="18">
        <v>1133161</v>
      </c>
      <c r="C7" s="18">
        <v>0</v>
      </c>
      <c r="D7" s="58">
        <v>760000</v>
      </c>
      <c r="E7" s="59">
        <v>760000</v>
      </c>
      <c r="F7" s="59">
        <v>9296</v>
      </c>
      <c r="G7" s="59">
        <v>40784</v>
      </c>
      <c r="H7" s="59">
        <v>15820</v>
      </c>
      <c r="I7" s="59">
        <v>65900</v>
      </c>
      <c r="J7" s="59">
        <v>10461</v>
      </c>
      <c r="K7" s="59">
        <v>11106</v>
      </c>
      <c r="L7" s="59">
        <v>7295</v>
      </c>
      <c r="M7" s="59">
        <v>28862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94762</v>
      </c>
      <c r="W7" s="59">
        <v>687600</v>
      </c>
      <c r="X7" s="59">
        <v>-592838</v>
      </c>
      <c r="Y7" s="60">
        <v>-86.22</v>
      </c>
      <c r="Z7" s="61">
        <v>760000</v>
      </c>
    </row>
    <row r="8" spans="1:26" ht="13.5">
      <c r="A8" s="57" t="s">
        <v>34</v>
      </c>
      <c r="B8" s="18">
        <v>68437409</v>
      </c>
      <c r="C8" s="18">
        <v>0</v>
      </c>
      <c r="D8" s="58">
        <v>62464000</v>
      </c>
      <c r="E8" s="59">
        <v>62464000</v>
      </c>
      <c r="F8" s="59">
        <v>24828000</v>
      </c>
      <c r="G8" s="59">
        <v>1825000</v>
      </c>
      <c r="H8" s="59">
        <v>0</v>
      </c>
      <c r="I8" s="59">
        <v>26653000</v>
      </c>
      <c r="J8" s="59">
        <v>0</v>
      </c>
      <c r="K8" s="59">
        <v>0</v>
      </c>
      <c r="L8" s="59">
        <v>18353000</v>
      </c>
      <c r="M8" s="59">
        <v>18353000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45006000</v>
      </c>
      <c r="W8" s="59">
        <v>62464000</v>
      </c>
      <c r="X8" s="59">
        <v>-17458000</v>
      </c>
      <c r="Y8" s="60">
        <v>-27.95</v>
      </c>
      <c r="Z8" s="61">
        <v>62464000</v>
      </c>
    </row>
    <row r="9" spans="1:26" ht="13.5">
      <c r="A9" s="57" t="s">
        <v>35</v>
      </c>
      <c r="B9" s="18">
        <v>3818423</v>
      </c>
      <c r="C9" s="18">
        <v>0</v>
      </c>
      <c r="D9" s="58">
        <v>4950555</v>
      </c>
      <c r="E9" s="59">
        <v>4950555</v>
      </c>
      <c r="F9" s="59">
        <v>499132</v>
      </c>
      <c r="G9" s="59">
        <v>164329</v>
      </c>
      <c r="H9" s="59">
        <v>623388</v>
      </c>
      <c r="I9" s="59">
        <v>1286849</v>
      </c>
      <c r="J9" s="59">
        <v>391378</v>
      </c>
      <c r="K9" s="59">
        <v>209661</v>
      </c>
      <c r="L9" s="59">
        <v>155254</v>
      </c>
      <c r="M9" s="59">
        <v>756293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2043142</v>
      </c>
      <c r="W9" s="59">
        <v>2529040</v>
      </c>
      <c r="X9" s="59">
        <v>-485898</v>
      </c>
      <c r="Y9" s="60">
        <v>-19.21</v>
      </c>
      <c r="Z9" s="61">
        <v>4950555</v>
      </c>
    </row>
    <row r="10" spans="1:26" ht="25.5">
      <c r="A10" s="62" t="s">
        <v>98</v>
      </c>
      <c r="B10" s="63">
        <f>SUM(B5:B9)</f>
        <v>130646676</v>
      </c>
      <c r="C10" s="63">
        <f>SUM(C5:C9)</f>
        <v>0</v>
      </c>
      <c r="D10" s="64">
        <f aca="true" t="shared" si="0" ref="D10:Z10">SUM(D5:D9)</f>
        <v>136070375</v>
      </c>
      <c r="E10" s="65">
        <f t="shared" si="0"/>
        <v>136070375</v>
      </c>
      <c r="F10" s="65">
        <f t="shared" si="0"/>
        <v>40097778</v>
      </c>
      <c r="G10" s="65">
        <f t="shared" si="0"/>
        <v>6927211</v>
      </c>
      <c r="H10" s="65">
        <f t="shared" si="0"/>
        <v>5849850</v>
      </c>
      <c r="I10" s="65">
        <f t="shared" si="0"/>
        <v>52874839</v>
      </c>
      <c r="J10" s="65">
        <f t="shared" si="0"/>
        <v>5079542</v>
      </c>
      <c r="K10" s="65">
        <f t="shared" si="0"/>
        <v>4246113</v>
      </c>
      <c r="L10" s="65">
        <f t="shared" si="0"/>
        <v>22918004</v>
      </c>
      <c r="M10" s="65">
        <f t="shared" si="0"/>
        <v>32243659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85118498</v>
      </c>
      <c r="W10" s="65">
        <f t="shared" si="0"/>
        <v>116040131</v>
      </c>
      <c r="X10" s="65">
        <f t="shared" si="0"/>
        <v>-30921633</v>
      </c>
      <c r="Y10" s="66">
        <f>+IF(W10&lt;&gt;0,(X10/W10)*100,0)</f>
        <v>-26.647361333985398</v>
      </c>
      <c r="Z10" s="67">
        <f t="shared" si="0"/>
        <v>136070375</v>
      </c>
    </row>
    <row r="11" spans="1:26" ht="13.5">
      <c r="A11" s="57" t="s">
        <v>36</v>
      </c>
      <c r="B11" s="18">
        <v>57132085</v>
      </c>
      <c r="C11" s="18">
        <v>0</v>
      </c>
      <c r="D11" s="58">
        <v>54640479</v>
      </c>
      <c r="E11" s="59">
        <v>54640479</v>
      </c>
      <c r="F11" s="59">
        <v>4640152</v>
      </c>
      <c r="G11" s="59">
        <v>4862552</v>
      </c>
      <c r="H11" s="59">
        <v>5035053</v>
      </c>
      <c r="I11" s="59">
        <v>14537757</v>
      </c>
      <c r="J11" s="59">
        <v>5012753</v>
      </c>
      <c r="K11" s="59">
        <v>4421629</v>
      </c>
      <c r="L11" s="59">
        <v>4770635</v>
      </c>
      <c r="M11" s="59">
        <v>14205017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28742774</v>
      </c>
      <c r="W11" s="59">
        <v>40979997</v>
      </c>
      <c r="X11" s="59">
        <v>-12237223</v>
      </c>
      <c r="Y11" s="60">
        <v>-29.86</v>
      </c>
      <c r="Z11" s="61">
        <v>54640479</v>
      </c>
    </row>
    <row r="12" spans="1:26" ht="13.5">
      <c r="A12" s="57" t="s">
        <v>37</v>
      </c>
      <c r="B12" s="18">
        <v>4663463</v>
      </c>
      <c r="C12" s="18">
        <v>0</v>
      </c>
      <c r="D12" s="58">
        <v>5814700</v>
      </c>
      <c r="E12" s="59">
        <v>5814700</v>
      </c>
      <c r="F12" s="59">
        <v>497612</v>
      </c>
      <c r="G12" s="59">
        <v>373126</v>
      </c>
      <c r="H12" s="59">
        <v>0</v>
      </c>
      <c r="I12" s="59">
        <v>870738</v>
      </c>
      <c r="J12" s="59">
        <v>0</v>
      </c>
      <c r="K12" s="59">
        <v>416631</v>
      </c>
      <c r="L12" s="59">
        <v>454411</v>
      </c>
      <c r="M12" s="59">
        <v>871042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1741780</v>
      </c>
      <c r="W12" s="59">
        <v>4361247</v>
      </c>
      <c r="X12" s="59">
        <v>-2619467</v>
      </c>
      <c r="Y12" s="60">
        <v>-60.06</v>
      </c>
      <c r="Z12" s="61">
        <v>5814700</v>
      </c>
    </row>
    <row r="13" spans="1:26" ht="13.5">
      <c r="A13" s="57" t="s">
        <v>99</v>
      </c>
      <c r="B13" s="18">
        <v>38094180</v>
      </c>
      <c r="C13" s="18">
        <v>0</v>
      </c>
      <c r="D13" s="58">
        <v>19669000</v>
      </c>
      <c r="E13" s="59">
        <v>19669000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19669000</v>
      </c>
    </row>
    <row r="14" spans="1:26" ht="13.5">
      <c r="A14" s="57" t="s">
        <v>38</v>
      </c>
      <c r="B14" s="18">
        <v>2555502</v>
      </c>
      <c r="C14" s="18">
        <v>0</v>
      </c>
      <c r="D14" s="58">
        <v>2088000</v>
      </c>
      <c r="E14" s="59">
        <v>2088000</v>
      </c>
      <c r="F14" s="59">
        <v>1296</v>
      </c>
      <c r="G14" s="59">
        <v>125</v>
      </c>
      <c r="H14" s="59">
        <v>0</v>
      </c>
      <c r="I14" s="59">
        <v>1421</v>
      </c>
      <c r="J14" s="59">
        <v>1579</v>
      </c>
      <c r="K14" s="59">
        <v>1049</v>
      </c>
      <c r="L14" s="59">
        <v>653529</v>
      </c>
      <c r="M14" s="59">
        <v>656157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657578</v>
      </c>
      <c r="W14" s="59">
        <v>1079600</v>
      </c>
      <c r="X14" s="59">
        <v>-422022</v>
      </c>
      <c r="Y14" s="60">
        <v>-39.09</v>
      </c>
      <c r="Z14" s="61">
        <v>2088000</v>
      </c>
    </row>
    <row r="15" spans="1:26" ht="13.5">
      <c r="A15" s="57" t="s">
        <v>39</v>
      </c>
      <c r="B15" s="18">
        <v>39033949</v>
      </c>
      <c r="C15" s="18">
        <v>0</v>
      </c>
      <c r="D15" s="58">
        <v>38050500</v>
      </c>
      <c r="E15" s="59">
        <v>38050500</v>
      </c>
      <c r="F15" s="59">
        <v>3991647</v>
      </c>
      <c r="G15" s="59">
        <v>4227881</v>
      </c>
      <c r="H15" s="59">
        <v>3911902</v>
      </c>
      <c r="I15" s="59">
        <v>12131430</v>
      </c>
      <c r="J15" s="59">
        <v>187646</v>
      </c>
      <c r="K15" s="59">
        <v>3168544</v>
      </c>
      <c r="L15" s="59">
        <v>1468483</v>
      </c>
      <c r="M15" s="59">
        <v>4824673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16956103</v>
      </c>
      <c r="W15" s="59">
        <v>25257379</v>
      </c>
      <c r="X15" s="59">
        <v>-8301276</v>
      </c>
      <c r="Y15" s="60">
        <v>-32.87</v>
      </c>
      <c r="Z15" s="61">
        <v>38050500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145849</v>
      </c>
      <c r="G16" s="59">
        <v>60259</v>
      </c>
      <c r="H16" s="59">
        <v>327315</v>
      </c>
      <c r="I16" s="59">
        <v>533423</v>
      </c>
      <c r="J16" s="59">
        <v>344294</v>
      </c>
      <c r="K16" s="59">
        <v>265953</v>
      </c>
      <c r="L16" s="59">
        <v>347963</v>
      </c>
      <c r="M16" s="59">
        <v>958210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1491633</v>
      </c>
      <c r="W16" s="59"/>
      <c r="X16" s="59">
        <v>1491633</v>
      </c>
      <c r="Y16" s="60">
        <v>0</v>
      </c>
      <c r="Z16" s="61">
        <v>0</v>
      </c>
    </row>
    <row r="17" spans="1:26" ht="13.5">
      <c r="A17" s="57" t="s">
        <v>41</v>
      </c>
      <c r="B17" s="18">
        <v>28950311</v>
      </c>
      <c r="C17" s="18">
        <v>0</v>
      </c>
      <c r="D17" s="58">
        <v>37946410</v>
      </c>
      <c r="E17" s="59">
        <v>37946410</v>
      </c>
      <c r="F17" s="59">
        <v>12921045</v>
      </c>
      <c r="G17" s="59">
        <v>1356350</v>
      </c>
      <c r="H17" s="59">
        <v>1737261</v>
      </c>
      <c r="I17" s="59">
        <v>16014656</v>
      </c>
      <c r="J17" s="59">
        <v>937145</v>
      </c>
      <c r="K17" s="59">
        <v>3002406</v>
      </c>
      <c r="L17" s="59">
        <v>1459109</v>
      </c>
      <c r="M17" s="59">
        <v>5398660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21413316</v>
      </c>
      <c r="W17" s="59">
        <v>28541380</v>
      </c>
      <c r="X17" s="59">
        <v>-7128064</v>
      </c>
      <c r="Y17" s="60">
        <v>-24.97</v>
      </c>
      <c r="Z17" s="61">
        <v>37946410</v>
      </c>
    </row>
    <row r="18" spans="1:26" ht="13.5">
      <c r="A18" s="69" t="s">
        <v>42</v>
      </c>
      <c r="B18" s="70">
        <f>SUM(B11:B17)</f>
        <v>170429490</v>
      </c>
      <c r="C18" s="70">
        <f>SUM(C11:C17)</f>
        <v>0</v>
      </c>
      <c r="D18" s="71">
        <f aca="true" t="shared" si="1" ref="D18:Z18">SUM(D11:D17)</f>
        <v>158209089</v>
      </c>
      <c r="E18" s="72">
        <f t="shared" si="1"/>
        <v>158209089</v>
      </c>
      <c r="F18" s="72">
        <f t="shared" si="1"/>
        <v>22197601</v>
      </c>
      <c r="G18" s="72">
        <f t="shared" si="1"/>
        <v>10880293</v>
      </c>
      <c r="H18" s="72">
        <f t="shared" si="1"/>
        <v>11011531</v>
      </c>
      <c r="I18" s="72">
        <f t="shared" si="1"/>
        <v>44089425</v>
      </c>
      <c r="J18" s="72">
        <f t="shared" si="1"/>
        <v>6483417</v>
      </c>
      <c r="K18" s="72">
        <f t="shared" si="1"/>
        <v>11276212</v>
      </c>
      <c r="L18" s="72">
        <f t="shared" si="1"/>
        <v>9154130</v>
      </c>
      <c r="M18" s="72">
        <f t="shared" si="1"/>
        <v>26913759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71003184</v>
      </c>
      <c r="W18" s="72">
        <f t="shared" si="1"/>
        <v>100219603</v>
      </c>
      <c r="X18" s="72">
        <f t="shared" si="1"/>
        <v>-29216419</v>
      </c>
      <c r="Y18" s="66">
        <f>+IF(W18&lt;&gt;0,(X18/W18)*100,0)</f>
        <v>-29.15239945622215</v>
      </c>
      <c r="Z18" s="73">
        <f t="shared" si="1"/>
        <v>158209089</v>
      </c>
    </row>
    <row r="19" spans="1:26" ht="13.5">
      <c r="A19" s="69" t="s">
        <v>43</v>
      </c>
      <c r="B19" s="74">
        <f>+B10-B18</f>
        <v>-39782814</v>
      </c>
      <c r="C19" s="74">
        <f>+C10-C18</f>
        <v>0</v>
      </c>
      <c r="D19" s="75">
        <f aca="true" t="shared" si="2" ref="D19:Z19">+D10-D18</f>
        <v>-22138714</v>
      </c>
      <c r="E19" s="76">
        <f t="shared" si="2"/>
        <v>-22138714</v>
      </c>
      <c r="F19" s="76">
        <f t="shared" si="2"/>
        <v>17900177</v>
      </c>
      <c r="G19" s="76">
        <f t="shared" si="2"/>
        <v>-3953082</v>
      </c>
      <c r="H19" s="76">
        <f t="shared" si="2"/>
        <v>-5161681</v>
      </c>
      <c r="I19" s="76">
        <f t="shared" si="2"/>
        <v>8785414</v>
      </c>
      <c r="J19" s="76">
        <f t="shared" si="2"/>
        <v>-1403875</v>
      </c>
      <c r="K19" s="76">
        <f t="shared" si="2"/>
        <v>-7030099</v>
      </c>
      <c r="L19" s="76">
        <f t="shared" si="2"/>
        <v>13763874</v>
      </c>
      <c r="M19" s="76">
        <f t="shared" si="2"/>
        <v>5329900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14115314</v>
      </c>
      <c r="W19" s="76">
        <f>IF(E10=E18,0,W10-W18)</f>
        <v>15820528</v>
      </c>
      <c r="X19" s="76">
        <f t="shared" si="2"/>
        <v>-1705214</v>
      </c>
      <c r="Y19" s="77">
        <f>+IF(W19&lt;&gt;0,(X19/W19)*100,0)</f>
        <v>-10.778489820314467</v>
      </c>
      <c r="Z19" s="78">
        <f t="shared" si="2"/>
        <v>-22138714</v>
      </c>
    </row>
    <row r="20" spans="1:26" ht="13.5">
      <c r="A20" s="57" t="s">
        <v>44</v>
      </c>
      <c r="B20" s="18">
        <v>33350913</v>
      </c>
      <c r="C20" s="18">
        <v>0</v>
      </c>
      <c r="D20" s="58">
        <v>44906000</v>
      </c>
      <c r="E20" s="59">
        <v>44906000</v>
      </c>
      <c r="F20" s="59">
        <v>6615000</v>
      </c>
      <c r="G20" s="59">
        <v>0</v>
      </c>
      <c r="H20" s="59">
        <v>0</v>
      </c>
      <c r="I20" s="59">
        <v>6615000</v>
      </c>
      <c r="J20" s="59">
        <v>0</v>
      </c>
      <c r="K20" s="59">
        <v>0</v>
      </c>
      <c r="L20" s="59">
        <v>2575000</v>
      </c>
      <c r="M20" s="59">
        <v>2575000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9190000</v>
      </c>
      <c r="W20" s="59">
        <v>44905667</v>
      </c>
      <c r="X20" s="59">
        <v>-35715667</v>
      </c>
      <c r="Y20" s="60">
        <v>-79.53</v>
      </c>
      <c r="Z20" s="61">
        <v>44906000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-6431901</v>
      </c>
      <c r="C22" s="85">
        <f>SUM(C19:C21)</f>
        <v>0</v>
      </c>
      <c r="D22" s="86">
        <f aca="true" t="shared" si="3" ref="D22:Z22">SUM(D19:D21)</f>
        <v>22767286</v>
      </c>
      <c r="E22" s="87">
        <f t="shared" si="3"/>
        <v>22767286</v>
      </c>
      <c r="F22" s="87">
        <f t="shared" si="3"/>
        <v>24515177</v>
      </c>
      <c r="G22" s="87">
        <f t="shared" si="3"/>
        <v>-3953082</v>
      </c>
      <c r="H22" s="87">
        <f t="shared" si="3"/>
        <v>-5161681</v>
      </c>
      <c r="I22" s="87">
        <f t="shared" si="3"/>
        <v>15400414</v>
      </c>
      <c r="J22" s="87">
        <f t="shared" si="3"/>
        <v>-1403875</v>
      </c>
      <c r="K22" s="87">
        <f t="shared" si="3"/>
        <v>-7030099</v>
      </c>
      <c r="L22" s="87">
        <f t="shared" si="3"/>
        <v>16338874</v>
      </c>
      <c r="M22" s="87">
        <f t="shared" si="3"/>
        <v>7904900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23305314</v>
      </c>
      <c r="W22" s="87">
        <f t="shared" si="3"/>
        <v>60726195</v>
      </c>
      <c r="X22" s="87">
        <f t="shared" si="3"/>
        <v>-37420881</v>
      </c>
      <c r="Y22" s="88">
        <f>+IF(W22&lt;&gt;0,(X22/W22)*100,0)</f>
        <v>-61.62230483895789</v>
      </c>
      <c r="Z22" s="89">
        <f t="shared" si="3"/>
        <v>22767286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-6431901</v>
      </c>
      <c r="C24" s="74">
        <f>SUM(C22:C23)</f>
        <v>0</v>
      </c>
      <c r="D24" s="75">
        <f aca="true" t="shared" si="4" ref="D24:Z24">SUM(D22:D23)</f>
        <v>22767286</v>
      </c>
      <c r="E24" s="76">
        <f t="shared" si="4"/>
        <v>22767286</v>
      </c>
      <c r="F24" s="76">
        <f t="shared" si="4"/>
        <v>24515177</v>
      </c>
      <c r="G24" s="76">
        <f t="shared" si="4"/>
        <v>-3953082</v>
      </c>
      <c r="H24" s="76">
        <f t="shared" si="4"/>
        <v>-5161681</v>
      </c>
      <c r="I24" s="76">
        <f t="shared" si="4"/>
        <v>15400414</v>
      </c>
      <c r="J24" s="76">
        <f t="shared" si="4"/>
        <v>-1403875</v>
      </c>
      <c r="K24" s="76">
        <f t="shared" si="4"/>
        <v>-7030099</v>
      </c>
      <c r="L24" s="76">
        <f t="shared" si="4"/>
        <v>16338874</v>
      </c>
      <c r="M24" s="76">
        <f t="shared" si="4"/>
        <v>7904900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23305314</v>
      </c>
      <c r="W24" s="76">
        <f t="shared" si="4"/>
        <v>60726195</v>
      </c>
      <c r="X24" s="76">
        <f t="shared" si="4"/>
        <v>-37420881</v>
      </c>
      <c r="Y24" s="77">
        <f>+IF(W24&lt;&gt;0,(X24/W24)*100,0)</f>
        <v>-61.62230483895789</v>
      </c>
      <c r="Z24" s="78">
        <f t="shared" si="4"/>
        <v>22767286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32305535</v>
      </c>
      <c r="C27" s="21">
        <v>0</v>
      </c>
      <c r="D27" s="98">
        <v>44905999</v>
      </c>
      <c r="E27" s="99">
        <v>44905999</v>
      </c>
      <c r="F27" s="99">
        <v>258466</v>
      </c>
      <c r="G27" s="99">
        <v>1961347</v>
      </c>
      <c r="H27" s="99">
        <v>2386956</v>
      </c>
      <c r="I27" s="99">
        <v>4606769</v>
      </c>
      <c r="J27" s="99">
        <v>202379</v>
      </c>
      <c r="K27" s="99">
        <v>202379</v>
      </c>
      <c r="L27" s="99">
        <v>2132617</v>
      </c>
      <c r="M27" s="99">
        <v>2537375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7144144</v>
      </c>
      <c r="W27" s="99">
        <v>33679499</v>
      </c>
      <c r="X27" s="99">
        <v>-26535355</v>
      </c>
      <c r="Y27" s="100">
        <v>-78.79</v>
      </c>
      <c r="Z27" s="101">
        <v>44905999</v>
      </c>
    </row>
    <row r="28" spans="1:26" ht="13.5">
      <c r="A28" s="102" t="s">
        <v>44</v>
      </c>
      <c r="B28" s="18">
        <v>30404481</v>
      </c>
      <c r="C28" s="18">
        <v>0</v>
      </c>
      <c r="D28" s="58">
        <v>20735999</v>
      </c>
      <c r="E28" s="59">
        <v>20735999</v>
      </c>
      <c r="F28" s="59">
        <v>258263</v>
      </c>
      <c r="G28" s="59">
        <v>1935643</v>
      </c>
      <c r="H28" s="59">
        <v>2369702</v>
      </c>
      <c r="I28" s="59">
        <v>4563608</v>
      </c>
      <c r="J28" s="59">
        <v>185125</v>
      </c>
      <c r="K28" s="59">
        <v>185125</v>
      </c>
      <c r="L28" s="59">
        <v>2123310</v>
      </c>
      <c r="M28" s="59">
        <v>2493560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7057168</v>
      </c>
      <c r="W28" s="59">
        <v>15551999</v>
      </c>
      <c r="X28" s="59">
        <v>-8494831</v>
      </c>
      <c r="Y28" s="60">
        <v>-54.62</v>
      </c>
      <c r="Z28" s="61">
        <v>20735999</v>
      </c>
    </row>
    <row r="29" spans="1:26" ht="13.5">
      <c r="A29" s="57" t="s">
        <v>103</v>
      </c>
      <c r="B29" s="18">
        <v>0</v>
      </c>
      <c r="C29" s="18">
        <v>0</v>
      </c>
      <c r="D29" s="58">
        <v>24170000</v>
      </c>
      <c r="E29" s="59">
        <v>24170000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18127500</v>
      </c>
      <c r="X29" s="59">
        <v>-18127500</v>
      </c>
      <c r="Y29" s="60">
        <v>-100</v>
      </c>
      <c r="Z29" s="61">
        <v>24170000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1901054</v>
      </c>
      <c r="C31" s="18">
        <v>0</v>
      </c>
      <c r="D31" s="58">
        <v>0</v>
      </c>
      <c r="E31" s="59">
        <v>0</v>
      </c>
      <c r="F31" s="59">
        <v>203</v>
      </c>
      <c r="G31" s="59">
        <v>25704</v>
      </c>
      <c r="H31" s="59">
        <v>17254</v>
      </c>
      <c r="I31" s="59">
        <v>43161</v>
      </c>
      <c r="J31" s="59">
        <v>17254</v>
      </c>
      <c r="K31" s="59">
        <v>17254</v>
      </c>
      <c r="L31" s="59">
        <v>9307</v>
      </c>
      <c r="M31" s="59">
        <v>43815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86976</v>
      </c>
      <c r="W31" s="59"/>
      <c r="X31" s="59">
        <v>86976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32305535</v>
      </c>
      <c r="C32" s="21">
        <f>SUM(C28:C31)</f>
        <v>0</v>
      </c>
      <c r="D32" s="98">
        <f aca="true" t="shared" si="5" ref="D32:Z32">SUM(D28:D31)</f>
        <v>44905999</v>
      </c>
      <c r="E32" s="99">
        <f t="shared" si="5"/>
        <v>44905999</v>
      </c>
      <c r="F32" s="99">
        <f t="shared" si="5"/>
        <v>258466</v>
      </c>
      <c r="G32" s="99">
        <f t="shared" si="5"/>
        <v>1961347</v>
      </c>
      <c r="H32" s="99">
        <f t="shared" si="5"/>
        <v>2386956</v>
      </c>
      <c r="I32" s="99">
        <f t="shared" si="5"/>
        <v>4606769</v>
      </c>
      <c r="J32" s="99">
        <f t="shared" si="5"/>
        <v>202379</v>
      </c>
      <c r="K32" s="99">
        <f t="shared" si="5"/>
        <v>202379</v>
      </c>
      <c r="L32" s="99">
        <f t="shared" si="5"/>
        <v>2132617</v>
      </c>
      <c r="M32" s="99">
        <f t="shared" si="5"/>
        <v>2537375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7144144</v>
      </c>
      <c r="W32" s="99">
        <f t="shared" si="5"/>
        <v>33679499</v>
      </c>
      <c r="X32" s="99">
        <f t="shared" si="5"/>
        <v>-26535355</v>
      </c>
      <c r="Y32" s="100">
        <f>+IF(W32&lt;&gt;0,(X32/W32)*100,0)</f>
        <v>-78.78785548442985</v>
      </c>
      <c r="Z32" s="101">
        <f t="shared" si="5"/>
        <v>44905999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21678064</v>
      </c>
      <c r="C35" s="18">
        <v>0</v>
      </c>
      <c r="D35" s="58">
        <v>15719500</v>
      </c>
      <c r="E35" s="59">
        <v>15719500</v>
      </c>
      <c r="F35" s="59">
        <v>31907450</v>
      </c>
      <c r="G35" s="59">
        <v>20107321</v>
      </c>
      <c r="H35" s="59">
        <v>19006659</v>
      </c>
      <c r="I35" s="59">
        <v>19006659</v>
      </c>
      <c r="J35" s="59">
        <v>19125533</v>
      </c>
      <c r="K35" s="59">
        <v>19125533</v>
      </c>
      <c r="L35" s="59">
        <v>20235340</v>
      </c>
      <c r="M35" s="59">
        <v>20235340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11789625</v>
      </c>
      <c r="X35" s="59">
        <v>-11789625</v>
      </c>
      <c r="Y35" s="60">
        <v>-100</v>
      </c>
      <c r="Z35" s="61">
        <v>15719500</v>
      </c>
    </row>
    <row r="36" spans="1:26" ht="13.5">
      <c r="A36" s="57" t="s">
        <v>53</v>
      </c>
      <c r="B36" s="18">
        <v>463203683</v>
      </c>
      <c r="C36" s="18">
        <v>0</v>
      </c>
      <c r="D36" s="58">
        <v>455514000</v>
      </c>
      <c r="E36" s="59">
        <v>455514000</v>
      </c>
      <c r="F36" s="59">
        <v>512050042</v>
      </c>
      <c r="G36" s="59">
        <v>523047529</v>
      </c>
      <c r="H36" s="59">
        <v>522111593</v>
      </c>
      <c r="I36" s="59">
        <v>522111593</v>
      </c>
      <c r="J36" s="59">
        <v>522111593</v>
      </c>
      <c r="K36" s="59">
        <v>522111593</v>
      </c>
      <c r="L36" s="59">
        <v>524962870</v>
      </c>
      <c r="M36" s="59">
        <v>524962870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341635500</v>
      </c>
      <c r="X36" s="59">
        <v>-341635500</v>
      </c>
      <c r="Y36" s="60">
        <v>-100</v>
      </c>
      <c r="Z36" s="61">
        <v>455514000</v>
      </c>
    </row>
    <row r="37" spans="1:26" ht="13.5">
      <c r="A37" s="57" t="s">
        <v>54</v>
      </c>
      <c r="B37" s="18">
        <v>36542993</v>
      </c>
      <c r="C37" s="18">
        <v>0</v>
      </c>
      <c r="D37" s="58">
        <v>10200000</v>
      </c>
      <c r="E37" s="59">
        <v>10200000</v>
      </c>
      <c r="F37" s="59">
        <v>8771451</v>
      </c>
      <c r="G37" s="59">
        <v>8771451</v>
      </c>
      <c r="H37" s="59">
        <v>8771451</v>
      </c>
      <c r="I37" s="59">
        <v>8771451</v>
      </c>
      <c r="J37" s="59">
        <v>8771451</v>
      </c>
      <c r="K37" s="59">
        <v>8771451</v>
      </c>
      <c r="L37" s="59">
        <v>8771451</v>
      </c>
      <c r="M37" s="59">
        <v>8771451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7650000</v>
      </c>
      <c r="X37" s="59">
        <v>-7650000</v>
      </c>
      <c r="Y37" s="60">
        <v>-100</v>
      </c>
      <c r="Z37" s="61">
        <v>10200000</v>
      </c>
    </row>
    <row r="38" spans="1:26" ht="13.5">
      <c r="A38" s="57" t="s">
        <v>55</v>
      </c>
      <c r="B38" s="18">
        <v>27052274</v>
      </c>
      <c r="C38" s="18">
        <v>0</v>
      </c>
      <c r="D38" s="58">
        <v>11280000</v>
      </c>
      <c r="E38" s="59">
        <v>11280000</v>
      </c>
      <c r="F38" s="59">
        <v>24137976</v>
      </c>
      <c r="G38" s="59">
        <v>24137976</v>
      </c>
      <c r="H38" s="59">
        <v>24137976</v>
      </c>
      <c r="I38" s="59">
        <v>24137976</v>
      </c>
      <c r="J38" s="59">
        <v>24137976</v>
      </c>
      <c r="K38" s="59">
        <v>24137976</v>
      </c>
      <c r="L38" s="59">
        <v>24137976</v>
      </c>
      <c r="M38" s="59">
        <v>24137976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8460000</v>
      </c>
      <c r="X38" s="59">
        <v>-8460000</v>
      </c>
      <c r="Y38" s="60">
        <v>-100</v>
      </c>
      <c r="Z38" s="61">
        <v>11280000</v>
      </c>
    </row>
    <row r="39" spans="1:26" ht="13.5">
      <c r="A39" s="57" t="s">
        <v>56</v>
      </c>
      <c r="B39" s="18">
        <v>421286480</v>
      </c>
      <c r="C39" s="18">
        <v>0</v>
      </c>
      <c r="D39" s="58">
        <v>449753500</v>
      </c>
      <c r="E39" s="59">
        <v>449753500</v>
      </c>
      <c r="F39" s="59">
        <v>511048065</v>
      </c>
      <c r="G39" s="59">
        <v>510245423</v>
      </c>
      <c r="H39" s="59">
        <v>508208825</v>
      </c>
      <c r="I39" s="59">
        <v>508208825</v>
      </c>
      <c r="J39" s="59">
        <v>508327699</v>
      </c>
      <c r="K39" s="59">
        <v>508327699</v>
      </c>
      <c r="L39" s="59">
        <v>512288783</v>
      </c>
      <c r="M39" s="59">
        <v>512288783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337315125</v>
      </c>
      <c r="X39" s="59">
        <v>-337315125</v>
      </c>
      <c r="Y39" s="60">
        <v>-100</v>
      </c>
      <c r="Z39" s="61">
        <v>449753500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25527814</v>
      </c>
      <c r="C42" s="18">
        <v>0</v>
      </c>
      <c r="D42" s="58">
        <v>44935706</v>
      </c>
      <c r="E42" s="59">
        <v>44935706</v>
      </c>
      <c r="F42" s="59">
        <v>28635116</v>
      </c>
      <c r="G42" s="59">
        <v>-7190371</v>
      </c>
      <c r="H42" s="59">
        <v>3724047</v>
      </c>
      <c r="I42" s="59">
        <v>25168792</v>
      </c>
      <c r="J42" s="59">
        <v>-6186836</v>
      </c>
      <c r="K42" s="59">
        <v>-6765539</v>
      </c>
      <c r="L42" s="59">
        <v>18596526</v>
      </c>
      <c r="M42" s="59">
        <v>5644151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30812943</v>
      </c>
      <c r="W42" s="59">
        <v>60726195</v>
      </c>
      <c r="X42" s="59">
        <v>-29913252</v>
      </c>
      <c r="Y42" s="60">
        <v>-49.26</v>
      </c>
      <c r="Z42" s="61">
        <v>44935706</v>
      </c>
    </row>
    <row r="43" spans="1:26" ht="13.5">
      <c r="A43" s="57" t="s">
        <v>59</v>
      </c>
      <c r="B43" s="18">
        <v>-27810335</v>
      </c>
      <c r="C43" s="18">
        <v>0</v>
      </c>
      <c r="D43" s="58">
        <v>-44906000</v>
      </c>
      <c r="E43" s="59">
        <v>-44906000</v>
      </c>
      <c r="F43" s="59">
        <v>-258466</v>
      </c>
      <c r="G43" s="59">
        <v>-1961347</v>
      </c>
      <c r="H43" s="59">
        <v>-2386956</v>
      </c>
      <c r="I43" s="59">
        <v>-4606769</v>
      </c>
      <c r="J43" s="59">
        <v>0</v>
      </c>
      <c r="K43" s="59">
        <v>-4456</v>
      </c>
      <c r="L43" s="59">
        <v>-2132617</v>
      </c>
      <c r="M43" s="59">
        <v>-2137073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-6743842</v>
      </c>
      <c r="W43" s="59">
        <v>-38196370</v>
      </c>
      <c r="X43" s="59">
        <v>31452528</v>
      </c>
      <c r="Y43" s="60">
        <v>-82.34</v>
      </c>
      <c r="Z43" s="61">
        <v>-44906000</v>
      </c>
    </row>
    <row r="44" spans="1:26" ht="13.5">
      <c r="A44" s="57" t="s">
        <v>60</v>
      </c>
      <c r="B44" s="18">
        <v>149122</v>
      </c>
      <c r="C44" s="18">
        <v>0</v>
      </c>
      <c r="D44" s="58">
        <v>-1100000</v>
      </c>
      <c r="E44" s="59">
        <v>-1100000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-550000</v>
      </c>
      <c r="X44" s="59">
        <v>550000</v>
      </c>
      <c r="Y44" s="60">
        <v>-100</v>
      </c>
      <c r="Z44" s="61">
        <v>-1100000</v>
      </c>
    </row>
    <row r="45" spans="1:26" ht="13.5">
      <c r="A45" s="69" t="s">
        <v>61</v>
      </c>
      <c r="B45" s="21">
        <v>4222031</v>
      </c>
      <c r="C45" s="21">
        <v>0</v>
      </c>
      <c r="D45" s="98">
        <v>5285137</v>
      </c>
      <c r="E45" s="99">
        <v>5285137</v>
      </c>
      <c r="F45" s="99">
        <v>32598682</v>
      </c>
      <c r="G45" s="99">
        <v>23446964</v>
      </c>
      <c r="H45" s="99">
        <v>24784055</v>
      </c>
      <c r="I45" s="99">
        <v>24784055</v>
      </c>
      <c r="J45" s="99">
        <v>18597219</v>
      </c>
      <c r="K45" s="99">
        <v>11827224</v>
      </c>
      <c r="L45" s="99">
        <v>28291133</v>
      </c>
      <c r="M45" s="99">
        <v>28291133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28335256</v>
      </c>
      <c r="X45" s="99">
        <v>-28335256</v>
      </c>
      <c r="Y45" s="100">
        <v>-100</v>
      </c>
      <c r="Z45" s="101">
        <v>5285137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85.26528904265703</v>
      </c>
      <c r="C58" s="5">
        <f>IF(C67=0,0,+(C76/C67)*100)</f>
        <v>0</v>
      </c>
      <c r="D58" s="6">
        <f aca="true" t="shared" si="6" ref="D58:Z58">IF(D67=0,0,+(D76/D67)*100)</f>
        <v>99.99885770998105</v>
      </c>
      <c r="E58" s="7">
        <f t="shared" si="6"/>
        <v>99.99885770998105</v>
      </c>
      <c r="F58" s="7">
        <f t="shared" si="6"/>
        <v>113.06585208239758</v>
      </c>
      <c r="G58" s="7">
        <f t="shared" si="6"/>
        <v>69.52094923737577</v>
      </c>
      <c r="H58" s="7">
        <f t="shared" si="6"/>
        <v>120.73939776722457</v>
      </c>
      <c r="I58" s="7">
        <f t="shared" si="6"/>
        <v>105.98544185816297</v>
      </c>
      <c r="J58" s="7">
        <f t="shared" si="6"/>
        <v>93.23196875397721</v>
      </c>
      <c r="K58" s="7">
        <f t="shared" si="6"/>
        <v>106.2871565212263</v>
      </c>
      <c r="L58" s="7">
        <f t="shared" si="6"/>
        <v>150.02656918869351</v>
      </c>
      <c r="M58" s="7">
        <f t="shared" si="6"/>
        <v>116.3156636393446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109.57589790178051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99.99885770998105</v>
      </c>
    </row>
    <row r="59" spans="1:26" ht="13.5">
      <c r="A59" s="36" t="s">
        <v>31</v>
      </c>
      <c r="B59" s="9">
        <f aca="true" t="shared" si="7" ref="B59:Z66">IF(B68=0,0,+(B77/B68)*100)</f>
        <v>115.0326320365501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152.87167203630437</v>
      </c>
      <c r="H59" s="10">
        <f t="shared" si="7"/>
        <v>463.0684606990886</v>
      </c>
      <c r="I59" s="10">
        <f t="shared" si="7"/>
        <v>118.05821786217112</v>
      </c>
      <c r="J59" s="10">
        <f t="shared" si="7"/>
        <v>185.8869513899228</v>
      </c>
      <c r="K59" s="10">
        <f t="shared" si="7"/>
        <v>322.0126472201265</v>
      </c>
      <c r="L59" s="10">
        <f t="shared" si="7"/>
        <v>284.10478982566326</v>
      </c>
      <c r="M59" s="10">
        <f t="shared" si="7"/>
        <v>253.19702507033082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132.47683206109252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77.8603872252245</v>
      </c>
      <c r="C60" s="12">
        <f t="shared" si="7"/>
        <v>0</v>
      </c>
      <c r="D60" s="3">
        <f t="shared" si="7"/>
        <v>99.99852912467385</v>
      </c>
      <c r="E60" s="13">
        <f t="shared" si="7"/>
        <v>99.99852912467385</v>
      </c>
      <c r="F60" s="13">
        <f t="shared" si="7"/>
        <v>147.04458691315781</v>
      </c>
      <c r="G60" s="13">
        <f t="shared" si="7"/>
        <v>61.87683539205094</v>
      </c>
      <c r="H60" s="13">
        <f t="shared" si="7"/>
        <v>88.08237239274207</v>
      </c>
      <c r="I60" s="13">
        <f t="shared" si="7"/>
        <v>98.57719046192878</v>
      </c>
      <c r="J60" s="13">
        <f t="shared" si="7"/>
        <v>83.30285765877892</v>
      </c>
      <c r="K60" s="13">
        <f t="shared" si="7"/>
        <v>87.21079919346481</v>
      </c>
      <c r="L60" s="13">
        <f t="shared" si="7"/>
        <v>137.86567632117575</v>
      </c>
      <c r="M60" s="13">
        <f t="shared" si="7"/>
        <v>102.76851477103736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100.5323499432736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99.99852912467385</v>
      </c>
    </row>
    <row r="61" spans="1:26" ht="13.5">
      <c r="A61" s="38" t="s">
        <v>106</v>
      </c>
      <c r="B61" s="12">
        <f t="shared" si="7"/>
        <v>92.25233858751048</v>
      </c>
      <c r="C61" s="12">
        <f t="shared" si="7"/>
        <v>0</v>
      </c>
      <c r="D61" s="3">
        <f t="shared" si="7"/>
        <v>99.9989050656187</v>
      </c>
      <c r="E61" s="13">
        <f t="shared" si="7"/>
        <v>99.9989050656187</v>
      </c>
      <c r="F61" s="13">
        <f t="shared" si="7"/>
        <v>152.01407895949785</v>
      </c>
      <c r="G61" s="13">
        <f t="shared" si="7"/>
        <v>73.25021456411685</v>
      </c>
      <c r="H61" s="13">
        <f t="shared" si="7"/>
        <v>105.3639030450978</v>
      </c>
      <c r="I61" s="13">
        <f t="shared" si="7"/>
        <v>110.03165027498952</v>
      </c>
      <c r="J61" s="13">
        <f t="shared" si="7"/>
        <v>108.05588994271382</v>
      </c>
      <c r="K61" s="13">
        <f t="shared" si="7"/>
        <v>110.85346265318094</v>
      </c>
      <c r="L61" s="13">
        <f t="shared" si="7"/>
        <v>173.09610271497533</v>
      </c>
      <c r="M61" s="13">
        <f t="shared" si="7"/>
        <v>130.60145911118917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119.17672554809447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99.9989050656187</v>
      </c>
    </row>
    <row r="62" spans="1:26" ht="13.5">
      <c r="A62" s="38" t="s">
        <v>107</v>
      </c>
      <c r="B62" s="12">
        <f t="shared" si="7"/>
        <v>99.73390056249092</v>
      </c>
      <c r="C62" s="12">
        <f t="shared" si="7"/>
        <v>0</v>
      </c>
      <c r="D62" s="3">
        <f t="shared" si="7"/>
        <v>99.99986511011919</v>
      </c>
      <c r="E62" s="13">
        <f t="shared" si="7"/>
        <v>99.99986511011919</v>
      </c>
      <c r="F62" s="13">
        <f t="shared" si="7"/>
        <v>157.47971879257392</v>
      </c>
      <c r="G62" s="13">
        <f t="shared" si="7"/>
        <v>71.00258297964339</v>
      </c>
      <c r="H62" s="13">
        <f t="shared" si="7"/>
        <v>78.17079301634196</v>
      </c>
      <c r="I62" s="13">
        <f t="shared" si="7"/>
        <v>100.6878218701315</v>
      </c>
      <c r="J62" s="13">
        <f t="shared" si="7"/>
        <v>62.18713137260733</v>
      </c>
      <c r="K62" s="13">
        <f t="shared" si="7"/>
        <v>91.12813851529606</v>
      </c>
      <c r="L62" s="13">
        <f t="shared" si="7"/>
        <v>138.1249863350235</v>
      </c>
      <c r="M62" s="13">
        <f t="shared" si="7"/>
        <v>97.24306914463968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98.882888919662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99.99986511011919</v>
      </c>
    </row>
    <row r="63" spans="1:26" ht="13.5">
      <c r="A63" s="38" t="s">
        <v>108</v>
      </c>
      <c r="B63" s="12">
        <f t="shared" si="7"/>
        <v>31.814868288651045</v>
      </c>
      <c r="C63" s="12">
        <f t="shared" si="7"/>
        <v>0</v>
      </c>
      <c r="D63" s="3">
        <f t="shared" si="7"/>
        <v>99.99785860779346</v>
      </c>
      <c r="E63" s="13">
        <f t="shared" si="7"/>
        <v>99.99785860779346</v>
      </c>
      <c r="F63" s="13">
        <f t="shared" si="7"/>
        <v>125.1242268244082</v>
      </c>
      <c r="G63" s="13">
        <f t="shared" si="7"/>
        <v>21.095058369174055</v>
      </c>
      <c r="H63" s="13">
        <f t="shared" si="7"/>
        <v>32.164109154264516</v>
      </c>
      <c r="I63" s="13">
        <f t="shared" si="7"/>
        <v>59.10156210827101</v>
      </c>
      <c r="J63" s="13">
        <f t="shared" si="7"/>
        <v>18.1100819535917</v>
      </c>
      <c r="K63" s="13">
        <f t="shared" si="7"/>
        <v>27.361267012768348</v>
      </c>
      <c r="L63" s="13">
        <f t="shared" si="7"/>
        <v>44.565217391304344</v>
      </c>
      <c r="M63" s="13">
        <f t="shared" si="7"/>
        <v>30.003767028281914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44.48001047122263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99.99785860779346</v>
      </c>
    </row>
    <row r="64" spans="1:26" ht="13.5">
      <c r="A64" s="38" t="s">
        <v>109</v>
      </c>
      <c r="B64" s="12">
        <f t="shared" si="7"/>
        <v>32.34178018820098</v>
      </c>
      <c r="C64" s="12">
        <f t="shared" si="7"/>
        <v>0</v>
      </c>
      <c r="D64" s="3">
        <f t="shared" si="7"/>
        <v>99.99344087455006</v>
      </c>
      <c r="E64" s="13">
        <f t="shared" si="7"/>
        <v>99.99344087455006</v>
      </c>
      <c r="F64" s="13">
        <f t="shared" si="7"/>
        <v>128.23273999827185</v>
      </c>
      <c r="G64" s="13">
        <f t="shared" si="7"/>
        <v>22.828132070528646</v>
      </c>
      <c r="H64" s="13">
        <f t="shared" si="7"/>
        <v>34.05860068349803</v>
      </c>
      <c r="I64" s="13">
        <f t="shared" si="7"/>
        <v>61.27041516574205</v>
      </c>
      <c r="J64" s="13">
        <f t="shared" si="7"/>
        <v>35.56235581382443</v>
      </c>
      <c r="K64" s="13">
        <f t="shared" si="7"/>
        <v>30.230661912060974</v>
      </c>
      <c r="L64" s="13">
        <f t="shared" si="7"/>
        <v>47.91851336369193</v>
      </c>
      <c r="M64" s="13">
        <f t="shared" si="7"/>
        <v>37.904104020605196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49.5438932496909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99.99344087455006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33.16004742145821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15.927691736056046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58861779</v>
      </c>
      <c r="C67" s="23"/>
      <c r="D67" s="24">
        <v>67145820</v>
      </c>
      <c r="E67" s="25">
        <v>67145820</v>
      </c>
      <c r="F67" s="25">
        <v>14858786</v>
      </c>
      <c r="G67" s="25">
        <v>5042785</v>
      </c>
      <c r="H67" s="25">
        <v>5332556</v>
      </c>
      <c r="I67" s="25">
        <v>25234127</v>
      </c>
      <c r="J67" s="25">
        <v>4792930</v>
      </c>
      <c r="K67" s="25">
        <v>4137228</v>
      </c>
      <c r="L67" s="25">
        <v>4512746</v>
      </c>
      <c r="M67" s="25">
        <v>13442904</v>
      </c>
      <c r="N67" s="25"/>
      <c r="O67" s="25"/>
      <c r="P67" s="25"/>
      <c r="Q67" s="25"/>
      <c r="R67" s="25"/>
      <c r="S67" s="25"/>
      <c r="T67" s="25"/>
      <c r="U67" s="25"/>
      <c r="V67" s="25">
        <v>38677031</v>
      </c>
      <c r="W67" s="25">
        <v>50359491</v>
      </c>
      <c r="X67" s="25"/>
      <c r="Y67" s="24"/>
      <c r="Z67" s="26">
        <v>67145820</v>
      </c>
    </row>
    <row r="68" spans="1:26" ht="13.5" hidden="1">
      <c r="A68" s="36" t="s">
        <v>31</v>
      </c>
      <c r="B68" s="18">
        <v>15085482</v>
      </c>
      <c r="C68" s="18"/>
      <c r="D68" s="19">
        <v>15000000</v>
      </c>
      <c r="E68" s="20">
        <v>15000000</v>
      </c>
      <c r="F68" s="20">
        <v>10427455</v>
      </c>
      <c r="G68" s="20">
        <v>522692</v>
      </c>
      <c r="H68" s="20">
        <v>493042</v>
      </c>
      <c r="I68" s="20">
        <v>11443189</v>
      </c>
      <c r="J68" s="20">
        <v>557477</v>
      </c>
      <c r="K68" s="20">
        <v>330033</v>
      </c>
      <c r="L68" s="20">
        <v>479245</v>
      </c>
      <c r="M68" s="20">
        <v>1366755</v>
      </c>
      <c r="N68" s="20"/>
      <c r="O68" s="20"/>
      <c r="P68" s="20"/>
      <c r="Q68" s="20"/>
      <c r="R68" s="20"/>
      <c r="S68" s="20"/>
      <c r="T68" s="20"/>
      <c r="U68" s="20"/>
      <c r="V68" s="20">
        <v>12809944</v>
      </c>
      <c r="W68" s="20">
        <v>11250000</v>
      </c>
      <c r="X68" s="20"/>
      <c r="Y68" s="19"/>
      <c r="Z68" s="22">
        <v>15000000</v>
      </c>
    </row>
    <row r="69" spans="1:26" ht="13.5" hidden="1">
      <c r="A69" s="37" t="s">
        <v>32</v>
      </c>
      <c r="B69" s="18">
        <v>42172201</v>
      </c>
      <c r="C69" s="18"/>
      <c r="D69" s="19">
        <v>52145820</v>
      </c>
      <c r="E69" s="20">
        <v>52145820</v>
      </c>
      <c r="F69" s="20">
        <v>4333895</v>
      </c>
      <c r="G69" s="20">
        <v>4374406</v>
      </c>
      <c r="H69" s="20">
        <v>4717600</v>
      </c>
      <c r="I69" s="20">
        <v>13425901</v>
      </c>
      <c r="J69" s="20">
        <v>4120226</v>
      </c>
      <c r="K69" s="20">
        <v>3695313</v>
      </c>
      <c r="L69" s="20">
        <v>3923210</v>
      </c>
      <c r="M69" s="20">
        <v>11738749</v>
      </c>
      <c r="N69" s="20"/>
      <c r="O69" s="20"/>
      <c r="P69" s="20"/>
      <c r="Q69" s="20"/>
      <c r="R69" s="20"/>
      <c r="S69" s="20"/>
      <c r="T69" s="20"/>
      <c r="U69" s="20"/>
      <c r="V69" s="20">
        <v>25164650</v>
      </c>
      <c r="W69" s="20">
        <v>39109491</v>
      </c>
      <c r="X69" s="20"/>
      <c r="Y69" s="19"/>
      <c r="Z69" s="22">
        <v>52145820</v>
      </c>
    </row>
    <row r="70" spans="1:26" ht="13.5" hidden="1">
      <c r="A70" s="38" t="s">
        <v>106</v>
      </c>
      <c r="B70" s="18">
        <v>26360677</v>
      </c>
      <c r="C70" s="18"/>
      <c r="D70" s="19">
        <v>33609320</v>
      </c>
      <c r="E70" s="20">
        <v>33609320</v>
      </c>
      <c r="F70" s="20">
        <v>2983175</v>
      </c>
      <c r="G70" s="20">
        <v>2987452</v>
      </c>
      <c r="H70" s="20">
        <v>3290272</v>
      </c>
      <c r="I70" s="20">
        <v>9260899</v>
      </c>
      <c r="J70" s="20">
        <v>2665739</v>
      </c>
      <c r="K70" s="20">
        <v>2275495</v>
      </c>
      <c r="L70" s="20">
        <v>2471772</v>
      </c>
      <c r="M70" s="20">
        <v>7413006</v>
      </c>
      <c r="N70" s="20"/>
      <c r="O70" s="20"/>
      <c r="P70" s="20"/>
      <c r="Q70" s="20"/>
      <c r="R70" s="20"/>
      <c r="S70" s="20"/>
      <c r="T70" s="20"/>
      <c r="U70" s="20"/>
      <c r="V70" s="20">
        <v>16673905</v>
      </c>
      <c r="W70" s="20">
        <v>25206750</v>
      </c>
      <c r="X70" s="20"/>
      <c r="Y70" s="19"/>
      <c r="Z70" s="22">
        <v>33609320</v>
      </c>
    </row>
    <row r="71" spans="1:26" ht="13.5" hidden="1">
      <c r="A71" s="38" t="s">
        <v>107</v>
      </c>
      <c r="B71" s="18">
        <v>5100349</v>
      </c>
      <c r="C71" s="18"/>
      <c r="D71" s="19">
        <v>8154800</v>
      </c>
      <c r="E71" s="20">
        <v>8154800</v>
      </c>
      <c r="F71" s="20">
        <v>421326</v>
      </c>
      <c r="G71" s="20">
        <v>439415</v>
      </c>
      <c r="H71" s="20">
        <v>483357</v>
      </c>
      <c r="I71" s="20">
        <v>1344098</v>
      </c>
      <c r="J71" s="20">
        <v>504405</v>
      </c>
      <c r="K71" s="20">
        <v>471919</v>
      </c>
      <c r="L71" s="20">
        <v>503111</v>
      </c>
      <c r="M71" s="20">
        <v>1479435</v>
      </c>
      <c r="N71" s="20"/>
      <c r="O71" s="20"/>
      <c r="P71" s="20"/>
      <c r="Q71" s="20"/>
      <c r="R71" s="20"/>
      <c r="S71" s="20"/>
      <c r="T71" s="20"/>
      <c r="U71" s="20"/>
      <c r="V71" s="20">
        <v>2823533</v>
      </c>
      <c r="W71" s="20">
        <v>6116247</v>
      </c>
      <c r="X71" s="20"/>
      <c r="Y71" s="19"/>
      <c r="Z71" s="22">
        <v>8154800</v>
      </c>
    </row>
    <row r="72" spans="1:26" ht="13.5" hidden="1">
      <c r="A72" s="38" t="s">
        <v>108</v>
      </c>
      <c r="B72" s="18">
        <v>6426819</v>
      </c>
      <c r="C72" s="18"/>
      <c r="D72" s="19">
        <v>6631200</v>
      </c>
      <c r="E72" s="20">
        <v>6631200</v>
      </c>
      <c r="F72" s="20">
        <v>559058</v>
      </c>
      <c r="G72" s="20">
        <v>569650</v>
      </c>
      <c r="H72" s="20">
        <v>566501</v>
      </c>
      <c r="I72" s="20">
        <v>1695209</v>
      </c>
      <c r="J72" s="20">
        <v>571665</v>
      </c>
      <c r="K72" s="20">
        <v>570160</v>
      </c>
      <c r="L72" s="20">
        <v>570400</v>
      </c>
      <c r="M72" s="20">
        <v>1712225</v>
      </c>
      <c r="N72" s="20"/>
      <c r="O72" s="20"/>
      <c r="P72" s="20"/>
      <c r="Q72" s="20"/>
      <c r="R72" s="20"/>
      <c r="S72" s="20"/>
      <c r="T72" s="20"/>
      <c r="U72" s="20"/>
      <c r="V72" s="20">
        <v>3407434</v>
      </c>
      <c r="W72" s="20">
        <v>4973247</v>
      </c>
      <c r="X72" s="20"/>
      <c r="Y72" s="19"/>
      <c r="Z72" s="22">
        <v>6631200</v>
      </c>
    </row>
    <row r="73" spans="1:26" ht="13.5" hidden="1">
      <c r="A73" s="38" t="s">
        <v>109</v>
      </c>
      <c r="B73" s="18">
        <v>4284356</v>
      </c>
      <c r="C73" s="18"/>
      <c r="D73" s="19">
        <v>3750500</v>
      </c>
      <c r="E73" s="20">
        <v>3750500</v>
      </c>
      <c r="F73" s="20">
        <v>370336</v>
      </c>
      <c r="G73" s="20">
        <v>377889</v>
      </c>
      <c r="H73" s="20">
        <v>377470</v>
      </c>
      <c r="I73" s="20">
        <v>1125695</v>
      </c>
      <c r="J73" s="20">
        <v>378417</v>
      </c>
      <c r="K73" s="20">
        <v>377739</v>
      </c>
      <c r="L73" s="20">
        <v>377927</v>
      </c>
      <c r="M73" s="20">
        <v>1134083</v>
      </c>
      <c r="N73" s="20"/>
      <c r="O73" s="20"/>
      <c r="P73" s="20"/>
      <c r="Q73" s="20"/>
      <c r="R73" s="20"/>
      <c r="S73" s="20"/>
      <c r="T73" s="20"/>
      <c r="U73" s="20"/>
      <c r="V73" s="20">
        <v>2259778</v>
      </c>
      <c r="W73" s="20">
        <v>2813247</v>
      </c>
      <c r="X73" s="20"/>
      <c r="Y73" s="19"/>
      <c r="Z73" s="22">
        <v>3750500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1604096</v>
      </c>
      <c r="C75" s="27"/>
      <c r="D75" s="28"/>
      <c r="E75" s="29"/>
      <c r="F75" s="29">
        <v>97436</v>
      </c>
      <c r="G75" s="29">
        <v>145687</v>
      </c>
      <c r="H75" s="29">
        <v>121914</v>
      </c>
      <c r="I75" s="29">
        <v>365037</v>
      </c>
      <c r="J75" s="29">
        <v>115227</v>
      </c>
      <c r="K75" s="29">
        <v>111882</v>
      </c>
      <c r="L75" s="29">
        <v>110291</v>
      </c>
      <c r="M75" s="29">
        <v>337400</v>
      </c>
      <c r="N75" s="29"/>
      <c r="O75" s="29"/>
      <c r="P75" s="29"/>
      <c r="Q75" s="29"/>
      <c r="R75" s="29"/>
      <c r="S75" s="29"/>
      <c r="T75" s="29"/>
      <c r="U75" s="29"/>
      <c r="V75" s="29">
        <v>702437</v>
      </c>
      <c r="W75" s="29"/>
      <c r="X75" s="29"/>
      <c r="Y75" s="28"/>
      <c r="Z75" s="30"/>
    </row>
    <row r="76" spans="1:26" ht="13.5" hidden="1">
      <c r="A76" s="41" t="s">
        <v>113</v>
      </c>
      <c r="B76" s="31">
        <v>50188666</v>
      </c>
      <c r="C76" s="31"/>
      <c r="D76" s="32">
        <v>67145053</v>
      </c>
      <c r="E76" s="33">
        <v>67145053</v>
      </c>
      <c r="F76" s="33">
        <v>16800213</v>
      </c>
      <c r="G76" s="33">
        <v>3505792</v>
      </c>
      <c r="H76" s="33">
        <v>6438496</v>
      </c>
      <c r="I76" s="33">
        <v>26744501</v>
      </c>
      <c r="J76" s="33">
        <v>4468543</v>
      </c>
      <c r="K76" s="33">
        <v>4397342</v>
      </c>
      <c r="L76" s="33">
        <v>6770318</v>
      </c>
      <c r="M76" s="33">
        <v>15636203</v>
      </c>
      <c r="N76" s="33"/>
      <c r="O76" s="33"/>
      <c r="P76" s="33"/>
      <c r="Q76" s="33"/>
      <c r="R76" s="33"/>
      <c r="S76" s="33"/>
      <c r="T76" s="33"/>
      <c r="U76" s="33"/>
      <c r="V76" s="33">
        <v>42380704</v>
      </c>
      <c r="W76" s="33">
        <v>50359491</v>
      </c>
      <c r="X76" s="33"/>
      <c r="Y76" s="32"/>
      <c r="Z76" s="34">
        <v>67145053</v>
      </c>
    </row>
    <row r="77" spans="1:26" ht="13.5" hidden="1">
      <c r="A77" s="36" t="s">
        <v>31</v>
      </c>
      <c r="B77" s="18">
        <v>17353227</v>
      </c>
      <c r="C77" s="18"/>
      <c r="D77" s="19">
        <v>15000000</v>
      </c>
      <c r="E77" s="20">
        <v>15000000</v>
      </c>
      <c r="F77" s="20">
        <v>10427455</v>
      </c>
      <c r="G77" s="20">
        <v>799048</v>
      </c>
      <c r="H77" s="20">
        <v>2283122</v>
      </c>
      <c r="I77" s="20">
        <v>13509625</v>
      </c>
      <c r="J77" s="20">
        <v>1036277</v>
      </c>
      <c r="K77" s="20">
        <v>1062748</v>
      </c>
      <c r="L77" s="20">
        <v>1361558</v>
      </c>
      <c r="M77" s="20">
        <v>3460583</v>
      </c>
      <c r="N77" s="20"/>
      <c r="O77" s="20"/>
      <c r="P77" s="20"/>
      <c r="Q77" s="20"/>
      <c r="R77" s="20"/>
      <c r="S77" s="20"/>
      <c r="T77" s="20"/>
      <c r="U77" s="20"/>
      <c r="V77" s="20">
        <v>16970208</v>
      </c>
      <c r="W77" s="20">
        <v>11250000</v>
      </c>
      <c r="X77" s="20"/>
      <c r="Y77" s="19"/>
      <c r="Z77" s="22">
        <v>15000000</v>
      </c>
    </row>
    <row r="78" spans="1:26" ht="13.5" hidden="1">
      <c r="A78" s="37" t="s">
        <v>32</v>
      </c>
      <c r="B78" s="18">
        <v>32835439</v>
      </c>
      <c r="C78" s="18"/>
      <c r="D78" s="19">
        <v>52145053</v>
      </c>
      <c r="E78" s="20">
        <v>52145053</v>
      </c>
      <c r="F78" s="20">
        <v>6372758</v>
      </c>
      <c r="G78" s="20">
        <v>2706744</v>
      </c>
      <c r="H78" s="20">
        <v>4155374</v>
      </c>
      <c r="I78" s="20">
        <v>13234876</v>
      </c>
      <c r="J78" s="20">
        <v>3432266</v>
      </c>
      <c r="K78" s="20">
        <v>3222712</v>
      </c>
      <c r="L78" s="20">
        <v>5408760</v>
      </c>
      <c r="M78" s="20">
        <v>12063738</v>
      </c>
      <c r="N78" s="20"/>
      <c r="O78" s="20"/>
      <c r="P78" s="20"/>
      <c r="Q78" s="20"/>
      <c r="R78" s="20"/>
      <c r="S78" s="20"/>
      <c r="T78" s="20"/>
      <c r="U78" s="20"/>
      <c r="V78" s="20">
        <v>25298614</v>
      </c>
      <c r="W78" s="20">
        <v>39109491</v>
      </c>
      <c r="X78" s="20"/>
      <c r="Y78" s="19"/>
      <c r="Z78" s="22">
        <v>52145053</v>
      </c>
    </row>
    <row r="79" spans="1:26" ht="13.5" hidden="1">
      <c r="A79" s="38" t="s">
        <v>106</v>
      </c>
      <c r="B79" s="18">
        <v>24318341</v>
      </c>
      <c r="C79" s="18"/>
      <c r="D79" s="19">
        <v>33608952</v>
      </c>
      <c r="E79" s="20">
        <v>33608952</v>
      </c>
      <c r="F79" s="20">
        <v>4534846</v>
      </c>
      <c r="G79" s="20">
        <v>2188315</v>
      </c>
      <c r="H79" s="20">
        <v>3466759</v>
      </c>
      <c r="I79" s="20">
        <v>10189920</v>
      </c>
      <c r="J79" s="20">
        <v>2880488</v>
      </c>
      <c r="K79" s="20">
        <v>2522465</v>
      </c>
      <c r="L79" s="20">
        <v>4278541</v>
      </c>
      <c r="M79" s="20">
        <v>9681494</v>
      </c>
      <c r="N79" s="20"/>
      <c r="O79" s="20"/>
      <c r="P79" s="20"/>
      <c r="Q79" s="20"/>
      <c r="R79" s="20"/>
      <c r="S79" s="20"/>
      <c r="T79" s="20"/>
      <c r="U79" s="20"/>
      <c r="V79" s="20">
        <v>19871414</v>
      </c>
      <c r="W79" s="20">
        <v>25206750</v>
      </c>
      <c r="X79" s="20"/>
      <c r="Y79" s="19"/>
      <c r="Z79" s="22">
        <v>33608952</v>
      </c>
    </row>
    <row r="80" spans="1:26" ht="13.5" hidden="1">
      <c r="A80" s="38" t="s">
        <v>107</v>
      </c>
      <c r="B80" s="18">
        <v>5086777</v>
      </c>
      <c r="C80" s="18"/>
      <c r="D80" s="19">
        <v>8154789</v>
      </c>
      <c r="E80" s="20">
        <v>8154789</v>
      </c>
      <c r="F80" s="20">
        <v>663503</v>
      </c>
      <c r="G80" s="20">
        <v>311996</v>
      </c>
      <c r="H80" s="20">
        <v>377844</v>
      </c>
      <c r="I80" s="20">
        <v>1353343</v>
      </c>
      <c r="J80" s="20">
        <v>313675</v>
      </c>
      <c r="K80" s="20">
        <v>430051</v>
      </c>
      <c r="L80" s="20">
        <v>694922</v>
      </c>
      <c r="M80" s="20">
        <v>1438648</v>
      </c>
      <c r="N80" s="20"/>
      <c r="O80" s="20"/>
      <c r="P80" s="20"/>
      <c r="Q80" s="20"/>
      <c r="R80" s="20"/>
      <c r="S80" s="20"/>
      <c r="T80" s="20"/>
      <c r="U80" s="20"/>
      <c r="V80" s="20">
        <v>2791991</v>
      </c>
      <c r="W80" s="20">
        <v>6116247</v>
      </c>
      <c r="X80" s="20"/>
      <c r="Y80" s="19"/>
      <c r="Z80" s="22">
        <v>8154789</v>
      </c>
    </row>
    <row r="81" spans="1:26" ht="13.5" hidden="1">
      <c r="A81" s="38" t="s">
        <v>108</v>
      </c>
      <c r="B81" s="18">
        <v>2044684</v>
      </c>
      <c r="C81" s="18"/>
      <c r="D81" s="19">
        <v>6631058</v>
      </c>
      <c r="E81" s="20">
        <v>6631058</v>
      </c>
      <c r="F81" s="20">
        <v>699517</v>
      </c>
      <c r="G81" s="20">
        <v>120168</v>
      </c>
      <c r="H81" s="20">
        <v>182210</v>
      </c>
      <c r="I81" s="20">
        <v>1001895</v>
      </c>
      <c r="J81" s="20">
        <v>103529</v>
      </c>
      <c r="K81" s="20">
        <v>156003</v>
      </c>
      <c r="L81" s="20">
        <v>254200</v>
      </c>
      <c r="M81" s="20">
        <v>513732</v>
      </c>
      <c r="N81" s="20"/>
      <c r="O81" s="20"/>
      <c r="P81" s="20"/>
      <c r="Q81" s="20"/>
      <c r="R81" s="20"/>
      <c r="S81" s="20"/>
      <c r="T81" s="20"/>
      <c r="U81" s="20"/>
      <c r="V81" s="20">
        <v>1515627</v>
      </c>
      <c r="W81" s="20">
        <v>4973247</v>
      </c>
      <c r="X81" s="20"/>
      <c r="Y81" s="19"/>
      <c r="Z81" s="22">
        <v>6631058</v>
      </c>
    </row>
    <row r="82" spans="1:26" ht="13.5" hidden="1">
      <c r="A82" s="38" t="s">
        <v>109</v>
      </c>
      <c r="B82" s="18">
        <v>1385637</v>
      </c>
      <c r="C82" s="18"/>
      <c r="D82" s="19">
        <v>3750254</v>
      </c>
      <c r="E82" s="20">
        <v>3750254</v>
      </c>
      <c r="F82" s="20">
        <v>474892</v>
      </c>
      <c r="G82" s="20">
        <v>86265</v>
      </c>
      <c r="H82" s="20">
        <v>128561</v>
      </c>
      <c r="I82" s="20">
        <v>689718</v>
      </c>
      <c r="J82" s="20">
        <v>134574</v>
      </c>
      <c r="K82" s="20">
        <v>114193</v>
      </c>
      <c r="L82" s="20">
        <v>181097</v>
      </c>
      <c r="M82" s="20">
        <v>429864</v>
      </c>
      <c r="N82" s="20"/>
      <c r="O82" s="20"/>
      <c r="P82" s="20"/>
      <c r="Q82" s="20"/>
      <c r="R82" s="20"/>
      <c r="S82" s="20"/>
      <c r="T82" s="20"/>
      <c r="U82" s="20"/>
      <c r="V82" s="20">
        <v>1119582</v>
      </c>
      <c r="W82" s="20">
        <v>2813247</v>
      </c>
      <c r="X82" s="20"/>
      <c r="Y82" s="19"/>
      <c r="Z82" s="22">
        <v>3750254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>
        <v>111882</v>
      </c>
      <c r="L84" s="29"/>
      <c r="M84" s="29">
        <v>111882</v>
      </c>
      <c r="N84" s="29"/>
      <c r="O84" s="29"/>
      <c r="P84" s="29"/>
      <c r="Q84" s="29"/>
      <c r="R84" s="29"/>
      <c r="S84" s="29"/>
      <c r="T84" s="29"/>
      <c r="U84" s="29"/>
      <c r="V84" s="29">
        <v>111882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2017-05-05T09:58:26Z</dcterms:created>
  <dcterms:modified xsi:type="dcterms:W3CDTF">2017-05-05T09:59:02Z</dcterms:modified>
  <cp:category/>
  <cp:version/>
  <cp:contentType/>
  <cp:contentStatus/>
</cp:coreProperties>
</file>