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635" activeTab="0"/>
  </bookViews>
  <sheets>
    <sheet name="Summary" sheetId="1" r:id="rId1"/>
    <sheet name="MP301" sheetId="2" r:id="rId2"/>
    <sheet name="MP302" sheetId="3" r:id="rId3"/>
    <sheet name="MP303" sheetId="4" r:id="rId4"/>
    <sheet name="MP304" sheetId="5" r:id="rId5"/>
    <sheet name="MP305" sheetId="6" r:id="rId6"/>
    <sheet name="MP306" sheetId="7" r:id="rId7"/>
    <sheet name="MP307" sheetId="8" r:id="rId8"/>
    <sheet name="DC30" sheetId="9" r:id="rId9"/>
    <sheet name="MP311" sheetId="10" r:id="rId10"/>
    <sheet name="MP312" sheetId="11" r:id="rId11"/>
    <sheet name="MP313" sheetId="12" r:id="rId12"/>
    <sheet name="MP314" sheetId="13" r:id="rId13"/>
    <sheet name="MP315" sheetId="14" r:id="rId14"/>
    <sheet name="MP316" sheetId="15" r:id="rId15"/>
    <sheet name="DC31" sheetId="16" r:id="rId16"/>
    <sheet name="MP321" sheetId="17" r:id="rId17"/>
    <sheet name="MP324" sheetId="18" r:id="rId18"/>
    <sheet name="MP325" sheetId="19" r:id="rId19"/>
    <sheet name="MP326" sheetId="20" r:id="rId20"/>
    <sheet name="DC32" sheetId="21" r:id="rId21"/>
  </sheets>
  <definedNames>
    <definedName name="_xlnm.Print_Area" localSheetId="8">'DC30'!$A$1:$Z$66</definedName>
    <definedName name="_xlnm.Print_Area" localSheetId="15">'DC31'!$A$1:$Z$66</definedName>
    <definedName name="_xlnm.Print_Area" localSheetId="20">'DC32'!$A$1:$Z$66</definedName>
    <definedName name="_xlnm.Print_Area" localSheetId="1">'MP301'!$A$1:$Z$66</definedName>
    <definedName name="_xlnm.Print_Area" localSheetId="2">'MP302'!$A$1:$Z$66</definedName>
    <definedName name="_xlnm.Print_Area" localSheetId="3">'MP303'!$A$1:$Z$66</definedName>
    <definedName name="_xlnm.Print_Area" localSheetId="4">'MP304'!$A$1:$Z$66</definedName>
    <definedName name="_xlnm.Print_Area" localSheetId="5">'MP305'!$A$1:$Z$66</definedName>
    <definedName name="_xlnm.Print_Area" localSheetId="6">'MP306'!$A$1:$Z$66</definedName>
    <definedName name="_xlnm.Print_Area" localSheetId="7">'MP307'!$A$1:$Z$66</definedName>
    <definedName name="_xlnm.Print_Area" localSheetId="9">'MP311'!$A$1:$Z$66</definedName>
    <definedName name="_xlnm.Print_Area" localSheetId="10">'MP312'!$A$1:$Z$66</definedName>
    <definedName name="_xlnm.Print_Area" localSheetId="11">'MP313'!$A$1:$Z$66</definedName>
    <definedName name="_xlnm.Print_Area" localSheetId="12">'MP314'!$A$1:$Z$66</definedName>
    <definedName name="_xlnm.Print_Area" localSheetId="13">'MP315'!$A$1:$Z$66</definedName>
    <definedName name="_xlnm.Print_Area" localSheetId="14">'MP316'!$A$1:$Z$66</definedName>
    <definedName name="_xlnm.Print_Area" localSheetId="16">'MP321'!$A$1:$Z$66</definedName>
    <definedName name="_xlnm.Print_Area" localSheetId="17">'MP324'!$A$1:$Z$66</definedName>
    <definedName name="_xlnm.Print_Area" localSheetId="18">'MP325'!$A$1:$Z$66</definedName>
    <definedName name="_xlnm.Print_Area" localSheetId="19">'MP326'!$A$1:$Z$66</definedName>
    <definedName name="_xlnm.Print_Area" localSheetId="0">'Summary'!$A$1:$Z$66</definedName>
  </definedNames>
  <calcPr fullCalcOnLoad="1"/>
</workbook>
</file>

<file path=xl/sharedStrings.xml><?xml version="1.0" encoding="utf-8"?>
<sst xmlns="http://schemas.openxmlformats.org/spreadsheetml/2006/main" count="2331" uniqueCount="111">
  <si>
    <t>Mpumalanga: Albert Luthuli(MP301) - Table C1 Schedule Quarterly Budget Statement Summary for 3rd Quarter ended 31 March 2017 (Figures Finalised as at 2017/05/04)</t>
  </si>
  <si>
    <t>Description</t>
  </si>
  <si>
    <t>2015/16</t>
  </si>
  <si>
    <t>2016/17</t>
  </si>
  <si>
    <t>Budget year 2016/17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</si>
  <si>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</si>
  <si>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</si>
  <si>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</si>
  <si>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</si>
  <si>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</si>
  <si>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</si>
  <si>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</si>
  <si>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</si>
  <si>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</si>
  <si>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</si>
  <si>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</si>
  <si>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</si>
  <si>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</si>
  <si>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</si>
  <si>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</si>
  <si>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</si>
  <si>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</si>
  <si>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</si>
  <si>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</si>
  <si>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</si>
  <si>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</si>
  <si>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</si>
  <si>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</si>
  <si>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</si>
  <si>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</si>
  <si>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</si>
  <si>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</si>
  <si>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</si>
  <si>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</si>
  <si>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</si>
  <si>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</si>
  <si>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Employee costs</t>
  </si>
  <si>
    <t>Remuneration of councillors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</si>
  <si>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</si>
  <si>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</si>
  <si>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</si>
  <si>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</si>
  <si>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</si>
  <si>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</si>
  <si>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</si>
  <si>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Share of surplus/ (deficit) of associate</t>
  </si>
  <si>
    <t>Surplus/(Deficit) for the year</t>
  </si>
  <si>
    <t>Capital expenditure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</si>
  <si>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</si>
  <si>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</si>
  <si>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</si>
  <si>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</si>
  <si>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</si>
  <si>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</si>
  <si>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</si>
  <si>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</si>
  <si>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</si>
  <si>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</si>
  <si>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</si>
  <si>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</si>
  <si>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</si>
  <si>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</si>
  <si>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</si>
  <si>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</si>
  <si>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</si>
  <si>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</si>
  <si>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Mpumalanga: Msukaligwa(MP302) - Table C1 Schedule Quarterly Budget Statement Summary for 3rd Quarter ended 31 March 2017 (Figures Finalised as at 2017/05/04)</t>
  </si>
  <si>
    <t>Mpumalanga: Mkhondo(MP303) - Table C1 Schedule Quarterly Budget Statement Summary for 3rd Quarter ended 31 March 2017 (Figures Finalised as at 2017/05/04)</t>
  </si>
  <si>
    <t>Mpumalanga: Pixley Ka Seme (MP)(MP304) - Table C1 Schedule Quarterly Budget Statement Summary for 3rd Quarter ended 31 March 2017 (Figures Finalised as at 2017/05/04)</t>
  </si>
  <si>
    <t>Mpumalanga: Lekwa(MP305) - Table C1 Schedule Quarterly Budget Statement Summary for 3rd Quarter ended 31 March 2017 (Figures Finalised as at 2017/05/04)</t>
  </si>
  <si>
    <t>Mpumalanga: Dipaleseng(MP306) - Table C1 Schedule Quarterly Budget Statement Summary for 3rd Quarter ended 31 March 2017 (Figures Finalised as at 2017/05/04)</t>
  </si>
  <si>
    <t>Mpumalanga: Govan Mbeki(MP307) - Table C1 Schedule Quarterly Budget Statement Summary for 3rd Quarter ended 31 March 2017 (Figures Finalised as at 2017/05/04)</t>
  </si>
  <si>
    <t>Mpumalanga: Gert Sibande(DC30) - Table C1 Schedule Quarterly Budget Statement Summary for 3rd Quarter ended 31 March 2017 (Figures Finalised as at 2017/05/04)</t>
  </si>
  <si>
    <t>Mpumalanga: Victor Khanye(MP311) - Table C1 Schedule Quarterly Budget Statement Summary for 3rd Quarter ended 31 March 2017 (Figures Finalised as at 2017/05/04)</t>
  </si>
  <si>
    <t>Mpumalanga: Emalahleni (Mp)(MP312) - Table C1 Schedule Quarterly Budget Statement Summary for 3rd Quarter ended 31 March 2017 (Figures Finalised as at 2017/05/04)</t>
  </si>
  <si>
    <t>Mpumalanga: Steve Tshwete(MP313) - Table C1 Schedule Quarterly Budget Statement Summary for 3rd Quarter ended 31 March 2017 (Figures Finalised as at 2017/05/04)</t>
  </si>
  <si>
    <t>Mpumalanga: Emakhazeni(MP314) - Table C1 Schedule Quarterly Budget Statement Summary for 3rd Quarter ended 31 March 2017 (Figures Finalised as at 2017/05/04)</t>
  </si>
  <si>
    <t>Mpumalanga: Thembisile Hani(MP315) - Table C1 Schedule Quarterly Budget Statement Summary for 3rd Quarter ended 31 March 2017 (Figures Finalised as at 2017/05/04)</t>
  </si>
  <si>
    <t>Mpumalanga: Dr J.S. Moroka(MP316) - Table C1 Schedule Quarterly Budget Statement Summary for 3rd Quarter ended 31 March 2017 (Figures Finalised as at 2017/05/04)</t>
  </si>
  <si>
    <t>Mpumalanga: Nkangala(DC31) - Table C1 Schedule Quarterly Budget Statement Summary for 3rd Quarter ended 31 March 2017 (Figures Finalised as at 2017/05/04)</t>
  </si>
  <si>
    <t>Mpumalanga: Thaba Chweu(MP321) - Table C1 Schedule Quarterly Budget Statement Summary for 3rd Quarter ended 31 March 2017 (Figures Finalised as at 2017/05/04)</t>
  </si>
  <si>
    <t>Mpumalanga: Nkomazi(MP324) - Table C1 Schedule Quarterly Budget Statement Summary for 3rd Quarter ended 31 March 2017 (Figures Finalised as at 2017/05/04)</t>
  </si>
  <si>
    <t>Mpumalanga: Bushbuckridge(MP325) - Table C1 Schedule Quarterly Budget Statement Summary for 3rd Quarter ended 31 March 2017 (Figures Finalised as at 2017/05/04)</t>
  </si>
  <si>
    <t>Mpumalanga: City of Mbombela(MP326) - Table C1 Schedule Quarterly Budget Statement Summary for 3rd Quarter ended 31 March 2017 (Figures Finalised as at 2017/05/04)</t>
  </si>
  <si>
    <t>Mpumalanga: Ehlanzeni(DC32) - Table C1 Schedule Quarterly Budget Statement Summary for 3rd Quarter ended 31 March 2017 (Figures Finalised as at 2017/05/04)</t>
  </si>
  <si>
    <t>Summary - Table C1 Schedule Quarterly Budget Statement Summary for 3rd Quarter ended 31 March 2017 (Figures Finalised as at 2017/05/04)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</si>
  <si>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</si>
  <si>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</si>
  <si>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</si>
  <si>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</si>
  <si>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</si>
  <si>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</si>
  <si>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</si>
  <si>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</si>
  <si>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</si>
  <si>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</si>
  <si>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</si>
  <si>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</si>
  <si>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</si>
  <si>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</si>
  <si>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</si>
  <si>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</si>
  <si>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</si>
  <si>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</si>
  <si>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</si>
  <si>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</si>
  <si>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</si>
  <si>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</si>
  <si>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Interest earned - outstanding debtors</t>
  </si>
  <si>
    <t>Financial Performance (Billing)</t>
  </si>
  <si>
    <t>Cash Flow (Receipts)</t>
  </si>
</sst>
</file>

<file path=xl/styles.xml><?xml version="1.0" encoding="utf-8"?>
<styleSheet xmlns="http://schemas.openxmlformats.org/spreadsheetml/2006/main">
  <numFmts count="1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_(* #,##0,,_);_(* \(#,##0,,\);_(* &quot;–&quot;?_);_(@_)"/>
    <numFmt numFmtId="172" formatCode="_ * #,##0.00_ ;_ * \(#,##0.00\)_ ;_ * &quot;-&quot;??_ ;_ @_ "/>
    <numFmt numFmtId="173" formatCode="_(* #,##0,_);_(* \(#,##0,\);_(* &quot;–&quot;?_);_(@_)"/>
    <numFmt numFmtId="174" formatCode="_(* #,##0,_);_(* \(#,##0,\);_(* &quot;- &quot;?_);_(@_)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5" fillId="32" borderId="7" applyNumberFormat="0" applyFont="0" applyAlignment="0" applyProtection="0"/>
    <xf numFmtId="0" fontId="40" fillId="27" borderId="8" applyNumberFormat="0" applyAlignment="0" applyProtection="0"/>
    <xf numFmtId="9" fontId="2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38">
    <xf numFmtId="0" fontId="0" fillId="0" borderId="0" xfId="0" applyFont="1" applyAlignment="1">
      <alignment/>
    </xf>
    <xf numFmtId="0" fontId="0" fillId="0" borderId="0" xfId="0" applyFont="1" applyAlignment="1">
      <alignment/>
    </xf>
    <xf numFmtId="172" fontId="5" fillId="0" borderId="10" xfId="0" applyNumberFormat="1" applyFont="1" applyBorder="1" applyAlignment="1">
      <alignment/>
    </xf>
    <xf numFmtId="172" fontId="5" fillId="0" borderId="11" xfId="0" applyNumberFormat="1" applyFont="1" applyBorder="1" applyAlignment="1">
      <alignment/>
    </xf>
    <xf numFmtId="172" fontId="5" fillId="0" borderId="12" xfId="0" applyNumberFormat="1" applyFont="1" applyBorder="1" applyAlignment="1">
      <alignment/>
    </xf>
    <xf numFmtId="172" fontId="3" fillId="0" borderId="13" xfId="0" applyNumberFormat="1" applyFont="1" applyBorder="1" applyAlignment="1">
      <alignment/>
    </xf>
    <xf numFmtId="172" fontId="3" fillId="0" borderId="14" xfId="0" applyNumberFormat="1" applyFont="1" applyBorder="1" applyAlignment="1">
      <alignment/>
    </xf>
    <xf numFmtId="172" fontId="3" fillId="0" borderId="15" xfId="0" applyNumberFormat="1" applyFont="1" applyBorder="1" applyAlignment="1">
      <alignment/>
    </xf>
    <xf numFmtId="172" fontId="3" fillId="0" borderId="16" xfId="0" applyNumberFormat="1" applyFont="1" applyBorder="1" applyAlignment="1">
      <alignment/>
    </xf>
    <xf numFmtId="172" fontId="5" fillId="0" borderId="17" xfId="0" applyNumberFormat="1" applyFont="1" applyBorder="1" applyAlignment="1">
      <alignment/>
    </xf>
    <xf numFmtId="172" fontId="5" fillId="0" borderId="18" xfId="0" applyNumberFormat="1" applyFont="1" applyBorder="1" applyAlignment="1">
      <alignment/>
    </xf>
    <xf numFmtId="172" fontId="5" fillId="0" borderId="19" xfId="0" applyNumberFormat="1" applyFont="1" applyBorder="1" applyAlignment="1">
      <alignment/>
    </xf>
    <xf numFmtId="172" fontId="5" fillId="0" borderId="20" xfId="0" applyNumberFormat="1" applyFont="1" applyBorder="1" applyAlignment="1">
      <alignment/>
    </xf>
    <xf numFmtId="172" fontId="5" fillId="0" borderId="21" xfId="0" applyNumberFormat="1" applyFont="1" applyBorder="1" applyAlignment="1">
      <alignment/>
    </xf>
    <xf numFmtId="172" fontId="5" fillId="0" borderId="22" xfId="0" applyNumberFormat="1" applyFont="1" applyBorder="1" applyAlignment="1">
      <alignment/>
    </xf>
    <xf numFmtId="172" fontId="5" fillId="0" borderId="23" xfId="0" applyNumberFormat="1" applyFont="1" applyBorder="1" applyAlignment="1">
      <alignment/>
    </xf>
    <xf numFmtId="172" fontId="5" fillId="0" borderId="24" xfId="0" applyNumberFormat="1" applyFont="1" applyBorder="1" applyAlignment="1">
      <alignment/>
    </xf>
    <xf numFmtId="172" fontId="5" fillId="0" borderId="25" xfId="0" applyNumberFormat="1" applyFont="1" applyBorder="1" applyAlignment="1">
      <alignment/>
    </xf>
    <xf numFmtId="174" fontId="5" fillId="0" borderId="20" xfId="0" applyNumberFormat="1" applyFont="1" applyFill="1" applyBorder="1" applyAlignment="1" applyProtection="1">
      <alignment/>
      <protection/>
    </xf>
    <xf numFmtId="174" fontId="5" fillId="0" borderId="11" xfId="0" applyNumberFormat="1" applyFont="1" applyFill="1" applyBorder="1" applyAlignment="1">
      <alignment/>
    </xf>
    <xf numFmtId="174" fontId="5" fillId="0" borderId="21" xfId="0" applyNumberFormat="1" applyFont="1" applyFill="1" applyBorder="1" applyAlignment="1">
      <alignment/>
    </xf>
    <xf numFmtId="174" fontId="3" fillId="0" borderId="20" xfId="0" applyNumberFormat="1" applyFont="1" applyFill="1" applyBorder="1" applyAlignment="1" applyProtection="1">
      <alignment/>
      <protection/>
    </xf>
    <xf numFmtId="174" fontId="5" fillId="0" borderId="26" xfId="0" applyNumberFormat="1" applyFont="1" applyFill="1" applyBorder="1" applyAlignment="1">
      <alignment/>
    </xf>
    <xf numFmtId="174" fontId="5" fillId="0" borderId="13" xfId="0" applyNumberFormat="1" applyFont="1" applyFill="1" applyBorder="1" applyAlignment="1" applyProtection="1">
      <alignment/>
      <protection/>
    </xf>
    <xf numFmtId="174" fontId="5" fillId="0" borderId="14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5" fillId="0" borderId="27" xfId="0" applyNumberFormat="1" applyFont="1" applyFill="1" applyBorder="1" applyAlignment="1">
      <alignment/>
    </xf>
    <xf numFmtId="174" fontId="5" fillId="0" borderId="23" xfId="0" applyNumberFormat="1" applyFont="1" applyFill="1" applyBorder="1" applyAlignment="1" applyProtection="1">
      <alignment/>
      <protection/>
    </xf>
    <xf numFmtId="174" fontId="5" fillId="0" borderId="12" xfId="0" applyNumberFormat="1" applyFont="1" applyFill="1" applyBorder="1" applyAlignment="1">
      <alignment/>
    </xf>
    <xf numFmtId="174" fontId="5" fillId="0" borderId="24" xfId="0" applyNumberFormat="1" applyFont="1" applyFill="1" applyBorder="1" applyAlignment="1">
      <alignment/>
    </xf>
    <xf numFmtId="174" fontId="5" fillId="0" borderId="28" xfId="0" applyNumberFormat="1" applyFont="1" applyFill="1" applyBorder="1" applyAlignment="1">
      <alignment/>
    </xf>
    <xf numFmtId="174" fontId="5" fillId="0" borderId="13" xfId="0" applyNumberFormat="1" applyFont="1" applyBorder="1" applyAlignment="1">
      <alignment/>
    </xf>
    <xf numFmtId="174" fontId="5" fillId="0" borderId="14" xfId="0" applyNumberFormat="1" applyFont="1" applyBorder="1" applyAlignment="1">
      <alignment/>
    </xf>
    <xf numFmtId="174" fontId="5" fillId="0" borderId="15" xfId="0" applyNumberFormat="1" applyFont="1" applyBorder="1" applyAlignment="1">
      <alignment/>
    </xf>
    <xf numFmtId="174" fontId="5" fillId="0" borderId="27" xfId="0" applyNumberFormat="1" applyFont="1" applyBorder="1" applyAlignment="1">
      <alignment/>
    </xf>
    <xf numFmtId="0" fontId="3" fillId="0" borderId="29" xfId="0" applyFont="1" applyFill="1" applyBorder="1" applyAlignment="1" applyProtection="1">
      <alignment/>
      <protection/>
    </xf>
    <xf numFmtId="0" fontId="5" fillId="0" borderId="17" xfId="0" applyNumberFormat="1" applyFont="1" applyBorder="1" applyAlignment="1" applyProtection="1">
      <alignment horizontal="left" indent="1"/>
      <protection/>
    </xf>
    <xf numFmtId="0" fontId="5" fillId="0" borderId="20" xfId="0" applyNumberFormat="1" applyFont="1" applyFill="1" applyBorder="1" applyAlignment="1" applyProtection="1">
      <alignment horizontal="left" indent="1"/>
      <protection/>
    </xf>
    <xf numFmtId="0" fontId="5" fillId="0" borderId="20" xfId="0" applyNumberFormat="1" applyFont="1" applyFill="1" applyBorder="1" applyAlignment="1" applyProtection="1">
      <alignment horizontal="left" indent="2"/>
      <protection/>
    </xf>
    <xf numFmtId="0" fontId="5" fillId="0" borderId="23" xfId="0" applyNumberFormat="1" applyFont="1" applyBorder="1" applyAlignment="1" applyProtection="1">
      <alignment horizontal="left" indent="1"/>
      <protection/>
    </xf>
    <xf numFmtId="0" fontId="3" fillId="0" borderId="13" xfId="0" applyNumberFormat="1" applyFont="1" applyBorder="1" applyAlignment="1" applyProtection="1">
      <alignment horizontal="left"/>
      <protection/>
    </xf>
    <xf numFmtId="0" fontId="6" fillId="0" borderId="13" xfId="0" applyNumberFormat="1" applyFont="1" applyBorder="1" applyAlignment="1" applyProtection="1">
      <alignment horizontal="left"/>
      <protection/>
    </xf>
    <xf numFmtId="0" fontId="3" fillId="0" borderId="17" xfId="0" applyFont="1" applyFill="1" applyBorder="1" applyAlignment="1" applyProtection="1">
      <alignment horizontal="center" vertical="center"/>
      <protection/>
    </xf>
    <xf numFmtId="0" fontId="3" fillId="0" borderId="30" xfId="0" applyFont="1" applyFill="1" applyBorder="1" applyAlignment="1" applyProtection="1">
      <alignment horizontal="center" vertical="center" wrapText="1"/>
      <protection/>
    </xf>
    <xf numFmtId="0" fontId="3" fillId="0" borderId="23" xfId="0" applyFont="1" applyFill="1" applyBorder="1" applyAlignment="1" applyProtection="1">
      <alignment horizontal="left" vertical="center"/>
      <protection/>
    </xf>
    <xf numFmtId="0" fontId="3" fillId="0" borderId="23" xfId="0" applyFont="1" applyFill="1" applyBorder="1" applyAlignment="1" applyProtection="1">
      <alignment horizontal="center" vertical="center" wrapText="1"/>
      <protection/>
    </xf>
    <xf numFmtId="0" fontId="3" fillId="0" borderId="31" xfId="0" applyFont="1" applyFill="1" applyBorder="1" applyAlignment="1" applyProtection="1">
      <alignment horizontal="center" vertical="center" wrapText="1"/>
      <protection/>
    </xf>
    <xf numFmtId="0" fontId="3" fillId="0" borderId="32" xfId="0" applyFont="1" applyFill="1" applyBorder="1" applyAlignment="1" applyProtection="1">
      <alignment horizontal="center" vertical="center" wrapText="1"/>
      <protection/>
    </xf>
    <xf numFmtId="0" fontId="3" fillId="0" borderId="33" xfId="0" applyFont="1" applyFill="1" applyBorder="1" applyAlignment="1" applyProtection="1">
      <alignment horizontal="center" vertical="center" wrapText="1"/>
      <protection/>
    </xf>
    <xf numFmtId="0" fontId="3" fillId="0" borderId="34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/>
      <protection/>
    </xf>
    <xf numFmtId="174" fontId="5" fillId="0" borderId="20" xfId="0" applyNumberFormat="1" applyFont="1" applyBorder="1" applyAlignment="1" applyProtection="1">
      <alignment/>
      <protection/>
    </xf>
    <xf numFmtId="174" fontId="5" fillId="0" borderId="11" xfId="0" applyNumberFormat="1" applyFont="1" applyBorder="1" applyAlignment="1" applyProtection="1">
      <alignment/>
      <protection/>
    </xf>
    <xf numFmtId="174" fontId="5" fillId="0" borderId="21" xfId="0" applyNumberFormat="1" applyFont="1" applyBorder="1" applyAlignment="1" applyProtection="1">
      <alignment/>
      <protection/>
    </xf>
    <xf numFmtId="174" fontId="5" fillId="0" borderId="18" xfId="0" applyNumberFormat="1" applyFont="1" applyBorder="1" applyAlignment="1" applyProtection="1">
      <alignment/>
      <protection/>
    </xf>
    <xf numFmtId="172" fontId="5" fillId="0" borderId="10" xfId="0" applyNumberFormat="1" applyFont="1" applyBorder="1" applyAlignment="1" applyProtection="1">
      <alignment/>
      <protection/>
    </xf>
    <xf numFmtId="174" fontId="5" fillId="0" borderId="35" xfId="0" applyNumberFormat="1" applyFont="1" applyBorder="1" applyAlignment="1" applyProtection="1">
      <alignment/>
      <protection/>
    </xf>
    <xf numFmtId="0" fontId="5" fillId="0" borderId="20" xfId="0" applyFont="1" applyBorder="1" applyAlignment="1" applyProtection="1">
      <alignment horizontal="left" indent="1"/>
      <protection/>
    </xf>
    <xf numFmtId="174" fontId="5" fillId="0" borderId="11" xfId="0" applyNumberFormat="1" applyFont="1" applyFill="1" applyBorder="1" applyAlignment="1" applyProtection="1">
      <alignment/>
      <protection/>
    </xf>
    <xf numFmtId="174" fontId="5" fillId="0" borderId="21" xfId="0" applyNumberFormat="1" applyFont="1" applyFill="1" applyBorder="1" applyAlignment="1" applyProtection="1">
      <alignment/>
      <protection/>
    </xf>
    <xf numFmtId="172" fontId="5" fillId="0" borderId="11" xfId="0" applyNumberFormat="1" applyFont="1" applyFill="1" applyBorder="1" applyAlignment="1" applyProtection="1">
      <alignment/>
      <protection/>
    </xf>
    <xf numFmtId="174" fontId="5" fillId="0" borderId="26" xfId="0" applyNumberFormat="1" applyFont="1" applyFill="1" applyBorder="1" applyAlignment="1" applyProtection="1">
      <alignment/>
      <protection/>
    </xf>
    <xf numFmtId="0" fontId="3" fillId="0" borderId="36" xfId="0" applyFont="1" applyBorder="1" applyAlignment="1" applyProtection="1">
      <alignment horizontal="left" vertical="top" wrapText="1"/>
      <protection/>
    </xf>
    <xf numFmtId="174" fontId="3" fillId="0" borderId="37" xfId="0" applyNumberFormat="1" applyFont="1" applyFill="1" applyBorder="1" applyAlignment="1" applyProtection="1">
      <alignment vertical="top"/>
      <protection/>
    </xf>
    <xf numFmtId="174" fontId="3" fillId="0" borderId="38" xfId="0" applyNumberFormat="1" applyFont="1" applyFill="1" applyBorder="1" applyAlignment="1" applyProtection="1">
      <alignment vertical="top"/>
      <protection/>
    </xf>
    <xf numFmtId="174" fontId="3" fillId="0" borderId="39" xfId="0" applyNumberFormat="1" applyFont="1" applyFill="1" applyBorder="1" applyAlignment="1" applyProtection="1">
      <alignment vertical="top"/>
      <protection/>
    </xf>
    <xf numFmtId="172" fontId="3" fillId="0" borderId="38" xfId="0" applyNumberFormat="1" applyFont="1" applyFill="1" applyBorder="1" applyAlignment="1" applyProtection="1">
      <alignment vertical="top"/>
      <protection/>
    </xf>
    <xf numFmtId="174" fontId="3" fillId="0" borderId="40" xfId="0" applyNumberFormat="1" applyFont="1" applyFill="1" applyBorder="1" applyAlignment="1" applyProtection="1">
      <alignment vertical="top"/>
      <protection/>
    </xf>
    <xf numFmtId="0" fontId="5" fillId="0" borderId="20" xfId="0" applyFont="1" applyFill="1" applyBorder="1" applyAlignment="1" applyProtection="1">
      <alignment horizontal="left" indent="1"/>
      <protection/>
    </xf>
    <xf numFmtId="0" fontId="3" fillId="0" borderId="20" xfId="0" applyFont="1" applyBorder="1" applyAlignment="1" applyProtection="1">
      <alignment/>
      <protection/>
    </xf>
    <xf numFmtId="174" fontId="3" fillId="0" borderId="37" xfId="0" applyNumberFormat="1" applyFont="1" applyFill="1" applyBorder="1" applyAlignment="1" applyProtection="1">
      <alignment/>
      <protection/>
    </xf>
    <xf numFmtId="174" fontId="3" fillId="0" borderId="38" xfId="0" applyNumberFormat="1" applyFont="1" applyFill="1" applyBorder="1" applyAlignment="1" applyProtection="1">
      <alignment/>
      <protection/>
    </xf>
    <xf numFmtId="174" fontId="3" fillId="0" borderId="39" xfId="0" applyNumberFormat="1" applyFont="1" applyFill="1" applyBorder="1" applyAlignment="1" applyProtection="1">
      <alignment/>
      <protection/>
    </xf>
    <xf numFmtId="174" fontId="3" fillId="0" borderId="40" xfId="0" applyNumberFormat="1" applyFont="1" applyFill="1" applyBorder="1" applyAlignment="1" applyProtection="1">
      <alignment/>
      <protection/>
    </xf>
    <xf numFmtId="174" fontId="3" fillId="0" borderId="41" xfId="0" applyNumberFormat="1" applyFont="1" applyFill="1" applyBorder="1" applyAlignment="1" applyProtection="1">
      <alignment/>
      <protection/>
    </xf>
    <xf numFmtId="174" fontId="3" fillId="0" borderId="42" xfId="0" applyNumberFormat="1" applyFont="1" applyFill="1" applyBorder="1" applyAlignment="1" applyProtection="1">
      <alignment/>
      <protection/>
    </xf>
    <xf numFmtId="174" fontId="3" fillId="0" borderId="43" xfId="0" applyNumberFormat="1" applyFont="1" applyFill="1" applyBorder="1" applyAlignment="1" applyProtection="1">
      <alignment/>
      <protection/>
    </xf>
    <xf numFmtId="172" fontId="3" fillId="0" borderId="42" xfId="0" applyNumberFormat="1" applyFont="1" applyFill="1" applyBorder="1" applyAlignment="1" applyProtection="1">
      <alignment/>
      <protection/>
    </xf>
    <xf numFmtId="174" fontId="3" fillId="0" borderId="44" xfId="0" applyNumberFormat="1" applyFont="1" applyFill="1" applyBorder="1" applyAlignment="1" applyProtection="1">
      <alignment/>
      <protection/>
    </xf>
    <xf numFmtId="174" fontId="5" fillId="0" borderId="45" xfId="0" applyNumberFormat="1" applyFont="1" applyFill="1" applyBorder="1" applyAlignment="1" applyProtection="1">
      <alignment/>
      <protection/>
    </xf>
    <xf numFmtId="174" fontId="5" fillId="0" borderId="46" xfId="0" applyNumberFormat="1" applyFont="1" applyFill="1" applyBorder="1" applyAlignment="1" applyProtection="1">
      <alignment/>
      <protection/>
    </xf>
    <xf numFmtId="174" fontId="5" fillId="0" borderId="47" xfId="0" applyNumberFormat="1" applyFont="1" applyFill="1" applyBorder="1" applyAlignment="1" applyProtection="1">
      <alignment/>
      <protection/>
    </xf>
    <xf numFmtId="172" fontId="5" fillId="0" borderId="46" xfId="0" applyNumberFormat="1" applyFont="1" applyFill="1" applyBorder="1" applyAlignment="1" applyProtection="1">
      <alignment/>
      <protection/>
    </xf>
    <xf numFmtId="174" fontId="5" fillId="0" borderId="48" xfId="0" applyNumberFormat="1" applyFont="1" applyFill="1" applyBorder="1" applyAlignment="1" applyProtection="1">
      <alignment/>
      <protection/>
    </xf>
    <xf numFmtId="0" fontId="3" fillId="0" borderId="20" xfId="0" applyFont="1" applyBorder="1" applyAlignment="1" applyProtection="1">
      <alignment vertical="top" wrapText="1"/>
      <protection/>
    </xf>
    <xf numFmtId="174" fontId="3" fillId="0" borderId="41" xfId="0" applyNumberFormat="1" applyFont="1" applyFill="1" applyBorder="1" applyAlignment="1" applyProtection="1">
      <alignment vertical="top"/>
      <protection/>
    </xf>
    <xf numFmtId="174" fontId="3" fillId="0" borderId="42" xfId="0" applyNumberFormat="1" applyFont="1" applyFill="1" applyBorder="1" applyAlignment="1" applyProtection="1">
      <alignment vertical="top"/>
      <protection/>
    </xf>
    <xf numFmtId="174" fontId="3" fillId="0" borderId="43" xfId="0" applyNumberFormat="1" applyFont="1" applyFill="1" applyBorder="1" applyAlignment="1" applyProtection="1">
      <alignment vertical="top"/>
      <protection/>
    </xf>
    <xf numFmtId="172" fontId="3" fillId="0" borderId="42" xfId="0" applyNumberFormat="1" applyFont="1" applyFill="1" applyBorder="1" applyAlignment="1" applyProtection="1">
      <alignment vertical="top"/>
      <protection/>
    </xf>
    <xf numFmtId="174" fontId="3" fillId="0" borderId="44" xfId="0" applyNumberFormat="1" applyFont="1" applyFill="1" applyBorder="1" applyAlignment="1" applyProtection="1">
      <alignment vertical="top"/>
      <protection/>
    </xf>
    <xf numFmtId="0" fontId="5" fillId="0" borderId="20" xfId="0" applyFont="1" applyBorder="1" applyAlignment="1" applyProtection="1">
      <alignment horizontal="left" wrapText="1" indent="1"/>
      <protection/>
    </xf>
    <xf numFmtId="0" fontId="3" fillId="0" borderId="20" xfId="0" applyFont="1" applyBorder="1" applyAlignment="1" applyProtection="1">
      <alignment wrapText="1"/>
      <protection/>
    </xf>
    <xf numFmtId="0" fontId="5" fillId="0" borderId="20" xfId="0" applyFont="1" applyBorder="1" applyAlignment="1" applyProtection="1">
      <alignment/>
      <protection/>
    </xf>
    <xf numFmtId="172" fontId="5" fillId="0" borderId="11" xfId="0" applyNumberFormat="1" applyFont="1" applyBorder="1" applyAlignment="1" applyProtection="1">
      <alignment/>
      <protection/>
    </xf>
    <xf numFmtId="174" fontId="5" fillId="0" borderId="26" xfId="0" applyNumberFormat="1" applyFont="1" applyBorder="1" applyAlignment="1" applyProtection="1">
      <alignment/>
      <protection/>
    </xf>
    <xf numFmtId="0" fontId="4" fillId="0" borderId="17" xfId="0" applyFont="1" applyBorder="1" applyAlignment="1" applyProtection="1">
      <alignment/>
      <protection/>
    </xf>
    <xf numFmtId="174" fontId="5" fillId="0" borderId="17" xfId="0" applyNumberFormat="1" applyFont="1" applyBorder="1" applyAlignment="1" applyProtection="1">
      <alignment/>
      <protection/>
    </xf>
    <xf numFmtId="174" fontId="5" fillId="0" borderId="10" xfId="0" applyNumberFormat="1" applyFont="1" applyBorder="1" applyAlignment="1" applyProtection="1">
      <alignment/>
      <protection/>
    </xf>
    <xf numFmtId="174" fontId="3" fillId="0" borderId="11" xfId="0" applyNumberFormat="1" applyFont="1" applyFill="1" applyBorder="1" applyAlignment="1" applyProtection="1">
      <alignment/>
      <protection/>
    </xf>
    <xf numFmtId="174" fontId="3" fillId="0" borderId="21" xfId="0" applyNumberFormat="1" applyFont="1" applyFill="1" applyBorder="1" applyAlignment="1" applyProtection="1">
      <alignment/>
      <protection/>
    </xf>
    <xf numFmtId="172" fontId="3" fillId="0" borderId="11" xfId="0" applyNumberFormat="1" applyFont="1" applyFill="1" applyBorder="1" applyAlignment="1" applyProtection="1">
      <alignment/>
      <protection/>
    </xf>
    <xf numFmtId="174" fontId="3" fillId="0" borderId="26" xfId="0" applyNumberFormat="1" applyFont="1" applyFill="1" applyBorder="1" applyAlignment="1" applyProtection="1">
      <alignment/>
      <protection/>
    </xf>
    <xf numFmtId="0" fontId="5" fillId="0" borderId="20" xfId="0" applyFont="1" applyBorder="1" applyAlignment="1" applyProtection="1">
      <alignment horizontal="left" vertical="top" indent="1"/>
      <protection/>
    </xf>
    <xf numFmtId="174" fontId="3" fillId="0" borderId="20" xfId="0" applyNumberFormat="1" applyFont="1" applyBorder="1" applyAlignment="1" applyProtection="1">
      <alignment/>
      <protection/>
    </xf>
    <xf numFmtId="174" fontId="3" fillId="0" borderId="11" xfId="0" applyNumberFormat="1" applyFont="1" applyBorder="1" applyAlignment="1" applyProtection="1">
      <alignment/>
      <protection/>
    </xf>
    <xf numFmtId="174" fontId="3" fillId="0" borderId="21" xfId="0" applyNumberFormat="1" applyFont="1" applyBorder="1" applyAlignment="1" applyProtection="1">
      <alignment/>
      <protection/>
    </xf>
    <xf numFmtId="172" fontId="3" fillId="0" borderId="11" xfId="0" applyNumberFormat="1" applyFont="1" applyBorder="1" applyAlignment="1" applyProtection="1">
      <alignment/>
      <protection/>
    </xf>
    <xf numFmtId="174" fontId="3" fillId="0" borderId="26" xfId="0" applyNumberFormat="1" applyFont="1" applyBorder="1" applyAlignment="1" applyProtection="1">
      <alignment/>
      <protection/>
    </xf>
    <xf numFmtId="0" fontId="5" fillId="0" borderId="23" xfId="0" applyFont="1" applyBorder="1" applyAlignment="1" applyProtection="1">
      <alignment/>
      <protection/>
    </xf>
    <xf numFmtId="174" fontId="5" fillId="0" borderId="23" xfId="0" applyNumberFormat="1" applyFont="1" applyBorder="1" applyAlignment="1" applyProtection="1">
      <alignment/>
      <protection/>
    </xf>
    <xf numFmtId="174" fontId="5" fillId="0" borderId="12" xfId="0" applyNumberFormat="1" applyFont="1" applyBorder="1" applyAlignment="1" applyProtection="1">
      <alignment/>
      <protection/>
    </xf>
    <xf numFmtId="174" fontId="5" fillId="0" borderId="24" xfId="0" applyNumberFormat="1" applyFont="1" applyBorder="1" applyAlignment="1" applyProtection="1">
      <alignment/>
      <protection/>
    </xf>
    <xf numFmtId="172" fontId="5" fillId="0" borderId="12" xfId="0" applyNumberFormat="1" applyFont="1" applyBorder="1" applyAlignment="1" applyProtection="1">
      <alignment/>
      <protection/>
    </xf>
    <xf numFmtId="174" fontId="5" fillId="0" borderId="28" xfId="0" applyNumberFormat="1" applyFont="1" applyBorder="1" applyAlignment="1" applyProtection="1">
      <alignment/>
      <protection/>
    </xf>
    <xf numFmtId="0" fontId="3" fillId="0" borderId="45" xfId="0" applyFont="1" applyFill="1" applyBorder="1" applyAlignment="1" applyProtection="1">
      <alignment horizontal="center" vertical="center" wrapText="1"/>
      <protection/>
    </xf>
    <xf numFmtId="0" fontId="3" fillId="0" borderId="46" xfId="0" applyFont="1" applyFill="1" applyBorder="1" applyAlignment="1" applyProtection="1">
      <alignment horizontal="center" vertical="center" wrapText="1"/>
      <protection/>
    </xf>
    <xf numFmtId="0" fontId="3" fillId="0" borderId="47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3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3" fillId="0" borderId="50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/>
      <protection/>
    </xf>
    <xf numFmtId="174" fontId="5" fillId="0" borderId="20" xfId="0" applyNumberFormat="1" applyFont="1" applyBorder="1" applyAlignment="1" applyProtection="1">
      <alignment horizontal="left" wrapText="1"/>
      <protection/>
    </xf>
    <xf numFmtId="174" fontId="5" fillId="0" borderId="51" xfId="0" applyNumberFormat="1" applyFont="1" applyBorder="1" applyAlignment="1" applyProtection="1">
      <alignment horizontal="left" wrapText="1"/>
      <protection/>
    </xf>
    <xf numFmtId="174" fontId="5" fillId="0" borderId="21" xfId="0" applyNumberFormat="1" applyFont="1" applyBorder="1" applyAlignment="1" applyProtection="1">
      <alignment horizontal="left" wrapText="1"/>
      <protection/>
    </xf>
    <xf numFmtId="174" fontId="0" fillId="0" borderId="21" xfId="0" applyNumberFormat="1" applyBorder="1" applyAlignment="1" applyProtection="1">
      <alignment/>
      <protection/>
    </xf>
    <xf numFmtId="174" fontId="0" fillId="0" borderId="22" xfId="0" applyNumberFormat="1" applyBorder="1" applyAlignment="1" applyProtection="1">
      <alignment/>
      <protection/>
    </xf>
    <xf numFmtId="0" fontId="5" fillId="0" borderId="20" xfId="0" applyFont="1" applyFill="1" applyBorder="1" applyAlignment="1" applyProtection="1">
      <alignment/>
      <protection/>
    </xf>
    <xf numFmtId="174" fontId="5" fillId="0" borderId="51" xfId="0" applyNumberFormat="1" applyFont="1" applyBorder="1" applyAlignment="1" applyProtection="1">
      <alignment/>
      <protection/>
    </xf>
    <xf numFmtId="174" fontId="5" fillId="0" borderId="22" xfId="0" applyNumberFormat="1" applyFont="1" applyBorder="1" applyAlignment="1" applyProtection="1">
      <alignment/>
      <protection/>
    </xf>
    <xf numFmtId="0" fontId="5" fillId="0" borderId="23" xfId="0" applyFont="1" applyFill="1" applyBorder="1" applyAlignment="1" applyProtection="1">
      <alignment/>
      <protection/>
    </xf>
    <xf numFmtId="174" fontId="5" fillId="0" borderId="52" xfId="0" applyNumberFormat="1" applyFont="1" applyBorder="1" applyAlignment="1" applyProtection="1">
      <alignment/>
      <protection/>
    </xf>
    <xf numFmtId="174" fontId="5" fillId="0" borderId="25" xfId="0" applyNumberFormat="1" applyFont="1" applyBorder="1" applyAlignment="1" applyProtection="1">
      <alignment/>
      <protection/>
    </xf>
    <xf numFmtId="0" fontId="2" fillId="0" borderId="53" xfId="0" applyFont="1" applyFill="1" applyBorder="1" applyAlignment="1" applyProtection="1">
      <alignment horizontal="left"/>
      <protection/>
    </xf>
    <xf numFmtId="0" fontId="0" fillId="0" borderId="53" xfId="0" applyBorder="1" applyAlignment="1" applyProtection="1">
      <alignment/>
      <protection/>
    </xf>
    <xf numFmtId="0" fontId="3" fillId="0" borderId="54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133" t="s">
        <v>85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907583015</v>
      </c>
      <c r="C5" s="18">
        <v>0</v>
      </c>
      <c r="D5" s="58">
        <v>2235307257</v>
      </c>
      <c r="E5" s="59">
        <v>2240933405</v>
      </c>
      <c r="F5" s="59">
        <v>284085637</v>
      </c>
      <c r="G5" s="59">
        <v>477017202</v>
      </c>
      <c r="H5" s="59">
        <v>157087426</v>
      </c>
      <c r="I5" s="59">
        <v>918190265</v>
      </c>
      <c r="J5" s="59">
        <v>222862036</v>
      </c>
      <c r="K5" s="59">
        <v>132070594</v>
      </c>
      <c r="L5" s="59">
        <v>150656175</v>
      </c>
      <c r="M5" s="59">
        <v>505588805</v>
      </c>
      <c r="N5" s="59">
        <v>187204340</v>
      </c>
      <c r="O5" s="59">
        <v>124091206</v>
      </c>
      <c r="P5" s="59">
        <v>124542137</v>
      </c>
      <c r="Q5" s="59">
        <v>435837683</v>
      </c>
      <c r="R5" s="59">
        <v>0</v>
      </c>
      <c r="S5" s="59">
        <v>0</v>
      </c>
      <c r="T5" s="59">
        <v>0</v>
      </c>
      <c r="U5" s="59">
        <v>0</v>
      </c>
      <c r="V5" s="59">
        <v>1859616753</v>
      </c>
      <c r="W5" s="59">
        <v>1670721483</v>
      </c>
      <c r="X5" s="59">
        <v>188895270</v>
      </c>
      <c r="Y5" s="60">
        <v>11.31</v>
      </c>
      <c r="Z5" s="61">
        <v>2240933405</v>
      </c>
    </row>
    <row r="6" spans="1:26" ht="13.5">
      <c r="A6" s="57" t="s">
        <v>32</v>
      </c>
      <c r="B6" s="18">
        <v>1759667837</v>
      </c>
      <c r="C6" s="18">
        <v>0</v>
      </c>
      <c r="D6" s="58">
        <v>6771646424</v>
      </c>
      <c r="E6" s="59">
        <v>6717289237</v>
      </c>
      <c r="F6" s="59">
        <v>438378506</v>
      </c>
      <c r="G6" s="59">
        <v>597271509</v>
      </c>
      <c r="H6" s="59">
        <v>487371491</v>
      </c>
      <c r="I6" s="59">
        <v>1523021506</v>
      </c>
      <c r="J6" s="59">
        <v>511855538</v>
      </c>
      <c r="K6" s="59">
        <v>421221556</v>
      </c>
      <c r="L6" s="59">
        <v>464557111</v>
      </c>
      <c r="M6" s="59">
        <v>1397634205</v>
      </c>
      <c r="N6" s="59">
        <v>484313094</v>
      </c>
      <c r="O6" s="59">
        <v>408601113</v>
      </c>
      <c r="P6" s="59">
        <v>370177863</v>
      </c>
      <c r="Q6" s="59">
        <v>1263092070</v>
      </c>
      <c r="R6" s="59">
        <v>0</v>
      </c>
      <c r="S6" s="59">
        <v>0</v>
      </c>
      <c r="T6" s="59">
        <v>0</v>
      </c>
      <c r="U6" s="59">
        <v>0</v>
      </c>
      <c r="V6" s="59">
        <v>4183747781</v>
      </c>
      <c r="W6" s="59">
        <v>4994149602</v>
      </c>
      <c r="X6" s="59">
        <v>-810401821</v>
      </c>
      <c r="Y6" s="60">
        <v>-16.23</v>
      </c>
      <c r="Z6" s="61">
        <v>6717289237</v>
      </c>
    </row>
    <row r="7" spans="1:26" ht="13.5">
      <c r="A7" s="57" t="s">
        <v>33</v>
      </c>
      <c r="B7" s="18">
        <v>137294942</v>
      </c>
      <c r="C7" s="18">
        <v>0</v>
      </c>
      <c r="D7" s="58">
        <v>152555132</v>
      </c>
      <c r="E7" s="59">
        <v>164366863</v>
      </c>
      <c r="F7" s="59">
        <v>10167811</v>
      </c>
      <c r="G7" s="59">
        <v>11435169</v>
      </c>
      <c r="H7" s="59">
        <v>15913538</v>
      </c>
      <c r="I7" s="59">
        <v>37516518</v>
      </c>
      <c r="J7" s="59">
        <v>13816946</v>
      </c>
      <c r="K7" s="59">
        <v>21639124</v>
      </c>
      <c r="L7" s="59">
        <v>10571483</v>
      </c>
      <c r="M7" s="59">
        <v>46027553</v>
      </c>
      <c r="N7" s="59">
        <v>10614269</v>
      </c>
      <c r="O7" s="59">
        <v>9662903</v>
      </c>
      <c r="P7" s="59">
        <v>8450944</v>
      </c>
      <c r="Q7" s="59">
        <v>28728116</v>
      </c>
      <c r="R7" s="59">
        <v>0</v>
      </c>
      <c r="S7" s="59">
        <v>0</v>
      </c>
      <c r="T7" s="59">
        <v>0</v>
      </c>
      <c r="U7" s="59">
        <v>0</v>
      </c>
      <c r="V7" s="59">
        <v>112272187</v>
      </c>
      <c r="W7" s="59">
        <v>115627802</v>
      </c>
      <c r="X7" s="59">
        <v>-3355615</v>
      </c>
      <c r="Y7" s="60">
        <v>-2.9</v>
      </c>
      <c r="Z7" s="61">
        <v>164366863</v>
      </c>
    </row>
    <row r="8" spans="1:26" ht="13.5">
      <c r="A8" s="57" t="s">
        <v>34</v>
      </c>
      <c r="B8" s="18">
        <v>3023725384</v>
      </c>
      <c r="C8" s="18">
        <v>0</v>
      </c>
      <c r="D8" s="58">
        <v>5131198021</v>
      </c>
      <c r="E8" s="59">
        <v>4865309535</v>
      </c>
      <c r="F8" s="59">
        <v>1560654941</v>
      </c>
      <c r="G8" s="59">
        <v>99955035</v>
      </c>
      <c r="H8" s="59">
        <v>160519595</v>
      </c>
      <c r="I8" s="59">
        <v>1821129571</v>
      </c>
      <c r="J8" s="59">
        <v>-59744763</v>
      </c>
      <c r="K8" s="59">
        <v>108929272</v>
      </c>
      <c r="L8" s="59">
        <v>1252834877</v>
      </c>
      <c r="M8" s="59">
        <v>1302019386</v>
      </c>
      <c r="N8" s="59">
        <v>59873257</v>
      </c>
      <c r="O8" s="59">
        <v>5863369</v>
      </c>
      <c r="P8" s="59">
        <v>865045853</v>
      </c>
      <c r="Q8" s="59">
        <v>930782479</v>
      </c>
      <c r="R8" s="59">
        <v>0</v>
      </c>
      <c r="S8" s="59">
        <v>0</v>
      </c>
      <c r="T8" s="59">
        <v>0</v>
      </c>
      <c r="U8" s="59">
        <v>0</v>
      </c>
      <c r="V8" s="59">
        <v>4053931436</v>
      </c>
      <c r="W8" s="59">
        <v>4421588863</v>
      </c>
      <c r="X8" s="59">
        <v>-367657427</v>
      </c>
      <c r="Y8" s="60">
        <v>-8.32</v>
      </c>
      <c r="Z8" s="61">
        <v>4865309535</v>
      </c>
    </row>
    <row r="9" spans="1:26" ht="13.5">
      <c r="A9" s="57" t="s">
        <v>35</v>
      </c>
      <c r="B9" s="18">
        <v>678341472</v>
      </c>
      <c r="C9" s="18">
        <v>0</v>
      </c>
      <c r="D9" s="58">
        <v>1303771355</v>
      </c>
      <c r="E9" s="59">
        <v>1324692560</v>
      </c>
      <c r="F9" s="59">
        <v>70047915</v>
      </c>
      <c r="G9" s="59">
        <v>143965870</v>
      </c>
      <c r="H9" s="59">
        <v>124303812</v>
      </c>
      <c r="I9" s="59">
        <v>338317597</v>
      </c>
      <c r="J9" s="59">
        <v>82439763</v>
      </c>
      <c r="K9" s="59">
        <v>79603080</v>
      </c>
      <c r="L9" s="59">
        <v>104014404</v>
      </c>
      <c r="M9" s="59">
        <v>266057247</v>
      </c>
      <c r="N9" s="59">
        <v>124454495</v>
      </c>
      <c r="O9" s="59">
        <v>144452432</v>
      </c>
      <c r="P9" s="59">
        <v>97652420</v>
      </c>
      <c r="Q9" s="59">
        <v>366559347</v>
      </c>
      <c r="R9" s="59">
        <v>0</v>
      </c>
      <c r="S9" s="59">
        <v>0</v>
      </c>
      <c r="T9" s="59">
        <v>0</v>
      </c>
      <c r="U9" s="59">
        <v>0</v>
      </c>
      <c r="V9" s="59">
        <v>970934191</v>
      </c>
      <c r="W9" s="59">
        <v>751672439</v>
      </c>
      <c r="X9" s="59">
        <v>219261752</v>
      </c>
      <c r="Y9" s="60">
        <v>29.17</v>
      </c>
      <c r="Z9" s="61">
        <v>1324692560</v>
      </c>
    </row>
    <row r="10" spans="1:26" ht="25.5">
      <c r="A10" s="62" t="s">
        <v>95</v>
      </c>
      <c r="B10" s="63">
        <f>SUM(B5:B9)</f>
        <v>6506612650</v>
      </c>
      <c r="C10" s="63">
        <f>SUM(C5:C9)</f>
        <v>0</v>
      </c>
      <c r="D10" s="64">
        <f aca="true" t="shared" si="0" ref="D10:Z10">SUM(D5:D9)</f>
        <v>15594478189</v>
      </c>
      <c r="E10" s="65">
        <f t="shared" si="0"/>
        <v>15312591600</v>
      </c>
      <c r="F10" s="65">
        <f t="shared" si="0"/>
        <v>2363334810</v>
      </c>
      <c r="G10" s="65">
        <f t="shared" si="0"/>
        <v>1329644785</v>
      </c>
      <c r="H10" s="65">
        <f t="shared" si="0"/>
        <v>945195862</v>
      </c>
      <c r="I10" s="65">
        <f t="shared" si="0"/>
        <v>4638175457</v>
      </c>
      <c r="J10" s="65">
        <f t="shared" si="0"/>
        <v>771229520</v>
      </c>
      <c r="K10" s="65">
        <f t="shared" si="0"/>
        <v>763463626</v>
      </c>
      <c r="L10" s="65">
        <f t="shared" si="0"/>
        <v>1982634050</v>
      </c>
      <c r="M10" s="65">
        <f t="shared" si="0"/>
        <v>3517327196</v>
      </c>
      <c r="N10" s="65">
        <f t="shared" si="0"/>
        <v>866459455</v>
      </c>
      <c r="O10" s="65">
        <f t="shared" si="0"/>
        <v>692671023</v>
      </c>
      <c r="P10" s="65">
        <f t="shared" si="0"/>
        <v>1465869217</v>
      </c>
      <c r="Q10" s="65">
        <f t="shared" si="0"/>
        <v>3024999695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11180502348</v>
      </c>
      <c r="W10" s="65">
        <f t="shared" si="0"/>
        <v>11953760189</v>
      </c>
      <c r="X10" s="65">
        <f t="shared" si="0"/>
        <v>-773257841</v>
      </c>
      <c r="Y10" s="66">
        <f>+IF(W10&lt;&gt;0,(X10/W10)*100,0)</f>
        <v>-6.468741456864439</v>
      </c>
      <c r="Z10" s="67">
        <f t="shared" si="0"/>
        <v>15312591600</v>
      </c>
    </row>
    <row r="11" spans="1:26" ht="13.5">
      <c r="A11" s="57" t="s">
        <v>36</v>
      </c>
      <c r="B11" s="18">
        <v>2094962929</v>
      </c>
      <c r="C11" s="18">
        <v>0</v>
      </c>
      <c r="D11" s="58">
        <v>4514602068</v>
      </c>
      <c r="E11" s="59">
        <v>4605255998</v>
      </c>
      <c r="F11" s="59">
        <v>300128027</v>
      </c>
      <c r="G11" s="59">
        <v>410070845</v>
      </c>
      <c r="H11" s="59">
        <v>367636005</v>
      </c>
      <c r="I11" s="59">
        <v>1077834877</v>
      </c>
      <c r="J11" s="59">
        <v>314311251</v>
      </c>
      <c r="K11" s="59">
        <v>328579797</v>
      </c>
      <c r="L11" s="59">
        <v>428527411</v>
      </c>
      <c r="M11" s="59">
        <v>1071418459</v>
      </c>
      <c r="N11" s="59">
        <v>396507595</v>
      </c>
      <c r="O11" s="59">
        <v>321240609</v>
      </c>
      <c r="P11" s="59">
        <v>301208056</v>
      </c>
      <c r="Q11" s="59">
        <v>1018956260</v>
      </c>
      <c r="R11" s="59">
        <v>0</v>
      </c>
      <c r="S11" s="59">
        <v>0</v>
      </c>
      <c r="T11" s="59">
        <v>0</v>
      </c>
      <c r="U11" s="59">
        <v>0</v>
      </c>
      <c r="V11" s="59">
        <v>3168209596</v>
      </c>
      <c r="W11" s="59">
        <v>3330139036</v>
      </c>
      <c r="X11" s="59">
        <v>-161929440</v>
      </c>
      <c r="Y11" s="60">
        <v>-4.86</v>
      </c>
      <c r="Z11" s="61">
        <v>4605255998</v>
      </c>
    </row>
    <row r="12" spans="1:26" ht="13.5">
      <c r="A12" s="57" t="s">
        <v>37</v>
      </c>
      <c r="B12" s="18">
        <v>195523357</v>
      </c>
      <c r="C12" s="18">
        <v>0</v>
      </c>
      <c r="D12" s="58">
        <v>338232831</v>
      </c>
      <c r="E12" s="59">
        <v>320014838</v>
      </c>
      <c r="F12" s="59">
        <v>22675941</v>
      </c>
      <c r="G12" s="59">
        <v>22023017</v>
      </c>
      <c r="H12" s="59">
        <v>26471517</v>
      </c>
      <c r="I12" s="59">
        <v>71170475</v>
      </c>
      <c r="J12" s="59">
        <v>24056268</v>
      </c>
      <c r="K12" s="59">
        <v>18901952</v>
      </c>
      <c r="L12" s="59">
        <v>24747338</v>
      </c>
      <c r="M12" s="59">
        <v>67705558</v>
      </c>
      <c r="N12" s="59">
        <v>25309375</v>
      </c>
      <c r="O12" s="59">
        <v>24796991</v>
      </c>
      <c r="P12" s="59">
        <v>20097022</v>
      </c>
      <c r="Q12" s="59">
        <v>70203388</v>
      </c>
      <c r="R12" s="59">
        <v>0</v>
      </c>
      <c r="S12" s="59">
        <v>0</v>
      </c>
      <c r="T12" s="59">
        <v>0</v>
      </c>
      <c r="U12" s="59">
        <v>0</v>
      </c>
      <c r="V12" s="59">
        <v>209079421</v>
      </c>
      <c r="W12" s="59">
        <v>247494459</v>
      </c>
      <c r="X12" s="59">
        <v>-38415038</v>
      </c>
      <c r="Y12" s="60">
        <v>-15.52</v>
      </c>
      <c r="Z12" s="61">
        <v>320014838</v>
      </c>
    </row>
    <row r="13" spans="1:26" ht="13.5">
      <c r="A13" s="57" t="s">
        <v>96</v>
      </c>
      <c r="B13" s="18">
        <v>877840656</v>
      </c>
      <c r="C13" s="18">
        <v>0</v>
      </c>
      <c r="D13" s="58">
        <v>1697790178</v>
      </c>
      <c r="E13" s="59">
        <v>1722802138</v>
      </c>
      <c r="F13" s="59">
        <v>16843231</v>
      </c>
      <c r="G13" s="59">
        <v>56923730</v>
      </c>
      <c r="H13" s="59">
        <v>75281226</v>
      </c>
      <c r="I13" s="59">
        <v>149048187</v>
      </c>
      <c r="J13" s="59">
        <v>54538229</v>
      </c>
      <c r="K13" s="59">
        <v>30496072</v>
      </c>
      <c r="L13" s="59">
        <v>113123899</v>
      </c>
      <c r="M13" s="59">
        <v>198158200</v>
      </c>
      <c r="N13" s="59">
        <v>52839943</v>
      </c>
      <c r="O13" s="59">
        <v>37567251</v>
      </c>
      <c r="P13" s="59">
        <v>38579850</v>
      </c>
      <c r="Q13" s="59">
        <v>128987044</v>
      </c>
      <c r="R13" s="59">
        <v>0</v>
      </c>
      <c r="S13" s="59">
        <v>0</v>
      </c>
      <c r="T13" s="59">
        <v>0</v>
      </c>
      <c r="U13" s="59">
        <v>0</v>
      </c>
      <c r="V13" s="59">
        <v>476193431</v>
      </c>
      <c r="W13" s="59">
        <v>1010436019</v>
      </c>
      <c r="X13" s="59">
        <v>-534242588</v>
      </c>
      <c r="Y13" s="60">
        <v>-52.87</v>
      </c>
      <c r="Z13" s="61">
        <v>1722802138</v>
      </c>
    </row>
    <row r="14" spans="1:26" ht="13.5">
      <c r="A14" s="57" t="s">
        <v>38</v>
      </c>
      <c r="B14" s="18">
        <v>103836461</v>
      </c>
      <c r="C14" s="18">
        <v>0</v>
      </c>
      <c r="D14" s="58">
        <v>186766593</v>
      </c>
      <c r="E14" s="59">
        <v>202684559</v>
      </c>
      <c r="F14" s="59">
        <v>6564782</v>
      </c>
      <c r="G14" s="59">
        <v>12187780</v>
      </c>
      <c r="H14" s="59">
        <v>5324991</v>
      </c>
      <c r="I14" s="59">
        <v>24077553</v>
      </c>
      <c r="J14" s="59">
        <v>-2907243</v>
      </c>
      <c r="K14" s="59">
        <v>5024716</v>
      </c>
      <c r="L14" s="59">
        <v>36071553</v>
      </c>
      <c r="M14" s="59">
        <v>38189026</v>
      </c>
      <c r="N14" s="59">
        <v>14471942</v>
      </c>
      <c r="O14" s="59">
        <v>2473756</v>
      </c>
      <c r="P14" s="59">
        <v>49050987</v>
      </c>
      <c r="Q14" s="59">
        <v>65996685</v>
      </c>
      <c r="R14" s="59">
        <v>0</v>
      </c>
      <c r="S14" s="59">
        <v>0</v>
      </c>
      <c r="T14" s="59">
        <v>0</v>
      </c>
      <c r="U14" s="59">
        <v>0</v>
      </c>
      <c r="V14" s="59">
        <v>128263264</v>
      </c>
      <c r="W14" s="59">
        <v>141814433</v>
      </c>
      <c r="X14" s="59">
        <v>-13551169</v>
      </c>
      <c r="Y14" s="60">
        <v>-9.56</v>
      </c>
      <c r="Z14" s="61">
        <v>202684559</v>
      </c>
    </row>
    <row r="15" spans="1:26" ht="13.5">
      <c r="A15" s="57" t="s">
        <v>39</v>
      </c>
      <c r="B15" s="18">
        <v>1583802802</v>
      </c>
      <c r="C15" s="18">
        <v>0</v>
      </c>
      <c r="D15" s="58">
        <v>4655213847</v>
      </c>
      <c r="E15" s="59">
        <v>4519889519</v>
      </c>
      <c r="F15" s="59">
        <v>207073458</v>
      </c>
      <c r="G15" s="59">
        <v>457215153</v>
      </c>
      <c r="H15" s="59">
        <v>230187677</v>
      </c>
      <c r="I15" s="59">
        <v>894476288</v>
      </c>
      <c r="J15" s="59">
        <v>263447429</v>
      </c>
      <c r="K15" s="59">
        <v>283104220</v>
      </c>
      <c r="L15" s="59">
        <v>311099571</v>
      </c>
      <c r="M15" s="59">
        <v>857651220</v>
      </c>
      <c r="N15" s="59">
        <v>323559276</v>
      </c>
      <c r="O15" s="59">
        <v>246095835</v>
      </c>
      <c r="P15" s="59">
        <v>733435424</v>
      </c>
      <c r="Q15" s="59">
        <v>1303090535</v>
      </c>
      <c r="R15" s="59">
        <v>0</v>
      </c>
      <c r="S15" s="59">
        <v>0</v>
      </c>
      <c r="T15" s="59">
        <v>0</v>
      </c>
      <c r="U15" s="59">
        <v>0</v>
      </c>
      <c r="V15" s="59">
        <v>3055218043</v>
      </c>
      <c r="W15" s="59">
        <v>3287789503</v>
      </c>
      <c r="X15" s="59">
        <v>-232571460</v>
      </c>
      <c r="Y15" s="60">
        <v>-7.07</v>
      </c>
      <c r="Z15" s="61">
        <v>4519889519</v>
      </c>
    </row>
    <row r="16" spans="1:26" ht="13.5">
      <c r="A16" s="68" t="s">
        <v>40</v>
      </c>
      <c r="B16" s="18">
        <v>496476581</v>
      </c>
      <c r="C16" s="18">
        <v>0</v>
      </c>
      <c r="D16" s="58">
        <v>789751663</v>
      </c>
      <c r="E16" s="59">
        <v>752378982</v>
      </c>
      <c r="F16" s="59">
        <v>12313356</v>
      </c>
      <c r="G16" s="59">
        <v>15437792</v>
      </c>
      <c r="H16" s="59">
        <v>18682818</v>
      </c>
      <c r="I16" s="59">
        <v>46433966</v>
      </c>
      <c r="J16" s="59">
        <v>33594312</v>
      </c>
      <c r="K16" s="59">
        <v>34564157</v>
      </c>
      <c r="L16" s="59">
        <v>68617314</v>
      </c>
      <c r="M16" s="59">
        <v>136775783</v>
      </c>
      <c r="N16" s="59">
        <v>26170371</v>
      </c>
      <c r="O16" s="59">
        <v>79122561</v>
      </c>
      <c r="P16" s="59">
        <v>49861061</v>
      </c>
      <c r="Q16" s="59">
        <v>155153993</v>
      </c>
      <c r="R16" s="59">
        <v>0</v>
      </c>
      <c r="S16" s="59">
        <v>0</v>
      </c>
      <c r="T16" s="59">
        <v>0</v>
      </c>
      <c r="U16" s="59">
        <v>0</v>
      </c>
      <c r="V16" s="59">
        <v>338363742</v>
      </c>
      <c r="W16" s="59">
        <v>429003662</v>
      </c>
      <c r="X16" s="59">
        <v>-90639920</v>
      </c>
      <c r="Y16" s="60">
        <v>-21.13</v>
      </c>
      <c r="Z16" s="61">
        <v>752378982</v>
      </c>
    </row>
    <row r="17" spans="1:26" ht="13.5">
      <c r="A17" s="57" t="s">
        <v>41</v>
      </c>
      <c r="B17" s="18">
        <v>2156225489</v>
      </c>
      <c r="C17" s="18">
        <v>0</v>
      </c>
      <c r="D17" s="58">
        <v>4457327165</v>
      </c>
      <c r="E17" s="59">
        <v>4665782817</v>
      </c>
      <c r="F17" s="59">
        <v>115753212</v>
      </c>
      <c r="G17" s="59">
        <v>265947568</v>
      </c>
      <c r="H17" s="59">
        <v>378582811</v>
      </c>
      <c r="I17" s="59">
        <v>760283591</v>
      </c>
      <c r="J17" s="59">
        <v>312215228</v>
      </c>
      <c r="K17" s="59">
        <v>208977431</v>
      </c>
      <c r="L17" s="59">
        <v>380171140</v>
      </c>
      <c r="M17" s="59">
        <v>901363799</v>
      </c>
      <c r="N17" s="59">
        <v>172923913</v>
      </c>
      <c r="O17" s="59">
        <v>187546316</v>
      </c>
      <c r="P17" s="59">
        <v>286925245</v>
      </c>
      <c r="Q17" s="59">
        <v>647395474</v>
      </c>
      <c r="R17" s="59">
        <v>0</v>
      </c>
      <c r="S17" s="59">
        <v>0</v>
      </c>
      <c r="T17" s="59">
        <v>0</v>
      </c>
      <c r="U17" s="59">
        <v>0</v>
      </c>
      <c r="V17" s="59">
        <v>2309042864</v>
      </c>
      <c r="W17" s="59">
        <v>3120621502</v>
      </c>
      <c r="X17" s="59">
        <v>-811578638</v>
      </c>
      <c r="Y17" s="60">
        <v>-26.01</v>
      </c>
      <c r="Z17" s="61">
        <v>4665782817</v>
      </c>
    </row>
    <row r="18" spans="1:26" ht="13.5">
      <c r="A18" s="69" t="s">
        <v>42</v>
      </c>
      <c r="B18" s="70">
        <f>SUM(B11:B17)</f>
        <v>7508668275</v>
      </c>
      <c r="C18" s="70">
        <f>SUM(C11:C17)</f>
        <v>0</v>
      </c>
      <c r="D18" s="71">
        <f aca="true" t="shared" si="1" ref="D18:Z18">SUM(D11:D17)</f>
        <v>16639684345</v>
      </c>
      <c r="E18" s="72">
        <f t="shared" si="1"/>
        <v>16788808851</v>
      </c>
      <c r="F18" s="72">
        <f t="shared" si="1"/>
        <v>681352007</v>
      </c>
      <c r="G18" s="72">
        <f t="shared" si="1"/>
        <v>1239805885</v>
      </c>
      <c r="H18" s="72">
        <f t="shared" si="1"/>
        <v>1102167045</v>
      </c>
      <c r="I18" s="72">
        <f t="shared" si="1"/>
        <v>3023324937</v>
      </c>
      <c r="J18" s="72">
        <f t="shared" si="1"/>
        <v>999255474</v>
      </c>
      <c r="K18" s="72">
        <f t="shared" si="1"/>
        <v>909648345</v>
      </c>
      <c r="L18" s="72">
        <f t="shared" si="1"/>
        <v>1362358226</v>
      </c>
      <c r="M18" s="72">
        <f t="shared" si="1"/>
        <v>3271262045</v>
      </c>
      <c r="N18" s="72">
        <f t="shared" si="1"/>
        <v>1011782415</v>
      </c>
      <c r="O18" s="72">
        <f t="shared" si="1"/>
        <v>898843319</v>
      </c>
      <c r="P18" s="72">
        <f t="shared" si="1"/>
        <v>1479157645</v>
      </c>
      <c r="Q18" s="72">
        <f t="shared" si="1"/>
        <v>3389783379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9684370361</v>
      </c>
      <c r="W18" s="72">
        <f t="shared" si="1"/>
        <v>11567298614</v>
      </c>
      <c r="X18" s="72">
        <f t="shared" si="1"/>
        <v>-1882928253</v>
      </c>
      <c r="Y18" s="66">
        <f>+IF(W18&lt;&gt;0,(X18/W18)*100,0)</f>
        <v>-16.278029260185917</v>
      </c>
      <c r="Z18" s="73">
        <f t="shared" si="1"/>
        <v>16788808851</v>
      </c>
    </row>
    <row r="19" spans="1:26" ht="13.5">
      <c r="A19" s="69" t="s">
        <v>43</v>
      </c>
      <c r="B19" s="74">
        <f>+B10-B18</f>
        <v>-1002055625</v>
      </c>
      <c r="C19" s="74">
        <f>+C10-C18</f>
        <v>0</v>
      </c>
      <c r="D19" s="75">
        <f aca="true" t="shared" si="2" ref="D19:Z19">+D10-D18</f>
        <v>-1045206156</v>
      </c>
      <c r="E19" s="76">
        <f t="shared" si="2"/>
        <v>-1476217251</v>
      </c>
      <c r="F19" s="76">
        <f t="shared" si="2"/>
        <v>1681982803</v>
      </c>
      <c r="G19" s="76">
        <f t="shared" si="2"/>
        <v>89838900</v>
      </c>
      <c r="H19" s="76">
        <f t="shared" si="2"/>
        <v>-156971183</v>
      </c>
      <c r="I19" s="76">
        <f t="shared" si="2"/>
        <v>1614850520</v>
      </c>
      <c r="J19" s="76">
        <f t="shared" si="2"/>
        <v>-228025954</v>
      </c>
      <c r="K19" s="76">
        <f t="shared" si="2"/>
        <v>-146184719</v>
      </c>
      <c r="L19" s="76">
        <f t="shared" si="2"/>
        <v>620275824</v>
      </c>
      <c r="M19" s="76">
        <f t="shared" si="2"/>
        <v>246065151</v>
      </c>
      <c r="N19" s="76">
        <f t="shared" si="2"/>
        <v>-145322960</v>
      </c>
      <c r="O19" s="76">
        <f t="shared" si="2"/>
        <v>-206172296</v>
      </c>
      <c r="P19" s="76">
        <f t="shared" si="2"/>
        <v>-13288428</v>
      </c>
      <c r="Q19" s="76">
        <f t="shared" si="2"/>
        <v>-364783684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1496131987</v>
      </c>
      <c r="W19" s="76">
        <f>IF(E10=E18,0,W10-W18)</f>
        <v>386461575</v>
      </c>
      <c r="X19" s="76">
        <f t="shared" si="2"/>
        <v>1109670412</v>
      </c>
      <c r="Y19" s="77">
        <f>+IF(W19&lt;&gt;0,(X19/W19)*100,0)</f>
        <v>287.13602691289555</v>
      </c>
      <c r="Z19" s="78">
        <f t="shared" si="2"/>
        <v>-1476217251</v>
      </c>
    </row>
    <row r="20" spans="1:26" ht="13.5">
      <c r="A20" s="57" t="s">
        <v>44</v>
      </c>
      <c r="B20" s="18">
        <v>1841195916</v>
      </c>
      <c r="C20" s="18">
        <v>0</v>
      </c>
      <c r="D20" s="58">
        <v>2414077089</v>
      </c>
      <c r="E20" s="59">
        <v>2555073420</v>
      </c>
      <c r="F20" s="59">
        <v>158865943</v>
      </c>
      <c r="G20" s="59">
        <v>48934271</v>
      </c>
      <c r="H20" s="59">
        <v>93544609</v>
      </c>
      <c r="I20" s="59">
        <v>301344823</v>
      </c>
      <c r="J20" s="59">
        <v>184210941</v>
      </c>
      <c r="K20" s="59">
        <v>77412778</v>
      </c>
      <c r="L20" s="59">
        <v>228362816</v>
      </c>
      <c r="M20" s="59">
        <v>489986535</v>
      </c>
      <c r="N20" s="59">
        <v>18494406</v>
      </c>
      <c r="O20" s="59">
        <v>6325763</v>
      </c>
      <c r="P20" s="59">
        <v>186400178</v>
      </c>
      <c r="Q20" s="59">
        <v>211220347</v>
      </c>
      <c r="R20" s="59">
        <v>0</v>
      </c>
      <c r="S20" s="59">
        <v>0</v>
      </c>
      <c r="T20" s="59">
        <v>0</v>
      </c>
      <c r="U20" s="59">
        <v>0</v>
      </c>
      <c r="V20" s="59">
        <v>1002551705</v>
      </c>
      <c r="W20" s="59">
        <v>1929858556</v>
      </c>
      <c r="X20" s="59">
        <v>-927306851</v>
      </c>
      <c r="Y20" s="60">
        <v>-48.05</v>
      </c>
      <c r="Z20" s="61">
        <v>2555073420</v>
      </c>
    </row>
    <row r="21" spans="1:26" ht="13.5">
      <c r="A21" s="57" t="s">
        <v>97</v>
      </c>
      <c r="B21" s="79">
        <v>0</v>
      </c>
      <c r="C21" s="79">
        <v>0</v>
      </c>
      <c r="D21" s="80">
        <v>-1900428</v>
      </c>
      <c r="E21" s="81">
        <v>-8427793</v>
      </c>
      <c r="F21" s="81">
        <v>659520</v>
      </c>
      <c r="G21" s="81">
        <v>0</v>
      </c>
      <c r="H21" s="81">
        <v>0</v>
      </c>
      <c r="I21" s="81">
        <v>659520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659520</v>
      </c>
      <c r="W21" s="81">
        <v>12311757</v>
      </c>
      <c r="X21" s="81">
        <v>-11652237</v>
      </c>
      <c r="Y21" s="82">
        <v>-94.64</v>
      </c>
      <c r="Z21" s="83">
        <v>-8427793</v>
      </c>
    </row>
    <row r="22" spans="1:26" ht="25.5">
      <c r="A22" s="84" t="s">
        <v>98</v>
      </c>
      <c r="B22" s="85">
        <f>SUM(B19:B21)</f>
        <v>839140291</v>
      </c>
      <c r="C22" s="85">
        <f>SUM(C19:C21)</f>
        <v>0</v>
      </c>
      <c r="D22" s="86">
        <f aca="true" t="shared" si="3" ref="D22:Z22">SUM(D19:D21)</f>
        <v>1366970505</v>
      </c>
      <c r="E22" s="87">
        <f t="shared" si="3"/>
        <v>1070428376</v>
      </c>
      <c r="F22" s="87">
        <f t="shared" si="3"/>
        <v>1841508266</v>
      </c>
      <c r="G22" s="87">
        <f t="shared" si="3"/>
        <v>138773171</v>
      </c>
      <c r="H22" s="87">
        <f t="shared" si="3"/>
        <v>-63426574</v>
      </c>
      <c r="I22" s="87">
        <f t="shared" si="3"/>
        <v>1916854863</v>
      </c>
      <c r="J22" s="87">
        <f t="shared" si="3"/>
        <v>-43815013</v>
      </c>
      <c r="K22" s="87">
        <f t="shared" si="3"/>
        <v>-68771941</v>
      </c>
      <c r="L22" s="87">
        <f t="shared" si="3"/>
        <v>848638640</v>
      </c>
      <c r="M22" s="87">
        <f t="shared" si="3"/>
        <v>736051686</v>
      </c>
      <c r="N22" s="87">
        <f t="shared" si="3"/>
        <v>-126828554</v>
      </c>
      <c r="O22" s="87">
        <f t="shared" si="3"/>
        <v>-199846533</v>
      </c>
      <c r="P22" s="87">
        <f t="shared" si="3"/>
        <v>173111750</v>
      </c>
      <c r="Q22" s="87">
        <f t="shared" si="3"/>
        <v>-153563337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2499343212</v>
      </c>
      <c r="W22" s="87">
        <f t="shared" si="3"/>
        <v>2328631888</v>
      </c>
      <c r="X22" s="87">
        <f t="shared" si="3"/>
        <v>170711324</v>
      </c>
      <c r="Y22" s="88">
        <f>+IF(W22&lt;&gt;0,(X22/W22)*100,0)</f>
        <v>7.330970810788793</v>
      </c>
      <c r="Z22" s="89">
        <f t="shared" si="3"/>
        <v>1070428376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839140291</v>
      </c>
      <c r="C24" s="74">
        <f>SUM(C22:C23)</f>
        <v>0</v>
      </c>
      <c r="D24" s="75">
        <f aca="true" t="shared" si="4" ref="D24:Z24">SUM(D22:D23)</f>
        <v>1366970505</v>
      </c>
      <c r="E24" s="76">
        <f t="shared" si="4"/>
        <v>1070428376</v>
      </c>
      <c r="F24" s="76">
        <f t="shared" si="4"/>
        <v>1841508266</v>
      </c>
      <c r="G24" s="76">
        <f t="shared" si="4"/>
        <v>138773171</v>
      </c>
      <c r="H24" s="76">
        <f t="shared" si="4"/>
        <v>-63426574</v>
      </c>
      <c r="I24" s="76">
        <f t="shared" si="4"/>
        <v>1916854863</v>
      </c>
      <c r="J24" s="76">
        <f t="shared" si="4"/>
        <v>-43815013</v>
      </c>
      <c r="K24" s="76">
        <f t="shared" si="4"/>
        <v>-68771941</v>
      </c>
      <c r="L24" s="76">
        <f t="shared" si="4"/>
        <v>848638640</v>
      </c>
      <c r="M24" s="76">
        <f t="shared" si="4"/>
        <v>736051686</v>
      </c>
      <c r="N24" s="76">
        <f t="shared" si="4"/>
        <v>-126828554</v>
      </c>
      <c r="O24" s="76">
        <f t="shared" si="4"/>
        <v>-199846533</v>
      </c>
      <c r="P24" s="76">
        <f t="shared" si="4"/>
        <v>173111750</v>
      </c>
      <c r="Q24" s="76">
        <f t="shared" si="4"/>
        <v>-153563337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2499343212</v>
      </c>
      <c r="W24" s="76">
        <f t="shared" si="4"/>
        <v>2328631888</v>
      </c>
      <c r="X24" s="76">
        <f t="shared" si="4"/>
        <v>170711324</v>
      </c>
      <c r="Y24" s="77">
        <f>+IF(W24&lt;&gt;0,(X24/W24)*100,0)</f>
        <v>7.330970810788793</v>
      </c>
      <c r="Z24" s="78">
        <f t="shared" si="4"/>
        <v>1070428376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99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3704351689</v>
      </c>
      <c r="C27" s="21">
        <v>0</v>
      </c>
      <c r="D27" s="98">
        <v>3362958166</v>
      </c>
      <c r="E27" s="99">
        <v>3385604079</v>
      </c>
      <c r="F27" s="99">
        <v>120929195</v>
      </c>
      <c r="G27" s="99">
        <v>116590783</v>
      </c>
      <c r="H27" s="99">
        <v>221378754</v>
      </c>
      <c r="I27" s="99">
        <v>458898732</v>
      </c>
      <c r="J27" s="99">
        <v>141167694</v>
      </c>
      <c r="K27" s="99">
        <v>182392254</v>
      </c>
      <c r="L27" s="99">
        <v>403747524</v>
      </c>
      <c r="M27" s="99">
        <v>727307472</v>
      </c>
      <c r="N27" s="99">
        <v>93217055</v>
      </c>
      <c r="O27" s="99">
        <v>111329736</v>
      </c>
      <c r="P27" s="99">
        <v>221432579</v>
      </c>
      <c r="Q27" s="99">
        <v>425979370</v>
      </c>
      <c r="R27" s="99">
        <v>0</v>
      </c>
      <c r="S27" s="99">
        <v>0</v>
      </c>
      <c r="T27" s="99">
        <v>0</v>
      </c>
      <c r="U27" s="99">
        <v>0</v>
      </c>
      <c r="V27" s="99">
        <v>1612185574</v>
      </c>
      <c r="W27" s="99">
        <v>2539203059</v>
      </c>
      <c r="X27" s="99">
        <v>-927017485</v>
      </c>
      <c r="Y27" s="100">
        <v>-36.51</v>
      </c>
      <c r="Z27" s="101">
        <v>3385604079</v>
      </c>
    </row>
    <row r="28" spans="1:26" ht="13.5">
      <c r="A28" s="102" t="s">
        <v>44</v>
      </c>
      <c r="B28" s="18">
        <v>2054532909</v>
      </c>
      <c r="C28" s="18">
        <v>0</v>
      </c>
      <c r="D28" s="58">
        <v>2846428029</v>
      </c>
      <c r="E28" s="59">
        <v>2764665895</v>
      </c>
      <c r="F28" s="59">
        <v>118894215</v>
      </c>
      <c r="G28" s="59">
        <v>91813757</v>
      </c>
      <c r="H28" s="59">
        <v>203272192</v>
      </c>
      <c r="I28" s="59">
        <v>413980164</v>
      </c>
      <c r="J28" s="59">
        <v>121850876</v>
      </c>
      <c r="K28" s="59">
        <v>162248787</v>
      </c>
      <c r="L28" s="59">
        <v>328627916</v>
      </c>
      <c r="M28" s="59">
        <v>612727579</v>
      </c>
      <c r="N28" s="59">
        <v>76945817</v>
      </c>
      <c r="O28" s="59">
        <v>92656009</v>
      </c>
      <c r="P28" s="59">
        <v>184891808</v>
      </c>
      <c r="Q28" s="59">
        <v>354493634</v>
      </c>
      <c r="R28" s="59">
        <v>0</v>
      </c>
      <c r="S28" s="59">
        <v>0</v>
      </c>
      <c r="T28" s="59">
        <v>0</v>
      </c>
      <c r="U28" s="59">
        <v>0</v>
      </c>
      <c r="V28" s="59">
        <v>1381201377</v>
      </c>
      <c r="W28" s="59">
        <v>2073499422</v>
      </c>
      <c r="X28" s="59">
        <v>-692298045</v>
      </c>
      <c r="Y28" s="60">
        <v>-33.39</v>
      </c>
      <c r="Z28" s="61">
        <v>2764665895</v>
      </c>
    </row>
    <row r="29" spans="1:26" ht="13.5">
      <c r="A29" s="57" t="s">
        <v>100</v>
      </c>
      <c r="B29" s="18">
        <v>1313406647</v>
      </c>
      <c r="C29" s="18">
        <v>0</v>
      </c>
      <c r="D29" s="58">
        <v>23423372</v>
      </c>
      <c r="E29" s="59">
        <v>27422479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594333</v>
      </c>
      <c r="L29" s="59">
        <v>13218082</v>
      </c>
      <c r="M29" s="59">
        <v>13812415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13812415</v>
      </c>
      <c r="W29" s="59">
        <v>20566859</v>
      </c>
      <c r="X29" s="59">
        <v>-6754444</v>
      </c>
      <c r="Y29" s="60">
        <v>-32.84</v>
      </c>
      <c r="Z29" s="61">
        <v>27422479</v>
      </c>
    </row>
    <row r="30" spans="1:26" ht="13.5">
      <c r="A30" s="57" t="s">
        <v>48</v>
      </c>
      <c r="B30" s="18">
        <v>86320180</v>
      </c>
      <c r="C30" s="18">
        <v>0</v>
      </c>
      <c r="D30" s="58">
        <v>99454354</v>
      </c>
      <c r="E30" s="59">
        <v>125248414</v>
      </c>
      <c r="F30" s="59">
        <v>49615</v>
      </c>
      <c r="G30" s="59">
        <v>1619015</v>
      </c>
      <c r="H30" s="59">
        <v>3026240</v>
      </c>
      <c r="I30" s="59">
        <v>4694870</v>
      </c>
      <c r="J30" s="59">
        <v>1233273</v>
      </c>
      <c r="K30" s="59">
        <v>3864462</v>
      </c>
      <c r="L30" s="59">
        <v>11288843</v>
      </c>
      <c r="M30" s="59">
        <v>16386578</v>
      </c>
      <c r="N30" s="59">
        <v>6258970</v>
      </c>
      <c r="O30" s="59">
        <v>3235429</v>
      </c>
      <c r="P30" s="59">
        <v>11019476</v>
      </c>
      <c r="Q30" s="59">
        <v>20513875</v>
      </c>
      <c r="R30" s="59">
        <v>0</v>
      </c>
      <c r="S30" s="59">
        <v>0</v>
      </c>
      <c r="T30" s="59">
        <v>0</v>
      </c>
      <c r="U30" s="59">
        <v>0</v>
      </c>
      <c r="V30" s="59">
        <v>41595323</v>
      </c>
      <c r="W30" s="59">
        <v>93936311</v>
      </c>
      <c r="X30" s="59">
        <v>-52340988</v>
      </c>
      <c r="Y30" s="60">
        <v>-55.72</v>
      </c>
      <c r="Z30" s="61">
        <v>125248414</v>
      </c>
    </row>
    <row r="31" spans="1:26" ht="13.5">
      <c r="A31" s="57" t="s">
        <v>49</v>
      </c>
      <c r="B31" s="18">
        <v>250091959</v>
      </c>
      <c r="C31" s="18">
        <v>0</v>
      </c>
      <c r="D31" s="58">
        <v>393652411</v>
      </c>
      <c r="E31" s="59">
        <v>468267291</v>
      </c>
      <c r="F31" s="59">
        <v>1985365</v>
      </c>
      <c r="G31" s="59">
        <v>23158011</v>
      </c>
      <c r="H31" s="59">
        <v>15080321</v>
      </c>
      <c r="I31" s="59">
        <v>40223697</v>
      </c>
      <c r="J31" s="59">
        <v>18083544</v>
      </c>
      <c r="K31" s="59">
        <v>15684670</v>
      </c>
      <c r="L31" s="59">
        <v>50612684</v>
      </c>
      <c r="M31" s="59">
        <v>84380898</v>
      </c>
      <c r="N31" s="59">
        <v>10012269</v>
      </c>
      <c r="O31" s="59">
        <v>15438298</v>
      </c>
      <c r="P31" s="59">
        <v>25521299</v>
      </c>
      <c r="Q31" s="59">
        <v>50971866</v>
      </c>
      <c r="R31" s="59">
        <v>0</v>
      </c>
      <c r="S31" s="59">
        <v>0</v>
      </c>
      <c r="T31" s="59">
        <v>0</v>
      </c>
      <c r="U31" s="59">
        <v>0</v>
      </c>
      <c r="V31" s="59">
        <v>175576461</v>
      </c>
      <c r="W31" s="59">
        <v>351200468</v>
      </c>
      <c r="X31" s="59">
        <v>-175624007</v>
      </c>
      <c r="Y31" s="60">
        <v>-50.01</v>
      </c>
      <c r="Z31" s="61">
        <v>468267291</v>
      </c>
    </row>
    <row r="32" spans="1:26" ht="13.5">
      <c r="A32" s="69" t="s">
        <v>50</v>
      </c>
      <c r="B32" s="21">
        <f>SUM(B28:B31)</f>
        <v>3704351695</v>
      </c>
      <c r="C32" s="21">
        <f>SUM(C28:C31)</f>
        <v>0</v>
      </c>
      <c r="D32" s="98">
        <f aca="true" t="shared" si="5" ref="D32:Z32">SUM(D28:D31)</f>
        <v>3362958166</v>
      </c>
      <c r="E32" s="99">
        <f t="shared" si="5"/>
        <v>3385604079</v>
      </c>
      <c r="F32" s="99">
        <f t="shared" si="5"/>
        <v>120929195</v>
      </c>
      <c r="G32" s="99">
        <f t="shared" si="5"/>
        <v>116590783</v>
      </c>
      <c r="H32" s="99">
        <f t="shared" si="5"/>
        <v>221378753</v>
      </c>
      <c r="I32" s="99">
        <f t="shared" si="5"/>
        <v>458898731</v>
      </c>
      <c r="J32" s="99">
        <f t="shared" si="5"/>
        <v>141167693</v>
      </c>
      <c r="K32" s="99">
        <f t="shared" si="5"/>
        <v>182392252</v>
      </c>
      <c r="L32" s="99">
        <f t="shared" si="5"/>
        <v>403747525</v>
      </c>
      <c r="M32" s="99">
        <f t="shared" si="5"/>
        <v>727307470</v>
      </c>
      <c r="N32" s="99">
        <f t="shared" si="5"/>
        <v>93217056</v>
      </c>
      <c r="O32" s="99">
        <f t="shared" si="5"/>
        <v>111329736</v>
      </c>
      <c r="P32" s="99">
        <f t="shared" si="5"/>
        <v>221432583</v>
      </c>
      <c r="Q32" s="99">
        <f t="shared" si="5"/>
        <v>425979375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1612185576</v>
      </c>
      <c r="W32" s="99">
        <f t="shared" si="5"/>
        <v>2539203060</v>
      </c>
      <c r="X32" s="99">
        <f t="shared" si="5"/>
        <v>-927017484</v>
      </c>
      <c r="Y32" s="100">
        <f>+IF(W32&lt;&gt;0,(X32/W32)*100,0)</f>
        <v>-36.50820600381602</v>
      </c>
      <c r="Z32" s="101">
        <f t="shared" si="5"/>
        <v>3385604079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3696623134</v>
      </c>
      <c r="C35" s="18">
        <v>0</v>
      </c>
      <c r="D35" s="58">
        <v>7366027199</v>
      </c>
      <c r="E35" s="59">
        <v>6073729938</v>
      </c>
      <c r="F35" s="59">
        <v>5284145707</v>
      </c>
      <c r="G35" s="59">
        <v>4866617067</v>
      </c>
      <c r="H35" s="59">
        <v>5111748382</v>
      </c>
      <c r="I35" s="59">
        <v>5111748382</v>
      </c>
      <c r="J35" s="59">
        <v>5311450096</v>
      </c>
      <c r="K35" s="59">
        <v>5174914295</v>
      </c>
      <c r="L35" s="59">
        <v>4671959501</v>
      </c>
      <c r="M35" s="59">
        <v>4671959501</v>
      </c>
      <c r="N35" s="59">
        <v>5722635245</v>
      </c>
      <c r="O35" s="59">
        <v>5188678059</v>
      </c>
      <c r="P35" s="59">
        <v>5810674988</v>
      </c>
      <c r="Q35" s="59">
        <v>6104896719</v>
      </c>
      <c r="R35" s="59">
        <v>0</v>
      </c>
      <c r="S35" s="59">
        <v>0</v>
      </c>
      <c r="T35" s="59">
        <v>0</v>
      </c>
      <c r="U35" s="59">
        <v>0</v>
      </c>
      <c r="V35" s="59">
        <v>6104896719</v>
      </c>
      <c r="W35" s="59">
        <v>4555297455</v>
      </c>
      <c r="X35" s="59">
        <v>1549599264</v>
      </c>
      <c r="Y35" s="60">
        <v>34.02</v>
      </c>
      <c r="Z35" s="61">
        <v>6073729938</v>
      </c>
    </row>
    <row r="36" spans="1:26" ht="13.5">
      <c r="A36" s="57" t="s">
        <v>53</v>
      </c>
      <c r="B36" s="18">
        <v>23631041010</v>
      </c>
      <c r="C36" s="18">
        <v>0</v>
      </c>
      <c r="D36" s="58">
        <v>39080529016</v>
      </c>
      <c r="E36" s="59">
        <v>40722776894</v>
      </c>
      <c r="F36" s="59">
        <v>17515505921</v>
      </c>
      <c r="G36" s="59">
        <v>24917167299</v>
      </c>
      <c r="H36" s="59">
        <v>33329552059</v>
      </c>
      <c r="I36" s="59">
        <v>33329552059</v>
      </c>
      <c r="J36" s="59">
        <v>30390264959</v>
      </c>
      <c r="K36" s="59">
        <v>32582309760</v>
      </c>
      <c r="L36" s="59">
        <v>25339303036</v>
      </c>
      <c r="M36" s="59">
        <v>25339303036</v>
      </c>
      <c r="N36" s="59">
        <v>32865582700</v>
      </c>
      <c r="O36" s="59">
        <v>31770874287</v>
      </c>
      <c r="P36" s="59">
        <v>28218458918</v>
      </c>
      <c r="Q36" s="59">
        <v>34684288400</v>
      </c>
      <c r="R36" s="59">
        <v>0</v>
      </c>
      <c r="S36" s="59">
        <v>0</v>
      </c>
      <c r="T36" s="59">
        <v>0</v>
      </c>
      <c r="U36" s="59">
        <v>0</v>
      </c>
      <c r="V36" s="59">
        <v>34684288400</v>
      </c>
      <c r="W36" s="59">
        <v>30542082673</v>
      </c>
      <c r="X36" s="59">
        <v>4142205727</v>
      </c>
      <c r="Y36" s="60">
        <v>13.56</v>
      </c>
      <c r="Z36" s="61">
        <v>40722776894</v>
      </c>
    </row>
    <row r="37" spans="1:26" ht="13.5">
      <c r="A37" s="57" t="s">
        <v>54</v>
      </c>
      <c r="B37" s="18">
        <v>3092331314</v>
      </c>
      <c r="C37" s="18">
        <v>0</v>
      </c>
      <c r="D37" s="58">
        <v>4647021207</v>
      </c>
      <c r="E37" s="59">
        <v>4231284196</v>
      </c>
      <c r="F37" s="59">
        <v>4489103868</v>
      </c>
      <c r="G37" s="59">
        <v>4344561606</v>
      </c>
      <c r="H37" s="59">
        <v>5710963136</v>
      </c>
      <c r="I37" s="59">
        <v>5710963136</v>
      </c>
      <c r="J37" s="59">
        <v>6219143906</v>
      </c>
      <c r="K37" s="59">
        <v>6217176362</v>
      </c>
      <c r="L37" s="59">
        <v>3941831302</v>
      </c>
      <c r="M37" s="59">
        <v>3941831302</v>
      </c>
      <c r="N37" s="59">
        <v>6058453778</v>
      </c>
      <c r="O37" s="59">
        <v>5491775308</v>
      </c>
      <c r="P37" s="59">
        <v>5374179081</v>
      </c>
      <c r="Q37" s="59">
        <v>6413022943</v>
      </c>
      <c r="R37" s="59">
        <v>0</v>
      </c>
      <c r="S37" s="59">
        <v>0</v>
      </c>
      <c r="T37" s="59">
        <v>0</v>
      </c>
      <c r="U37" s="59">
        <v>0</v>
      </c>
      <c r="V37" s="59">
        <v>6413022943</v>
      </c>
      <c r="W37" s="59">
        <v>3173463149</v>
      </c>
      <c r="X37" s="59">
        <v>3239559794</v>
      </c>
      <c r="Y37" s="60">
        <v>102.08</v>
      </c>
      <c r="Z37" s="61">
        <v>4231284196</v>
      </c>
    </row>
    <row r="38" spans="1:26" ht="13.5">
      <c r="A38" s="57" t="s">
        <v>55</v>
      </c>
      <c r="B38" s="18">
        <v>859204101</v>
      </c>
      <c r="C38" s="18">
        <v>0</v>
      </c>
      <c r="D38" s="58">
        <v>2711706384</v>
      </c>
      <c r="E38" s="59">
        <v>2357318523</v>
      </c>
      <c r="F38" s="59">
        <v>706424091</v>
      </c>
      <c r="G38" s="59">
        <v>634731451</v>
      </c>
      <c r="H38" s="59">
        <v>1432430686</v>
      </c>
      <c r="I38" s="59">
        <v>1432430686</v>
      </c>
      <c r="J38" s="59">
        <v>1429709282</v>
      </c>
      <c r="K38" s="59">
        <v>1430837998</v>
      </c>
      <c r="L38" s="59">
        <v>1175348352</v>
      </c>
      <c r="M38" s="59">
        <v>1175348352</v>
      </c>
      <c r="N38" s="59">
        <v>1485521617</v>
      </c>
      <c r="O38" s="59">
        <v>1538569310</v>
      </c>
      <c r="P38" s="59">
        <v>920687594</v>
      </c>
      <c r="Q38" s="59">
        <v>1559844572</v>
      </c>
      <c r="R38" s="59">
        <v>0</v>
      </c>
      <c r="S38" s="59">
        <v>0</v>
      </c>
      <c r="T38" s="59">
        <v>0</v>
      </c>
      <c r="U38" s="59">
        <v>0</v>
      </c>
      <c r="V38" s="59">
        <v>1559844572</v>
      </c>
      <c r="W38" s="59">
        <v>1767988895</v>
      </c>
      <c r="X38" s="59">
        <v>-208144323</v>
      </c>
      <c r="Y38" s="60">
        <v>-11.77</v>
      </c>
      <c r="Z38" s="61">
        <v>2357318523</v>
      </c>
    </row>
    <row r="39" spans="1:26" ht="13.5">
      <c r="A39" s="57" t="s">
        <v>56</v>
      </c>
      <c r="B39" s="18">
        <v>23376128729</v>
      </c>
      <c r="C39" s="18">
        <v>0</v>
      </c>
      <c r="D39" s="58">
        <v>39087828626</v>
      </c>
      <c r="E39" s="59">
        <v>40207904115</v>
      </c>
      <c r="F39" s="59">
        <v>17604123668</v>
      </c>
      <c r="G39" s="59">
        <v>24804491310</v>
      </c>
      <c r="H39" s="59">
        <v>31297906620</v>
      </c>
      <c r="I39" s="59">
        <v>31297906620</v>
      </c>
      <c r="J39" s="59">
        <v>28052861867</v>
      </c>
      <c r="K39" s="59">
        <v>30109209694</v>
      </c>
      <c r="L39" s="59">
        <v>24894082883</v>
      </c>
      <c r="M39" s="59">
        <v>24894082883</v>
      </c>
      <c r="N39" s="59">
        <v>31044242551</v>
      </c>
      <c r="O39" s="59">
        <v>29929207728</v>
      </c>
      <c r="P39" s="59">
        <v>27734267231</v>
      </c>
      <c r="Q39" s="59">
        <v>32816317604</v>
      </c>
      <c r="R39" s="59">
        <v>0</v>
      </c>
      <c r="S39" s="59">
        <v>0</v>
      </c>
      <c r="T39" s="59">
        <v>0</v>
      </c>
      <c r="U39" s="59">
        <v>0</v>
      </c>
      <c r="V39" s="59">
        <v>32816317604</v>
      </c>
      <c r="W39" s="59">
        <v>30155928089</v>
      </c>
      <c r="X39" s="59">
        <v>2660389515</v>
      </c>
      <c r="Y39" s="60">
        <v>8.82</v>
      </c>
      <c r="Z39" s="61">
        <v>40207904115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1324651125</v>
      </c>
      <c r="C42" s="18">
        <v>0</v>
      </c>
      <c r="D42" s="58">
        <v>2928223404</v>
      </c>
      <c r="E42" s="59">
        <v>2550054061</v>
      </c>
      <c r="F42" s="59">
        <v>1522267093</v>
      </c>
      <c r="G42" s="59">
        <v>-669622051</v>
      </c>
      <c r="H42" s="59">
        <v>33531985</v>
      </c>
      <c r="I42" s="59">
        <v>886177027</v>
      </c>
      <c r="J42" s="59">
        <v>53660481</v>
      </c>
      <c r="K42" s="59">
        <v>-119233009</v>
      </c>
      <c r="L42" s="59">
        <v>1193638312</v>
      </c>
      <c r="M42" s="59">
        <v>1128065784</v>
      </c>
      <c r="N42" s="59">
        <v>-185417322</v>
      </c>
      <c r="O42" s="59">
        <v>-341570810</v>
      </c>
      <c r="P42" s="59">
        <v>1288773990</v>
      </c>
      <c r="Q42" s="59">
        <v>761785858</v>
      </c>
      <c r="R42" s="59">
        <v>0</v>
      </c>
      <c r="S42" s="59">
        <v>0</v>
      </c>
      <c r="T42" s="59">
        <v>0</v>
      </c>
      <c r="U42" s="59">
        <v>0</v>
      </c>
      <c r="V42" s="59">
        <v>2776028669</v>
      </c>
      <c r="W42" s="59">
        <v>2988618357</v>
      </c>
      <c r="X42" s="59">
        <v>-212589688</v>
      </c>
      <c r="Y42" s="60">
        <v>-7.11</v>
      </c>
      <c r="Z42" s="61">
        <v>2550054061</v>
      </c>
    </row>
    <row r="43" spans="1:26" ht="13.5">
      <c r="A43" s="57" t="s">
        <v>59</v>
      </c>
      <c r="B43" s="18">
        <v>-1163439563</v>
      </c>
      <c r="C43" s="18">
        <v>0</v>
      </c>
      <c r="D43" s="58">
        <v>-3137006804</v>
      </c>
      <c r="E43" s="59">
        <v>-3011595822</v>
      </c>
      <c r="F43" s="59">
        <v>-167320459</v>
      </c>
      <c r="G43" s="59">
        <v>-41985991</v>
      </c>
      <c r="H43" s="59">
        <v>-76180664</v>
      </c>
      <c r="I43" s="59">
        <v>-285487114</v>
      </c>
      <c r="J43" s="59">
        <v>-385766860</v>
      </c>
      <c r="K43" s="59">
        <v>-205512720</v>
      </c>
      <c r="L43" s="59">
        <v>-393952741</v>
      </c>
      <c r="M43" s="59">
        <v>-985232321</v>
      </c>
      <c r="N43" s="59">
        <v>1028346</v>
      </c>
      <c r="O43" s="59">
        <v>-247416467</v>
      </c>
      <c r="P43" s="59">
        <v>-211584993</v>
      </c>
      <c r="Q43" s="59">
        <v>-457973114</v>
      </c>
      <c r="R43" s="59">
        <v>0</v>
      </c>
      <c r="S43" s="59">
        <v>0</v>
      </c>
      <c r="T43" s="59">
        <v>0</v>
      </c>
      <c r="U43" s="59">
        <v>0</v>
      </c>
      <c r="V43" s="59">
        <v>-1728692549</v>
      </c>
      <c r="W43" s="59">
        <v>-2180716750</v>
      </c>
      <c r="X43" s="59">
        <v>452024201</v>
      </c>
      <c r="Y43" s="60">
        <v>-20.73</v>
      </c>
      <c r="Z43" s="61">
        <v>-3011595822</v>
      </c>
    </row>
    <row r="44" spans="1:26" ht="13.5">
      <c r="A44" s="57" t="s">
        <v>60</v>
      </c>
      <c r="B44" s="18">
        <v>-62552558</v>
      </c>
      <c r="C44" s="18">
        <v>0</v>
      </c>
      <c r="D44" s="58">
        <v>158756216</v>
      </c>
      <c r="E44" s="59">
        <v>-65675041</v>
      </c>
      <c r="F44" s="59">
        <v>-10559368</v>
      </c>
      <c r="G44" s="59">
        <v>793860</v>
      </c>
      <c r="H44" s="59">
        <v>-4250054</v>
      </c>
      <c r="I44" s="59">
        <v>-14015562</v>
      </c>
      <c r="J44" s="59">
        <v>545526</v>
      </c>
      <c r="K44" s="59">
        <v>830464</v>
      </c>
      <c r="L44" s="59">
        <v>-12812455</v>
      </c>
      <c r="M44" s="59">
        <v>-11436465</v>
      </c>
      <c r="N44" s="59">
        <v>-2569961</v>
      </c>
      <c r="O44" s="59">
        <v>830200</v>
      </c>
      <c r="P44" s="59">
        <v>-8938848</v>
      </c>
      <c r="Q44" s="59">
        <v>-10678609</v>
      </c>
      <c r="R44" s="59">
        <v>0</v>
      </c>
      <c r="S44" s="59">
        <v>0</v>
      </c>
      <c r="T44" s="59">
        <v>0</v>
      </c>
      <c r="U44" s="59">
        <v>0</v>
      </c>
      <c r="V44" s="59">
        <v>-36130636</v>
      </c>
      <c r="W44" s="59">
        <v>-29204640</v>
      </c>
      <c r="X44" s="59">
        <v>-6925996</v>
      </c>
      <c r="Y44" s="60">
        <v>23.72</v>
      </c>
      <c r="Z44" s="61">
        <v>-65675041</v>
      </c>
    </row>
    <row r="45" spans="1:26" ht="13.5">
      <c r="A45" s="69" t="s">
        <v>61</v>
      </c>
      <c r="B45" s="21">
        <v>940162624</v>
      </c>
      <c r="C45" s="21">
        <v>0</v>
      </c>
      <c r="D45" s="98">
        <v>1170681115</v>
      </c>
      <c r="E45" s="99">
        <v>666067354</v>
      </c>
      <c r="F45" s="99">
        <v>2472698229</v>
      </c>
      <c r="G45" s="99">
        <v>1761884047</v>
      </c>
      <c r="H45" s="99">
        <v>1714985314</v>
      </c>
      <c r="I45" s="99">
        <v>1714985314</v>
      </c>
      <c r="J45" s="99">
        <v>1383424461</v>
      </c>
      <c r="K45" s="99">
        <v>1059509196</v>
      </c>
      <c r="L45" s="99">
        <v>1846382312</v>
      </c>
      <c r="M45" s="99">
        <v>1846382312</v>
      </c>
      <c r="N45" s="99">
        <v>1659423375</v>
      </c>
      <c r="O45" s="99">
        <v>1071266298</v>
      </c>
      <c r="P45" s="99">
        <v>2139516447</v>
      </c>
      <c r="Q45" s="99">
        <v>2139516447</v>
      </c>
      <c r="R45" s="99">
        <v>0</v>
      </c>
      <c r="S45" s="99">
        <v>0</v>
      </c>
      <c r="T45" s="99">
        <v>0</v>
      </c>
      <c r="U45" s="99">
        <v>0</v>
      </c>
      <c r="V45" s="99">
        <v>2139516447</v>
      </c>
      <c r="W45" s="99">
        <v>1971981123</v>
      </c>
      <c r="X45" s="99">
        <v>167535324</v>
      </c>
      <c r="Y45" s="100">
        <v>8.5</v>
      </c>
      <c r="Z45" s="101">
        <v>666067354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101</v>
      </c>
      <c r="B47" s="114" t="s">
        <v>86</v>
      </c>
      <c r="C47" s="114"/>
      <c r="D47" s="115" t="s">
        <v>87</v>
      </c>
      <c r="E47" s="116" t="s">
        <v>88</v>
      </c>
      <c r="F47" s="117"/>
      <c r="G47" s="117"/>
      <c r="H47" s="117"/>
      <c r="I47" s="118" t="s">
        <v>89</v>
      </c>
      <c r="J47" s="117"/>
      <c r="K47" s="117"/>
      <c r="L47" s="117"/>
      <c r="M47" s="118" t="s">
        <v>90</v>
      </c>
      <c r="N47" s="119"/>
      <c r="O47" s="119"/>
      <c r="P47" s="119"/>
      <c r="Q47" s="118" t="s">
        <v>91</v>
      </c>
      <c r="R47" s="119"/>
      <c r="S47" s="119"/>
      <c r="T47" s="119"/>
      <c r="U47" s="119"/>
      <c r="V47" s="118" t="s">
        <v>92</v>
      </c>
      <c r="W47" s="118" t="s">
        <v>93</v>
      </c>
      <c r="X47" s="118" t="s">
        <v>94</v>
      </c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448309500</v>
      </c>
      <c r="C49" s="51">
        <v>0</v>
      </c>
      <c r="D49" s="128">
        <v>286744468</v>
      </c>
      <c r="E49" s="53">
        <v>249127453</v>
      </c>
      <c r="F49" s="53">
        <v>0</v>
      </c>
      <c r="G49" s="53">
        <v>0</v>
      </c>
      <c r="H49" s="53">
        <v>0</v>
      </c>
      <c r="I49" s="53">
        <v>646808722</v>
      </c>
      <c r="J49" s="53">
        <v>0</v>
      </c>
      <c r="K49" s="53">
        <v>0</v>
      </c>
      <c r="L49" s="53">
        <v>0</v>
      </c>
      <c r="M49" s="53">
        <v>797227120</v>
      </c>
      <c r="N49" s="53">
        <v>0</v>
      </c>
      <c r="O49" s="53">
        <v>0</v>
      </c>
      <c r="P49" s="53">
        <v>0</v>
      </c>
      <c r="Q49" s="53">
        <v>1819650436</v>
      </c>
      <c r="R49" s="53">
        <v>0</v>
      </c>
      <c r="S49" s="53">
        <v>0</v>
      </c>
      <c r="T49" s="53">
        <v>0</v>
      </c>
      <c r="U49" s="53">
        <v>0</v>
      </c>
      <c r="V49" s="53">
        <v>764392622</v>
      </c>
      <c r="W49" s="53">
        <v>3660947154</v>
      </c>
      <c r="X49" s="53">
        <v>8673207475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491633865</v>
      </c>
      <c r="C51" s="51">
        <v>0</v>
      </c>
      <c r="D51" s="128">
        <v>340182291</v>
      </c>
      <c r="E51" s="53">
        <v>297038639</v>
      </c>
      <c r="F51" s="53">
        <v>0</v>
      </c>
      <c r="G51" s="53">
        <v>0</v>
      </c>
      <c r="H51" s="53">
        <v>0</v>
      </c>
      <c r="I51" s="53">
        <v>276782585</v>
      </c>
      <c r="J51" s="53">
        <v>0</v>
      </c>
      <c r="K51" s="53">
        <v>0</v>
      </c>
      <c r="L51" s="53">
        <v>0</v>
      </c>
      <c r="M51" s="53">
        <v>1351128969</v>
      </c>
      <c r="N51" s="53">
        <v>0</v>
      </c>
      <c r="O51" s="53">
        <v>0</v>
      </c>
      <c r="P51" s="53">
        <v>0</v>
      </c>
      <c r="Q51" s="53">
        <v>106193216</v>
      </c>
      <c r="R51" s="53">
        <v>0</v>
      </c>
      <c r="S51" s="53">
        <v>0</v>
      </c>
      <c r="T51" s="53">
        <v>0</v>
      </c>
      <c r="U51" s="53">
        <v>0</v>
      </c>
      <c r="V51" s="53">
        <v>320430454</v>
      </c>
      <c r="W51" s="53">
        <v>1123189801</v>
      </c>
      <c r="X51" s="53">
        <v>4306579820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102</v>
      </c>
      <c r="B58" s="5">
        <f>IF(B67=0,0,+(B76/B67)*100)</f>
        <v>102.29814936072228</v>
      </c>
      <c r="C58" s="5">
        <f>IF(C67=0,0,+(C76/C67)*100)</f>
        <v>0</v>
      </c>
      <c r="D58" s="6">
        <f aca="true" t="shared" si="6" ref="D58:Z58">IF(D67=0,0,+(D76/D67)*100)</f>
        <v>83.56668975539385</v>
      </c>
      <c r="E58" s="7">
        <f t="shared" si="6"/>
        <v>82.05559701059441</v>
      </c>
      <c r="F58" s="7">
        <f t="shared" si="6"/>
        <v>69.44545808745443</v>
      </c>
      <c r="G58" s="7">
        <f t="shared" si="6"/>
        <v>30.189529298023622</v>
      </c>
      <c r="H58" s="7">
        <f t="shared" si="6"/>
        <v>84.29682454800418</v>
      </c>
      <c r="I58" s="7">
        <f t="shared" si="6"/>
        <v>56.22504466242513</v>
      </c>
      <c r="J58" s="7">
        <f t="shared" si="6"/>
        <v>79.23078609950325</v>
      </c>
      <c r="K58" s="7">
        <f t="shared" si="6"/>
        <v>102.45366695335613</v>
      </c>
      <c r="L58" s="7">
        <f t="shared" si="6"/>
        <v>120.50951291696049</v>
      </c>
      <c r="M58" s="7">
        <f t="shared" si="6"/>
        <v>99.42288329071269</v>
      </c>
      <c r="N58" s="7">
        <f t="shared" si="6"/>
        <v>96.75173563170148</v>
      </c>
      <c r="O58" s="7">
        <f t="shared" si="6"/>
        <v>99.86168292836184</v>
      </c>
      <c r="P58" s="7">
        <f t="shared" si="6"/>
        <v>123.50791955442884</v>
      </c>
      <c r="Q58" s="7">
        <f t="shared" si="6"/>
        <v>105.3603333357463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83.98017198929593</v>
      </c>
      <c r="W58" s="7">
        <f t="shared" si="6"/>
        <v>82.78211119097688</v>
      </c>
      <c r="X58" s="7">
        <f t="shared" si="6"/>
        <v>0</v>
      </c>
      <c r="Y58" s="7">
        <f t="shared" si="6"/>
        <v>0</v>
      </c>
      <c r="Z58" s="8">
        <f t="shared" si="6"/>
        <v>82.05559701059441</v>
      </c>
    </row>
    <row r="59" spans="1:26" ht="13.5">
      <c r="A59" s="36" t="s">
        <v>31</v>
      </c>
      <c r="B59" s="9">
        <f aca="true" t="shared" si="7" ref="B59:Z66">IF(B68=0,0,+(B77/B68)*100)</f>
        <v>101.29153276408549</v>
      </c>
      <c r="C59" s="9">
        <f t="shared" si="7"/>
        <v>0</v>
      </c>
      <c r="D59" s="2">
        <f t="shared" si="7"/>
        <v>79.69614783029357</v>
      </c>
      <c r="E59" s="10">
        <f t="shared" si="7"/>
        <v>77.03485310379358</v>
      </c>
      <c r="F59" s="10">
        <f t="shared" si="7"/>
        <v>59.05175417228151</v>
      </c>
      <c r="G59" s="10">
        <f t="shared" si="7"/>
        <v>28.376081702114963</v>
      </c>
      <c r="H59" s="10">
        <f t="shared" si="7"/>
        <v>87.868915466946</v>
      </c>
      <c r="I59" s="10">
        <f t="shared" si="7"/>
        <v>48.028384311237424</v>
      </c>
      <c r="J59" s="10">
        <f t="shared" si="7"/>
        <v>58.95046188716249</v>
      </c>
      <c r="K59" s="10">
        <f t="shared" si="7"/>
        <v>112.86014396479867</v>
      </c>
      <c r="L59" s="10">
        <f t="shared" si="7"/>
        <v>100.53345788717188</v>
      </c>
      <c r="M59" s="10">
        <f t="shared" si="7"/>
        <v>85.30848552728088</v>
      </c>
      <c r="N59" s="10">
        <f t="shared" si="7"/>
        <v>104.77959557785532</v>
      </c>
      <c r="O59" s="10">
        <f t="shared" si="7"/>
        <v>109.64258167404213</v>
      </c>
      <c r="P59" s="10">
        <f t="shared" si="7"/>
        <v>143.45200284637698</v>
      </c>
      <c r="Q59" s="10">
        <f t="shared" si="7"/>
        <v>117.27700229557729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74.34292927920391</v>
      </c>
      <c r="W59" s="10">
        <f t="shared" si="7"/>
        <v>75.35993663882277</v>
      </c>
      <c r="X59" s="10">
        <f t="shared" si="7"/>
        <v>0</v>
      </c>
      <c r="Y59" s="10">
        <f t="shared" si="7"/>
        <v>0</v>
      </c>
      <c r="Z59" s="11">
        <f t="shared" si="7"/>
        <v>77.03485310379358</v>
      </c>
    </row>
    <row r="60" spans="1:26" ht="13.5">
      <c r="A60" s="37" t="s">
        <v>32</v>
      </c>
      <c r="B60" s="12">
        <f t="shared" si="7"/>
        <v>113.35734375873577</v>
      </c>
      <c r="C60" s="12">
        <f t="shared" si="7"/>
        <v>0</v>
      </c>
      <c r="D60" s="3">
        <f t="shared" si="7"/>
        <v>86.24248301420174</v>
      </c>
      <c r="E60" s="13">
        <f t="shared" si="7"/>
        <v>85.45870127759693</v>
      </c>
      <c r="F60" s="13">
        <f t="shared" si="7"/>
        <v>76.56442649585561</v>
      </c>
      <c r="G60" s="13">
        <f t="shared" si="7"/>
        <v>33.2866175607248</v>
      </c>
      <c r="H60" s="13">
        <f t="shared" si="7"/>
        <v>84.95827159492183</v>
      </c>
      <c r="I60" s="13">
        <f t="shared" si="7"/>
        <v>62.27856030025094</v>
      </c>
      <c r="J60" s="13">
        <f t="shared" si="7"/>
        <v>88.83180492227086</v>
      </c>
      <c r="K60" s="13">
        <f t="shared" si="7"/>
        <v>102.80358182808669</v>
      </c>
      <c r="L60" s="13">
        <f t="shared" si="7"/>
        <v>127.14485022703698</v>
      </c>
      <c r="M60" s="13">
        <f t="shared" si="7"/>
        <v>105.777448613602</v>
      </c>
      <c r="N60" s="13">
        <f t="shared" si="7"/>
        <v>95.82299874799585</v>
      </c>
      <c r="O60" s="13">
        <f t="shared" si="7"/>
        <v>100.77036378508349</v>
      </c>
      <c r="P60" s="13">
        <f t="shared" si="7"/>
        <v>120.45522479014366</v>
      </c>
      <c r="Q60" s="13">
        <f t="shared" si="7"/>
        <v>104.64246957072577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89.59977037870104</v>
      </c>
      <c r="W60" s="13">
        <f t="shared" si="7"/>
        <v>86.29450379848673</v>
      </c>
      <c r="X60" s="13">
        <f t="shared" si="7"/>
        <v>0</v>
      </c>
      <c r="Y60" s="13">
        <f t="shared" si="7"/>
        <v>0</v>
      </c>
      <c r="Z60" s="14">
        <f t="shared" si="7"/>
        <v>85.45870127759693</v>
      </c>
    </row>
    <row r="61" spans="1:26" ht="13.5">
      <c r="A61" s="38" t="s">
        <v>103</v>
      </c>
      <c r="B61" s="12">
        <f t="shared" si="7"/>
        <v>111.85753224964672</v>
      </c>
      <c r="C61" s="12">
        <f t="shared" si="7"/>
        <v>0</v>
      </c>
      <c r="D61" s="3">
        <f t="shared" si="7"/>
        <v>89.31590851072256</v>
      </c>
      <c r="E61" s="13">
        <f t="shared" si="7"/>
        <v>90.30710905350354</v>
      </c>
      <c r="F61" s="13">
        <f t="shared" si="7"/>
        <v>68.77197074237316</v>
      </c>
      <c r="G61" s="13">
        <f t="shared" si="7"/>
        <v>31.18887322348551</v>
      </c>
      <c r="H61" s="13">
        <f t="shared" si="7"/>
        <v>83.36342238697172</v>
      </c>
      <c r="I61" s="13">
        <f t="shared" si="7"/>
        <v>58.32401475091699</v>
      </c>
      <c r="J61" s="13">
        <f t="shared" si="7"/>
        <v>84.6489893571014</v>
      </c>
      <c r="K61" s="13">
        <f t="shared" si="7"/>
        <v>101.26996710762452</v>
      </c>
      <c r="L61" s="13">
        <f t="shared" si="7"/>
        <v>124.2775215757558</v>
      </c>
      <c r="M61" s="13">
        <f t="shared" si="7"/>
        <v>103.03677863702036</v>
      </c>
      <c r="N61" s="13">
        <f t="shared" si="7"/>
        <v>92.27677774034727</v>
      </c>
      <c r="O61" s="13">
        <f t="shared" si="7"/>
        <v>85.32053638378466</v>
      </c>
      <c r="P61" s="13">
        <f t="shared" si="7"/>
        <v>106.40168717897534</v>
      </c>
      <c r="Q61" s="13">
        <f t="shared" si="7"/>
        <v>94.1736575047784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83.89166432463014</v>
      </c>
      <c r="W61" s="13">
        <f t="shared" si="7"/>
        <v>89.1025930974557</v>
      </c>
      <c r="X61" s="13">
        <f t="shared" si="7"/>
        <v>0</v>
      </c>
      <c r="Y61" s="13">
        <f t="shared" si="7"/>
        <v>0</v>
      </c>
      <c r="Z61" s="14">
        <f t="shared" si="7"/>
        <v>90.30710905350354</v>
      </c>
    </row>
    <row r="62" spans="1:26" ht="13.5">
      <c r="A62" s="38" t="s">
        <v>104</v>
      </c>
      <c r="B62" s="12">
        <f t="shared" si="7"/>
        <v>122.97544444812307</v>
      </c>
      <c r="C62" s="12">
        <f t="shared" si="7"/>
        <v>0</v>
      </c>
      <c r="D62" s="3">
        <f t="shared" si="7"/>
        <v>80.87044778855783</v>
      </c>
      <c r="E62" s="13">
        <f t="shared" si="7"/>
        <v>74.27066075040028</v>
      </c>
      <c r="F62" s="13">
        <f t="shared" si="7"/>
        <v>88.3823824693976</v>
      </c>
      <c r="G62" s="13">
        <f t="shared" si="7"/>
        <v>55.845514586403134</v>
      </c>
      <c r="H62" s="13">
        <f t="shared" si="7"/>
        <v>80.03897749526926</v>
      </c>
      <c r="I62" s="13">
        <f t="shared" si="7"/>
        <v>73.9791794171624</v>
      </c>
      <c r="J62" s="13">
        <f t="shared" si="7"/>
        <v>98.96004349501827</v>
      </c>
      <c r="K62" s="13">
        <f t="shared" si="7"/>
        <v>102.18724854205392</v>
      </c>
      <c r="L62" s="13">
        <f t="shared" si="7"/>
        <v>135.34040206529184</v>
      </c>
      <c r="M62" s="13">
        <f t="shared" si="7"/>
        <v>111.14040697231249</v>
      </c>
      <c r="N62" s="13">
        <f t="shared" si="7"/>
        <v>110.0346665601909</v>
      </c>
      <c r="O62" s="13">
        <f t="shared" si="7"/>
        <v>144.33156053960266</v>
      </c>
      <c r="P62" s="13">
        <f t="shared" si="7"/>
        <v>161.7449741526101</v>
      </c>
      <c r="Q62" s="13">
        <f t="shared" si="7"/>
        <v>133.50809227506787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103.40747611014076</v>
      </c>
      <c r="W62" s="13">
        <f t="shared" si="7"/>
        <v>81.14934809135487</v>
      </c>
      <c r="X62" s="13">
        <f t="shared" si="7"/>
        <v>0</v>
      </c>
      <c r="Y62" s="13">
        <f t="shared" si="7"/>
        <v>0</v>
      </c>
      <c r="Z62" s="14">
        <f t="shared" si="7"/>
        <v>74.27066075040028</v>
      </c>
    </row>
    <row r="63" spans="1:26" ht="13.5">
      <c r="A63" s="38" t="s">
        <v>105</v>
      </c>
      <c r="B63" s="12">
        <f t="shared" si="7"/>
        <v>122.10865957909482</v>
      </c>
      <c r="C63" s="12">
        <f t="shared" si="7"/>
        <v>0</v>
      </c>
      <c r="D63" s="3">
        <f t="shared" si="7"/>
        <v>82.82697264242074</v>
      </c>
      <c r="E63" s="13">
        <f t="shared" si="7"/>
        <v>81.28369458742527</v>
      </c>
      <c r="F63" s="13">
        <f t="shared" si="7"/>
        <v>80.76953520565448</v>
      </c>
      <c r="G63" s="13">
        <f t="shared" si="7"/>
        <v>42.47423085184565</v>
      </c>
      <c r="H63" s="13">
        <f t="shared" si="7"/>
        <v>82.11345565751917</v>
      </c>
      <c r="I63" s="13">
        <f t="shared" si="7"/>
        <v>67.12694520417337</v>
      </c>
      <c r="J63" s="13">
        <f t="shared" si="7"/>
        <v>78.5610690943651</v>
      </c>
      <c r="K63" s="13">
        <f t="shared" si="7"/>
        <v>87.41173885876209</v>
      </c>
      <c r="L63" s="13">
        <f t="shared" si="7"/>
        <v>112.10290030797643</v>
      </c>
      <c r="M63" s="13">
        <f t="shared" si="7"/>
        <v>91.64196800940707</v>
      </c>
      <c r="N63" s="13">
        <f t="shared" si="7"/>
        <v>92.55766507529506</v>
      </c>
      <c r="O63" s="13">
        <f t="shared" si="7"/>
        <v>114.63205809031025</v>
      </c>
      <c r="P63" s="13">
        <f t="shared" si="7"/>
        <v>113.33763672327868</v>
      </c>
      <c r="Q63" s="13">
        <f t="shared" si="7"/>
        <v>105.20614300229776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87.39515498792734</v>
      </c>
      <c r="W63" s="13">
        <f t="shared" si="7"/>
        <v>85.72775748729468</v>
      </c>
      <c r="X63" s="13">
        <f t="shared" si="7"/>
        <v>0</v>
      </c>
      <c r="Y63" s="13">
        <f t="shared" si="7"/>
        <v>0</v>
      </c>
      <c r="Z63" s="14">
        <f t="shared" si="7"/>
        <v>81.28369458742527</v>
      </c>
    </row>
    <row r="64" spans="1:26" ht="13.5">
      <c r="A64" s="38" t="s">
        <v>106</v>
      </c>
      <c r="B64" s="12">
        <f t="shared" si="7"/>
        <v>105.21514342715639</v>
      </c>
      <c r="C64" s="12">
        <f t="shared" si="7"/>
        <v>0</v>
      </c>
      <c r="D64" s="3">
        <f t="shared" si="7"/>
        <v>75.22266666633813</v>
      </c>
      <c r="E64" s="13">
        <f t="shared" si="7"/>
        <v>96.47659592442643</v>
      </c>
      <c r="F64" s="13">
        <f t="shared" si="7"/>
        <v>87.82170885308756</v>
      </c>
      <c r="G64" s="13">
        <f t="shared" si="7"/>
        <v>-32.209118147450575</v>
      </c>
      <c r="H64" s="13">
        <f t="shared" si="7"/>
        <v>89.78632852725721</v>
      </c>
      <c r="I64" s="13">
        <f t="shared" si="7"/>
        <v>39.867135530427106</v>
      </c>
      <c r="J64" s="13">
        <f t="shared" si="7"/>
        <v>95.74255199424542</v>
      </c>
      <c r="K64" s="13">
        <f t="shared" si="7"/>
        <v>119.58286904151399</v>
      </c>
      <c r="L64" s="13">
        <f t="shared" si="7"/>
        <v>129.54692498343323</v>
      </c>
      <c r="M64" s="13">
        <f t="shared" si="7"/>
        <v>114.17697437256797</v>
      </c>
      <c r="N64" s="13">
        <f t="shared" si="7"/>
        <v>105.06372409547986</v>
      </c>
      <c r="O64" s="13">
        <f t="shared" si="7"/>
        <v>133.19020163448963</v>
      </c>
      <c r="P64" s="13">
        <f t="shared" si="7"/>
        <v>144.44764585184916</v>
      </c>
      <c r="Q64" s="13">
        <f t="shared" si="7"/>
        <v>124.41636611022551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90.56791197787611</v>
      </c>
      <c r="W64" s="13">
        <f t="shared" si="7"/>
        <v>76.28001774980123</v>
      </c>
      <c r="X64" s="13">
        <f t="shared" si="7"/>
        <v>0</v>
      </c>
      <c r="Y64" s="13">
        <f t="shared" si="7"/>
        <v>0</v>
      </c>
      <c r="Z64" s="14">
        <f t="shared" si="7"/>
        <v>96.47659592442643</v>
      </c>
    </row>
    <row r="65" spans="1:26" ht="13.5">
      <c r="A65" s="38" t="s">
        <v>107</v>
      </c>
      <c r="B65" s="12">
        <f t="shared" si="7"/>
        <v>85.61307121792589</v>
      </c>
      <c r="C65" s="12">
        <f t="shared" si="7"/>
        <v>0</v>
      </c>
      <c r="D65" s="3">
        <f t="shared" si="7"/>
        <v>268.44258208012894</v>
      </c>
      <c r="E65" s="13">
        <f t="shared" si="7"/>
        <v>14.932338754324995</v>
      </c>
      <c r="F65" s="13">
        <f t="shared" si="7"/>
        <v>184.33646527353744</v>
      </c>
      <c r="G65" s="13">
        <f t="shared" si="7"/>
        <v>182.34461196921254</v>
      </c>
      <c r="H65" s="13">
        <f t="shared" si="7"/>
        <v>207.03058088954265</v>
      </c>
      <c r="I65" s="13">
        <f t="shared" si="7"/>
        <v>191.67914997421352</v>
      </c>
      <c r="J65" s="13">
        <f t="shared" si="7"/>
        <v>167.94185347278383</v>
      </c>
      <c r="K65" s="13">
        <f t="shared" si="7"/>
        <v>175.02767338899267</v>
      </c>
      <c r="L65" s="13">
        <f t="shared" si="7"/>
        <v>220.29045408123363</v>
      </c>
      <c r="M65" s="13">
        <f t="shared" si="7"/>
        <v>186.8326681211219</v>
      </c>
      <c r="N65" s="13">
        <f t="shared" si="7"/>
        <v>50.823538729244845</v>
      </c>
      <c r="O65" s="13">
        <f t="shared" si="7"/>
        <v>212.7459736509694</v>
      </c>
      <c r="P65" s="13">
        <f t="shared" si="7"/>
        <v>275.59614600710256</v>
      </c>
      <c r="Q65" s="13">
        <f t="shared" si="7"/>
        <v>176.2017631558408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184.65887360507318</v>
      </c>
      <c r="W65" s="13">
        <f t="shared" si="7"/>
        <v>84.41765510486513</v>
      </c>
      <c r="X65" s="13">
        <f t="shared" si="7"/>
        <v>0</v>
      </c>
      <c r="Y65" s="13">
        <f t="shared" si="7"/>
        <v>0</v>
      </c>
      <c r="Z65" s="14">
        <f t="shared" si="7"/>
        <v>14.932338754324995</v>
      </c>
    </row>
    <row r="66" spans="1:26" ht="13.5">
      <c r="A66" s="39" t="s">
        <v>108</v>
      </c>
      <c r="B66" s="15">
        <f t="shared" si="7"/>
        <v>6.950256276513879</v>
      </c>
      <c r="C66" s="15">
        <f t="shared" si="7"/>
        <v>0</v>
      </c>
      <c r="D66" s="4">
        <f t="shared" si="7"/>
        <v>54.65652924268182</v>
      </c>
      <c r="E66" s="16">
        <f t="shared" si="7"/>
        <v>48.444327585122636</v>
      </c>
      <c r="F66" s="16">
        <f t="shared" si="7"/>
        <v>60.73773419387991</v>
      </c>
      <c r="G66" s="16">
        <f t="shared" si="7"/>
        <v>7.28922078449232</v>
      </c>
      <c r="H66" s="16">
        <f t="shared" si="7"/>
        <v>63.60174172343472</v>
      </c>
      <c r="I66" s="16">
        <f t="shared" si="7"/>
        <v>39.962955242887304</v>
      </c>
      <c r="J66" s="16">
        <f t="shared" si="7"/>
        <v>67.4592619850618</v>
      </c>
      <c r="K66" s="16">
        <f t="shared" si="7"/>
        <v>53.59615747640009</v>
      </c>
      <c r="L66" s="16">
        <f t="shared" si="7"/>
        <v>117.8700557237808</v>
      </c>
      <c r="M66" s="16">
        <f t="shared" si="7"/>
        <v>81.94071756926864</v>
      </c>
      <c r="N66" s="16">
        <f t="shared" si="7"/>
        <v>73.8538485451312</v>
      </c>
      <c r="O66" s="16">
        <f t="shared" si="7"/>
        <v>81.11147557190961</v>
      </c>
      <c r="P66" s="16">
        <f t="shared" si="7"/>
        <v>80.08455368228343</v>
      </c>
      <c r="Q66" s="16">
        <f t="shared" si="7"/>
        <v>78.85410628020527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68.58066531587589</v>
      </c>
      <c r="W66" s="16">
        <f t="shared" si="7"/>
        <v>57.73145188707877</v>
      </c>
      <c r="X66" s="16">
        <f t="shared" si="7"/>
        <v>0</v>
      </c>
      <c r="Y66" s="16">
        <f t="shared" si="7"/>
        <v>0</v>
      </c>
      <c r="Z66" s="17">
        <f t="shared" si="7"/>
        <v>48.444327585122636</v>
      </c>
    </row>
    <row r="67" spans="1:26" ht="13.5" hidden="1">
      <c r="A67" s="40" t="s">
        <v>109</v>
      </c>
      <c r="B67" s="23">
        <v>2861769262</v>
      </c>
      <c r="C67" s="23"/>
      <c r="D67" s="24">
        <v>9334439770</v>
      </c>
      <c r="E67" s="25">
        <v>9307096703</v>
      </c>
      <c r="F67" s="25">
        <v>741768928</v>
      </c>
      <c r="G67" s="25">
        <v>1116570009</v>
      </c>
      <c r="H67" s="25">
        <v>686240196</v>
      </c>
      <c r="I67" s="25">
        <v>2544579133</v>
      </c>
      <c r="J67" s="25">
        <v>767920470</v>
      </c>
      <c r="K67" s="25">
        <v>583269868</v>
      </c>
      <c r="L67" s="25">
        <v>651510470</v>
      </c>
      <c r="M67" s="25">
        <v>2002700808</v>
      </c>
      <c r="N67" s="25">
        <v>715691439</v>
      </c>
      <c r="O67" s="25">
        <v>615179305</v>
      </c>
      <c r="P67" s="25">
        <v>525896695</v>
      </c>
      <c r="Q67" s="25">
        <v>1856767439</v>
      </c>
      <c r="R67" s="25"/>
      <c r="S67" s="25"/>
      <c r="T67" s="25"/>
      <c r="U67" s="25"/>
      <c r="V67" s="25">
        <v>6404047380</v>
      </c>
      <c r="W67" s="25">
        <v>6870096329</v>
      </c>
      <c r="X67" s="25"/>
      <c r="Y67" s="24"/>
      <c r="Z67" s="26">
        <v>9307096703</v>
      </c>
    </row>
    <row r="68" spans="1:26" ht="13.5" hidden="1">
      <c r="A68" s="36" t="s">
        <v>31</v>
      </c>
      <c r="B68" s="18">
        <v>907583015</v>
      </c>
      <c r="C68" s="18"/>
      <c r="D68" s="19">
        <v>2235307257</v>
      </c>
      <c r="E68" s="20">
        <v>2245047255</v>
      </c>
      <c r="F68" s="20">
        <v>284085637</v>
      </c>
      <c r="G68" s="20">
        <v>476234624</v>
      </c>
      <c r="H68" s="20">
        <v>156311317</v>
      </c>
      <c r="I68" s="20">
        <v>916631578</v>
      </c>
      <c r="J68" s="20">
        <v>223305297</v>
      </c>
      <c r="K68" s="20">
        <v>131106355</v>
      </c>
      <c r="L68" s="20">
        <v>149339436</v>
      </c>
      <c r="M68" s="20">
        <v>503751088</v>
      </c>
      <c r="N68" s="20">
        <v>185860495</v>
      </c>
      <c r="O68" s="20">
        <v>122746588</v>
      </c>
      <c r="P68" s="20">
        <v>124541479</v>
      </c>
      <c r="Q68" s="20">
        <v>433148562</v>
      </c>
      <c r="R68" s="20"/>
      <c r="S68" s="20"/>
      <c r="T68" s="20"/>
      <c r="U68" s="20"/>
      <c r="V68" s="20">
        <v>1853531228</v>
      </c>
      <c r="W68" s="20">
        <v>1670721483</v>
      </c>
      <c r="X68" s="20"/>
      <c r="Y68" s="19"/>
      <c r="Z68" s="22">
        <v>2245047255</v>
      </c>
    </row>
    <row r="69" spans="1:26" ht="13.5" hidden="1">
      <c r="A69" s="37" t="s">
        <v>32</v>
      </c>
      <c r="B69" s="18">
        <v>1759667837</v>
      </c>
      <c r="C69" s="18"/>
      <c r="D69" s="19">
        <v>6771646424</v>
      </c>
      <c r="E69" s="20">
        <v>6717289237</v>
      </c>
      <c r="F69" s="20">
        <v>438378506</v>
      </c>
      <c r="G69" s="20">
        <v>597271509</v>
      </c>
      <c r="H69" s="20">
        <v>487371491</v>
      </c>
      <c r="I69" s="20">
        <v>1523021506</v>
      </c>
      <c r="J69" s="20">
        <v>511855538</v>
      </c>
      <c r="K69" s="20">
        <v>421221556</v>
      </c>
      <c r="L69" s="20">
        <v>464557111</v>
      </c>
      <c r="M69" s="20">
        <v>1397634205</v>
      </c>
      <c r="N69" s="20">
        <v>484313094</v>
      </c>
      <c r="O69" s="20">
        <v>408601113</v>
      </c>
      <c r="P69" s="20">
        <v>370177863</v>
      </c>
      <c r="Q69" s="20">
        <v>1263092070</v>
      </c>
      <c r="R69" s="20"/>
      <c r="S69" s="20"/>
      <c r="T69" s="20"/>
      <c r="U69" s="20"/>
      <c r="V69" s="20">
        <v>4183747781</v>
      </c>
      <c r="W69" s="20">
        <v>4994149602</v>
      </c>
      <c r="X69" s="20"/>
      <c r="Y69" s="19"/>
      <c r="Z69" s="22">
        <v>6717289237</v>
      </c>
    </row>
    <row r="70" spans="1:26" ht="13.5" hidden="1">
      <c r="A70" s="38" t="s">
        <v>103</v>
      </c>
      <c r="B70" s="18">
        <v>1071332899</v>
      </c>
      <c r="C70" s="18"/>
      <c r="D70" s="19">
        <v>4431768349</v>
      </c>
      <c r="E70" s="20">
        <v>4301227707</v>
      </c>
      <c r="F70" s="20">
        <v>282680480</v>
      </c>
      <c r="G70" s="20">
        <v>411786396</v>
      </c>
      <c r="H70" s="20">
        <v>328300455</v>
      </c>
      <c r="I70" s="20">
        <v>1022767331</v>
      </c>
      <c r="J70" s="20">
        <v>331631084</v>
      </c>
      <c r="K70" s="20">
        <v>261848829</v>
      </c>
      <c r="L70" s="20">
        <v>308868670</v>
      </c>
      <c r="M70" s="20">
        <v>902348583</v>
      </c>
      <c r="N70" s="20">
        <v>312703962</v>
      </c>
      <c r="O70" s="20">
        <v>291106563</v>
      </c>
      <c r="P70" s="20">
        <v>259270182</v>
      </c>
      <c r="Q70" s="20">
        <v>863080707</v>
      </c>
      <c r="R70" s="20"/>
      <c r="S70" s="20"/>
      <c r="T70" s="20"/>
      <c r="U70" s="20"/>
      <c r="V70" s="20">
        <v>2788196621</v>
      </c>
      <c r="W70" s="20">
        <v>3264301803</v>
      </c>
      <c r="X70" s="20"/>
      <c r="Y70" s="19"/>
      <c r="Z70" s="22">
        <v>4301227707</v>
      </c>
    </row>
    <row r="71" spans="1:26" ht="13.5" hidden="1">
      <c r="A71" s="38" t="s">
        <v>104</v>
      </c>
      <c r="B71" s="18">
        <v>329260081</v>
      </c>
      <c r="C71" s="18"/>
      <c r="D71" s="19">
        <v>1330879250</v>
      </c>
      <c r="E71" s="20">
        <v>1418222145</v>
      </c>
      <c r="F71" s="20">
        <v>88210728</v>
      </c>
      <c r="G71" s="20">
        <v>98326228</v>
      </c>
      <c r="H71" s="20">
        <v>84573418</v>
      </c>
      <c r="I71" s="20">
        <v>271110374</v>
      </c>
      <c r="J71" s="20">
        <v>94649920</v>
      </c>
      <c r="K71" s="20">
        <v>91298815</v>
      </c>
      <c r="L71" s="20">
        <v>81416677</v>
      </c>
      <c r="M71" s="20">
        <v>267365412</v>
      </c>
      <c r="N71" s="20">
        <v>88533445</v>
      </c>
      <c r="O71" s="20">
        <v>55516329</v>
      </c>
      <c r="P71" s="20">
        <v>52318242</v>
      </c>
      <c r="Q71" s="20">
        <v>196368016</v>
      </c>
      <c r="R71" s="20"/>
      <c r="S71" s="20"/>
      <c r="T71" s="20"/>
      <c r="U71" s="20"/>
      <c r="V71" s="20">
        <v>734843802</v>
      </c>
      <c r="W71" s="20">
        <v>988908346</v>
      </c>
      <c r="X71" s="20"/>
      <c r="Y71" s="19"/>
      <c r="Z71" s="22">
        <v>1418222145</v>
      </c>
    </row>
    <row r="72" spans="1:26" ht="13.5" hidden="1">
      <c r="A72" s="38" t="s">
        <v>105</v>
      </c>
      <c r="B72" s="18">
        <v>137967514</v>
      </c>
      <c r="C72" s="18"/>
      <c r="D72" s="19">
        <v>463425652</v>
      </c>
      <c r="E72" s="20">
        <v>476770009</v>
      </c>
      <c r="F72" s="20">
        <v>33277126</v>
      </c>
      <c r="G72" s="20">
        <v>39222775</v>
      </c>
      <c r="H72" s="20">
        <v>34228227</v>
      </c>
      <c r="I72" s="20">
        <v>106728128</v>
      </c>
      <c r="J72" s="20">
        <v>42064313</v>
      </c>
      <c r="K72" s="20">
        <v>33864280</v>
      </c>
      <c r="L72" s="20">
        <v>33893504</v>
      </c>
      <c r="M72" s="20">
        <v>109822097</v>
      </c>
      <c r="N72" s="20">
        <v>39040745</v>
      </c>
      <c r="O72" s="20">
        <v>28279002</v>
      </c>
      <c r="P72" s="20">
        <v>27946960</v>
      </c>
      <c r="Q72" s="20">
        <v>95266707</v>
      </c>
      <c r="R72" s="20"/>
      <c r="S72" s="20"/>
      <c r="T72" s="20"/>
      <c r="U72" s="20"/>
      <c r="V72" s="20">
        <v>311816932</v>
      </c>
      <c r="W72" s="20">
        <v>343002895</v>
      </c>
      <c r="X72" s="20"/>
      <c r="Y72" s="19"/>
      <c r="Z72" s="22">
        <v>476770009</v>
      </c>
    </row>
    <row r="73" spans="1:26" ht="13.5" hidden="1">
      <c r="A73" s="38" t="s">
        <v>106</v>
      </c>
      <c r="B73" s="18">
        <v>171767855</v>
      </c>
      <c r="C73" s="18"/>
      <c r="D73" s="19">
        <v>539757149</v>
      </c>
      <c r="E73" s="20">
        <v>413918378</v>
      </c>
      <c r="F73" s="20">
        <v>27628203</v>
      </c>
      <c r="G73" s="20">
        <v>41294704</v>
      </c>
      <c r="H73" s="20">
        <v>33082844</v>
      </c>
      <c r="I73" s="20">
        <v>102005751</v>
      </c>
      <c r="J73" s="20">
        <v>35755880</v>
      </c>
      <c r="K73" s="20">
        <v>26903877</v>
      </c>
      <c r="L73" s="20">
        <v>33422324</v>
      </c>
      <c r="M73" s="20">
        <v>96082081</v>
      </c>
      <c r="N73" s="20">
        <v>36130760</v>
      </c>
      <c r="O73" s="20">
        <v>26224333</v>
      </c>
      <c r="P73" s="20">
        <v>23420255</v>
      </c>
      <c r="Q73" s="20">
        <v>85775348</v>
      </c>
      <c r="R73" s="20"/>
      <c r="S73" s="20"/>
      <c r="T73" s="20"/>
      <c r="U73" s="20"/>
      <c r="V73" s="20">
        <v>283863180</v>
      </c>
      <c r="W73" s="20">
        <v>385505162</v>
      </c>
      <c r="X73" s="20"/>
      <c r="Y73" s="19"/>
      <c r="Z73" s="22">
        <v>413918378</v>
      </c>
    </row>
    <row r="74" spans="1:26" ht="13.5" hidden="1">
      <c r="A74" s="38" t="s">
        <v>107</v>
      </c>
      <c r="B74" s="18">
        <v>49339488</v>
      </c>
      <c r="C74" s="18"/>
      <c r="D74" s="19">
        <v>5816024</v>
      </c>
      <c r="E74" s="20">
        <v>107150998</v>
      </c>
      <c r="F74" s="20">
        <v>6581969</v>
      </c>
      <c r="G74" s="20">
        <v>6641406</v>
      </c>
      <c r="H74" s="20">
        <v>7186547</v>
      </c>
      <c r="I74" s="20">
        <v>20409922</v>
      </c>
      <c r="J74" s="20">
        <v>7754341</v>
      </c>
      <c r="K74" s="20">
        <v>7305755</v>
      </c>
      <c r="L74" s="20">
        <v>6955936</v>
      </c>
      <c r="M74" s="20">
        <v>22016032</v>
      </c>
      <c r="N74" s="20">
        <v>7904182</v>
      </c>
      <c r="O74" s="20">
        <v>7474886</v>
      </c>
      <c r="P74" s="20">
        <v>7222224</v>
      </c>
      <c r="Q74" s="20">
        <v>22601292</v>
      </c>
      <c r="R74" s="20"/>
      <c r="S74" s="20"/>
      <c r="T74" s="20"/>
      <c r="U74" s="20"/>
      <c r="V74" s="20">
        <v>65027246</v>
      </c>
      <c r="W74" s="20">
        <v>12431396</v>
      </c>
      <c r="X74" s="20"/>
      <c r="Y74" s="19"/>
      <c r="Z74" s="22">
        <v>107150998</v>
      </c>
    </row>
    <row r="75" spans="1:26" ht="13.5" hidden="1">
      <c r="A75" s="39" t="s">
        <v>108</v>
      </c>
      <c r="B75" s="27">
        <v>194518410</v>
      </c>
      <c r="C75" s="27"/>
      <c r="D75" s="28">
        <v>327486089</v>
      </c>
      <c r="E75" s="29">
        <v>344760211</v>
      </c>
      <c r="F75" s="29">
        <v>19304785</v>
      </c>
      <c r="G75" s="29">
        <v>43063876</v>
      </c>
      <c r="H75" s="29">
        <v>42557388</v>
      </c>
      <c r="I75" s="29">
        <v>104926049</v>
      </c>
      <c r="J75" s="29">
        <v>32759635</v>
      </c>
      <c r="K75" s="29">
        <v>30941957</v>
      </c>
      <c r="L75" s="29">
        <v>37613923</v>
      </c>
      <c r="M75" s="29">
        <v>101315515</v>
      </c>
      <c r="N75" s="29">
        <v>45517850</v>
      </c>
      <c r="O75" s="29">
        <v>83831604</v>
      </c>
      <c r="P75" s="29">
        <v>31177353</v>
      </c>
      <c r="Q75" s="29">
        <v>160526807</v>
      </c>
      <c r="R75" s="29"/>
      <c r="S75" s="29"/>
      <c r="T75" s="29"/>
      <c r="U75" s="29"/>
      <c r="V75" s="29">
        <v>366768371</v>
      </c>
      <c r="W75" s="29">
        <v>205225244</v>
      </c>
      <c r="X75" s="29"/>
      <c r="Y75" s="28"/>
      <c r="Z75" s="30">
        <v>344760211</v>
      </c>
    </row>
    <row r="76" spans="1:26" ht="13.5" hidden="1">
      <c r="A76" s="41" t="s">
        <v>110</v>
      </c>
      <c r="B76" s="31">
        <v>2927536994</v>
      </c>
      <c r="C76" s="31"/>
      <c r="D76" s="32">
        <v>7800482323</v>
      </c>
      <c r="E76" s="33">
        <v>7636993764</v>
      </c>
      <c r="F76" s="33">
        <v>515124830</v>
      </c>
      <c r="G76" s="33">
        <v>337087230</v>
      </c>
      <c r="H76" s="33">
        <v>578478694</v>
      </c>
      <c r="I76" s="33">
        <v>1430690754</v>
      </c>
      <c r="J76" s="33">
        <v>608429425</v>
      </c>
      <c r="K76" s="33">
        <v>597581368</v>
      </c>
      <c r="L76" s="33">
        <v>785132094</v>
      </c>
      <c r="M76" s="33">
        <v>1991142887</v>
      </c>
      <c r="N76" s="33">
        <v>692443889</v>
      </c>
      <c r="O76" s="33">
        <v>614328407</v>
      </c>
      <c r="P76" s="33">
        <v>649524067</v>
      </c>
      <c r="Q76" s="33">
        <v>1956296363</v>
      </c>
      <c r="R76" s="33"/>
      <c r="S76" s="33"/>
      <c r="T76" s="33"/>
      <c r="U76" s="33"/>
      <c r="V76" s="33">
        <v>5378130004</v>
      </c>
      <c r="W76" s="33">
        <v>5687210782</v>
      </c>
      <c r="X76" s="33"/>
      <c r="Y76" s="32"/>
      <c r="Z76" s="34">
        <v>7636993764</v>
      </c>
    </row>
    <row r="77" spans="1:26" ht="13.5" hidden="1">
      <c r="A77" s="36" t="s">
        <v>31</v>
      </c>
      <c r="B77" s="18">
        <v>919304747</v>
      </c>
      <c r="C77" s="18"/>
      <c r="D77" s="19">
        <v>1781453776</v>
      </c>
      <c r="E77" s="20">
        <v>1729468855</v>
      </c>
      <c r="F77" s="20">
        <v>167757552</v>
      </c>
      <c r="G77" s="20">
        <v>135136726</v>
      </c>
      <c r="H77" s="20">
        <v>137349059</v>
      </c>
      <c r="I77" s="20">
        <v>440243337</v>
      </c>
      <c r="J77" s="20">
        <v>131639504</v>
      </c>
      <c r="K77" s="20">
        <v>147966821</v>
      </c>
      <c r="L77" s="20">
        <v>150136099</v>
      </c>
      <c r="M77" s="20">
        <v>429742424</v>
      </c>
      <c r="N77" s="20">
        <v>194743875</v>
      </c>
      <c r="O77" s="20">
        <v>134582528</v>
      </c>
      <c r="P77" s="20">
        <v>178657246</v>
      </c>
      <c r="Q77" s="20">
        <v>507983649</v>
      </c>
      <c r="R77" s="20"/>
      <c r="S77" s="20"/>
      <c r="T77" s="20"/>
      <c r="U77" s="20"/>
      <c r="V77" s="20">
        <v>1377969410</v>
      </c>
      <c r="W77" s="20">
        <v>1259054651</v>
      </c>
      <c r="X77" s="20"/>
      <c r="Y77" s="19"/>
      <c r="Z77" s="22">
        <v>1729468855</v>
      </c>
    </row>
    <row r="78" spans="1:26" ht="13.5" hidden="1">
      <c r="A78" s="37" t="s">
        <v>32</v>
      </c>
      <c r="B78" s="18">
        <v>1994712719</v>
      </c>
      <c r="C78" s="18"/>
      <c r="D78" s="19">
        <v>5840036017</v>
      </c>
      <c r="E78" s="20">
        <v>5740508143</v>
      </c>
      <c r="F78" s="20">
        <v>335641989</v>
      </c>
      <c r="G78" s="20">
        <v>198811483</v>
      </c>
      <c r="H78" s="20">
        <v>414062395</v>
      </c>
      <c r="I78" s="20">
        <v>948515867</v>
      </c>
      <c r="J78" s="20">
        <v>454690513</v>
      </c>
      <c r="K78" s="20">
        <v>433030847</v>
      </c>
      <c r="L78" s="20">
        <v>590660443</v>
      </c>
      <c r="M78" s="20">
        <v>1478381803</v>
      </c>
      <c r="N78" s="20">
        <v>464083330</v>
      </c>
      <c r="O78" s="20">
        <v>411748828</v>
      </c>
      <c r="P78" s="20">
        <v>445898577</v>
      </c>
      <c r="Q78" s="20">
        <v>1321730735</v>
      </c>
      <c r="R78" s="20"/>
      <c r="S78" s="20"/>
      <c r="T78" s="20"/>
      <c r="U78" s="20"/>
      <c r="V78" s="20">
        <v>3748628405</v>
      </c>
      <c r="W78" s="20">
        <v>4309676618</v>
      </c>
      <c r="X78" s="20"/>
      <c r="Y78" s="19"/>
      <c r="Z78" s="22">
        <v>5740508143</v>
      </c>
    </row>
    <row r="79" spans="1:26" ht="13.5" hidden="1">
      <c r="A79" s="38" t="s">
        <v>103</v>
      </c>
      <c r="B79" s="18">
        <v>1198366543</v>
      </c>
      <c r="C79" s="18"/>
      <c r="D79" s="19">
        <v>3958274164</v>
      </c>
      <c r="E79" s="20">
        <v>3884314396</v>
      </c>
      <c r="F79" s="20">
        <v>194404937</v>
      </c>
      <c r="G79" s="20">
        <v>128431537</v>
      </c>
      <c r="H79" s="20">
        <v>273682495</v>
      </c>
      <c r="I79" s="20">
        <v>596518969</v>
      </c>
      <c r="J79" s="20">
        <v>280722361</v>
      </c>
      <c r="K79" s="20">
        <v>265174223</v>
      </c>
      <c r="L79" s="20">
        <v>383854328</v>
      </c>
      <c r="M79" s="20">
        <v>929750912</v>
      </c>
      <c r="N79" s="20">
        <v>288553140</v>
      </c>
      <c r="O79" s="20">
        <v>248373681</v>
      </c>
      <c r="P79" s="20">
        <v>275867848</v>
      </c>
      <c r="Q79" s="20">
        <v>812794669</v>
      </c>
      <c r="R79" s="20"/>
      <c r="S79" s="20"/>
      <c r="T79" s="20"/>
      <c r="U79" s="20"/>
      <c r="V79" s="20">
        <v>2339064550</v>
      </c>
      <c r="W79" s="20">
        <v>2908577553</v>
      </c>
      <c r="X79" s="20"/>
      <c r="Y79" s="19"/>
      <c r="Z79" s="22">
        <v>3884314396</v>
      </c>
    </row>
    <row r="80" spans="1:26" ht="13.5" hidden="1">
      <c r="A80" s="38" t="s">
        <v>104</v>
      </c>
      <c r="B80" s="18">
        <v>404909048</v>
      </c>
      <c r="C80" s="18"/>
      <c r="D80" s="19">
        <v>1076288009</v>
      </c>
      <c r="E80" s="20">
        <v>1053322958</v>
      </c>
      <c r="F80" s="20">
        <v>77962743</v>
      </c>
      <c r="G80" s="20">
        <v>54910788</v>
      </c>
      <c r="H80" s="20">
        <v>67691699</v>
      </c>
      <c r="I80" s="20">
        <v>200565230</v>
      </c>
      <c r="J80" s="20">
        <v>93665602</v>
      </c>
      <c r="K80" s="20">
        <v>93295747</v>
      </c>
      <c r="L80" s="20">
        <v>110189658</v>
      </c>
      <c r="M80" s="20">
        <v>297151007</v>
      </c>
      <c r="N80" s="20">
        <v>97417481</v>
      </c>
      <c r="O80" s="20">
        <v>80127584</v>
      </c>
      <c r="P80" s="20">
        <v>84622127</v>
      </c>
      <c r="Q80" s="20">
        <v>262167192</v>
      </c>
      <c r="R80" s="20"/>
      <c r="S80" s="20"/>
      <c r="T80" s="20"/>
      <c r="U80" s="20"/>
      <c r="V80" s="20">
        <v>759883429</v>
      </c>
      <c r="W80" s="20">
        <v>802492676</v>
      </c>
      <c r="X80" s="20"/>
      <c r="Y80" s="19"/>
      <c r="Z80" s="22">
        <v>1053322958</v>
      </c>
    </row>
    <row r="81" spans="1:26" ht="13.5" hidden="1">
      <c r="A81" s="38" t="s">
        <v>105</v>
      </c>
      <c r="B81" s="18">
        <v>168470282</v>
      </c>
      <c r="C81" s="18"/>
      <c r="D81" s="19">
        <v>383841438</v>
      </c>
      <c r="E81" s="20">
        <v>387536278</v>
      </c>
      <c r="F81" s="20">
        <v>26877780</v>
      </c>
      <c r="G81" s="20">
        <v>16659572</v>
      </c>
      <c r="H81" s="20">
        <v>28105980</v>
      </c>
      <c r="I81" s="20">
        <v>71643332</v>
      </c>
      <c r="J81" s="20">
        <v>33046174</v>
      </c>
      <c r="K81" s="20">
        <v>29601356</v>
      </c>
      <c r="L81" s="20">
        <v>37995601</v>
      </c>
      <c r="M81" s="20">
        <v>100643131</v>
      </c>
      <c r="N81" s="20">
        <v>36135202</v>
      </c>
      <c r="O81" s="20">
        <v>32416802</v>
      </c>
      <c r="P81" s="20">
        <v>31674424</v>
      </c>
      <c r="Q81" s="20">
        <v>100226428</v>
      </c>
      <c r="R81" s="20"/>
      <c r="S81" s="20"/>
      <c r="T81" s="20"/>
      <c r="U81" s="20"/>
      <c r="V81" s="20">
        <v>272512891</v>
      </c>
      <c r="W81" s="20">
        <v>294048690</v>
      </c>
      <c r="X81" s="20"/>
      <c r="Y81" s="19"/>
      <c r="Z81" s="22">
        <v>387536278</v>
      </c>
    </row>
    <row r="82" spans="1:26" ht="13.5" hidden="1">
      <c r="A82" s="38" t="s">
        <v>106</v>
      </c>
      <c r="B82" s="18">
        <v>180725795</v>
      </c>
      <c r="C82" s="18"/>
      <c r="D82" s="19">
        <v>406019721</v>
      </c>
      <c r="E82" s="20">
        <v>399334361</v>
      </c>
      <c r="F82" s="20">
        <v>24263560</v>
      </c>
      <c r="G82" s="20">
        <v>-13300660</v>
      </c>
      <c r="H82" s="20">
        <v>29703871</v>
      </c>
      <c r="I82" s="20">
        <v>40666771</v>
      </c>
      <c r="J82" s="20">
        <v>34233592</v>
      </c>
      <c r="K82" s="20">
        <v>32172428</v>
      </c>
      <c r="L82" s="20">
        <v>43297593</v>
      </c>
      <c r="M82" s="20">
        <v>109703613</v>
      </c>
      <c r="N82" s="20">
        <v>37960322</v>
      </c>
      <c r="O82" s="20">
        <v>34928242</v>
      </c>
      <c r="P82" s="20">
        <v>33830007</v>
      </c>
      <c r="Q82" s="20">
        <v>106718571</v>
      </c>
      <c r="R82" s="20"/>
      <c r="S82" s="20"/>
      <c r="T82" s="20"/>
      <c r="U82" s="20"/>
      <c r="V82" s="20">
        <v>257088955</v>
      </c>
      <c r="W82" s="20">
        <v>294063406</v>
      </c>
      <c r="X82" s="20"/>
      <c r="Y82" s="19"/>
      <c r="Z82" s="22">
        <v>399334361</v>
      </c>
    </row>
    <row r="83" spans="1:26" ht="13.5" hidden="1">
      <c r="A83" s="38" t="s">
        <v>107</v>
      </c>
      <c r="B83" s="18">
        <v>42241051</v>
      </c>
      <c r="C83" s="18"/>
      <c r="D83" s="19">
        <v>15612685</v>
      </c>
      <c r="E83" s="20">
        <v>16000150</v>
      </c>
      <c r="F83" s="20">
        <v>12132969</v>
      </c>
      <c r="G83" s="20">
        <v>12110246</v>
      </c>
      <c r="H83" s="20">
        <v>14878350</v>
      </c>
      <c r="I83" s="20">
        <v>39121565</v>
      </c>
      <c r="J83" s="20">
        <v>13022784</v>
      </c>
      <c r="K83" s="20">
        <v>12787093</v>
      </c>
      <c r="L83" s="20">
        <v>15323263</v>
      </c>
      <c r="M83" s="20">
        <v>41133140</v>
      </c>
      <c r="N83" s="20">
        <v>4017185</v>
      </c>
      <c r="O83" s="20">
        <v>15902519</v>
      </c>
      <c r="P83" s="20">
        <v>19904171</v>
      </c>
      <c r="Q83" s="20">
        <v>39823875</v>
      </c>
      <c r="R83" s="20"/>
      <c r="S83" s="20"/>
      <c r="T83" s="20"/>
      <c r="U83" s="20"/>
      <c r="V83" s="20">
        <v>120078580</v>
      </c>
      <c r="W83" s="20">
        <v>10494293</v>
      </c>
      <c r="X83" s="20"/>
      <c r="Y83" s="19"/>
      <c r="Z83" s="22">
        <v>16000150</v>
      </c>
    </row>
    <row r="84" spans="1:26" ht="13.5" hidden="1">
      <c r="A84" s="39" t="s">
        <v>108</v>
      </c>
      <c r="B84" s="27">
        <v>13519528</v>
      </c>
      <c r="C84" s="27"/>
      <c r="D84" s="28">
        <v>178992530</v>
      </c>
      <c r="E84" s="29">
        <v>167016766</v>
      </c>
      <c r="F84" s="29">
        <v>11725289</v>
      </c>
      <c r="G84" s="29">
        <v>3139021</v>
      </c>
      <c r="H84" s="29">
        <v>27067240</v>
      </c>
      <c r="I84" s="29">
        <v>41931550</v>
      </c>
      <c r="J84" s="29">
        <v>22099408</v>
      </c>
      <c r="K84" s="29">
        <v>16583700</v>
      </c>
      <c r="L84" s="29">
        <v>44335552</v>
      </c>
      <c r="M84" s="29">
        <v>83018660</v>
      </c>
      <c r="N84" s="29">
        <v>33616684</v>
      </c>
      <c r="O84" s="29">
        <v>67997051</v>
      </c>
      <c r="P84" s="29">
        <v>24968244</v>
      </c>
      <c r="Q84" s="29">
        <v>126581979</v>
      </c>
      <c r="R84" s="29"/>
      <c r="S84" s="29"/>
      <c r="T84" s="29"/>
      <c r="U84" s="29"/>
      <c r="V84" s="29">
        <v>251532189</v>
      </c>
      <c r="W84" s="29">
        <v>118479513</v>
      </c>
      <c r="X84" s="29"/>
      <c r="Y84" s="28"/>
      <c r="Z84" s="30">
        <v>167016766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133" t="s">
        <v>73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0</v>
      </c>
      <c r="C5" s="18">
        <v>0</v>
      </c>
      <c r="D5" s="58">
        <v>65023400</v>
      </c>
      <c r="E5" s="59">
        <v>65023400</v>
      </c>
      <c r="F5" s="59">
        <v>72119183</v>
      </c>
      <c r="G5" s="59">
        <v>149896280</v>
      </c>
      <c r="H5" s="59">
        <v>0</v>
      </c>
      <c r="I5" s="59">
        <v>222015463</v>
      </c>
      <c r="J5" s="59">
        <v>13691104</v>
      </c>
      <c r="K5" s="59">
        <v>5451581</v>
      </c>
      <c r="L5" s="59">
        <v>6569186</v>
      </c>
      <c r="M5" s="59">
        <v>25711871</v>
      </c>
      <c r="N5" s="59">
        <v>9181478</v>
      </c>
      <c r="O5" s="59">
        <v>4712799</v>
      </c>
      <c r="P5" s="59">
        <v>2485078</v>
      </c>
      <c r="Q5" s="59">
        <v>16379355</v>
      </c>
      <c r="R5" s="59">
        <v>0</v>
      </c>
      <c r="S5" s="59">
        <v>0</v>
      </c>
      <c r="T5" s="59">
        <v>0</v>
      </c>
      <c r="U5" s="59">
        <v>0</v>
      </c>
      <c r="V5" s="59">
        <v>264106689</v>
      </c>
      <c r="W5" s="59">
        <v>57091599</v>
      </c>
      <c r="X5" s="59">
        <v>207015090</v>
      </c>
      <c r="Y5" s="60">
        <v>362.6</v>
      </c>
      <c r="Z5" s="61">
        <v>65023400</v>
      </c>
    </row>
    <row r="6" spans="1:26" ht="13.5">
      <c r="A6" s="57" t="s">
        <v>32</v>
      </c>
      <c r="B6" s="18">
        <v>0</v>
      </c>
      <c r="C6" s="18">
        <v>0</v>
      </c>
      <c r="D6" s="58">
        <v>258517240</v>
      </c>
      <c r="E6" s="59">
        <v>258517240</v>
      </c>
      <c r="F6" s="59">
        <v>18182416</v>
      </c>
      <c r="G6" s="59">
        <v>-4639113</v>
      </c>
      <c r="H6" s="59">
        <v>0</v>
      </c>
      <c r="I6" s="59">
        <v>13543303</v>
      </c>
      <c r="J6" s="59">
        <v>35140217</v>
      </c>
      <c r="K6" s="59">
        <v>19116930</v>
      </c>
      <c r="L6" s="59">
        <v>15034548</v>
      </c>
      <c r="M6" s="59">
        <v>69291695</v>
      </c>
      <c r="N6" s="59">
        <v>17324097</v>
      </c>
      <c r="O6" s="59">
        <v>19431033</v>
      </c>
      <c r="P6" s="59">
        <v>17969683</v>
      </c>
      <c r="Q6" s="59">
        <v>54724813</v>
      </c>
      <c r="R6" s="59">
        <v>0</v>
      </c>
      <c r="S6" s="59">
        <v>0</v>
      </c>
      <c r="T6" s="59">
        <v>0</v>
      </c>
      <c r="U6" s="59">
        <v>0</v>
      </c>
      <c r="V6" s="59">
        <v>137559811</v>
      </c>
      <c r="W6" s="59">
        <v>191438712</v>
      </c>
      <c r="X6" s="59">
        <v>-53878901</v>
      </c>
      <c r="Y6" s="60">
        <v>-28.14</v>
      </c>
      <c r="Z6" s="61">
        <v>258517240</v>
      </c>
    </row>
    <row r="7" spans="1:26" ht="13.5">
      <c r="A7" s="57" t="s">
        <v>33</v>
      </c>
      <c r="B7" s="18">
        <v>0</v>
      </c>
      <c r="C7" s="18">
        <v>0</v>
      </c>
      <c r="D7" s="58">
        <v>1184113</v>
      </c>
      <c r="E7" s="59">
        <v>1184113</v>
      </c>
      <c r="F7" s="59">
        <v>37399</v>
      </c>
      <c r="G7" s="59">
        <v>-83873</v>
      </c>
      <c r="H7" s="59">
        <v>0</v>
      </c>
      <c r="I7" s="59">
        <v>-46474</v>
      </c>
      <c r="J7" s="59">
        <v>98577</v>
      </c>
      <c r="K7" s="59">
        <v>109412</v>
      </c>
      <c r="L7" s="59">
        <v>104327</v>
      </c>
      <c r="M7" s="59">
        <v>312316</v>
      </c>
      <c r="N7" s="59">
        <v>124895</v>
      </c>
      <c r="O7" s="59">
        <v>99590</v>
      </c>
      <c r="P7" s="59">
        <v>91522</v>
      </c>
      <c r="Q7" s="59">
        <v>316007</v>
      </c>
      <c r="R7" s="59">
        <v>0</v>
      </c>
      <c r="S7" s="59">
        <v>0</v>
      </c>
      <c r="T7" s="59">
        <v>0</v>
      </c>
      <c r="U7" s="59">
        <v>0</v>
      </c>
      <c r="V7" s="59">
        <v>581849</v>
      </c>
      <c r="W7" s="59">
        <v>19979424</v>
      </c>
      <c r="X7" s="59">
        <v>-19397575</v>
      </c>
      <c r="Y7" s="60">
        <v>-97.09</v>
      </c>
      <c r="Z7" s="61">
        <v>1184113</v>
      </c>
    </row>
    <row r="8" spans="1:26" ht="13.5">
      <c r="A8" s="57" t="s">
        <v>34</v>
      </c>
      <c r="B8" s="18">
        <v>0</v>
      </c>
      <c r="C8" s="18">
        <v>0</v>
      </c>
      <c r="D8" s="58">
        <v>75874000</v>
      </c>
      <c r="E8" s="59">
        <v>75874000</v>
      </c>
      <c r="F8" s="59">
        <v>9942205</v>
      </c>
      <c r="G8" s="59">
        <v>0</v>
      </c>
      <c r="H8" s="59">
        <v>0</v>
      </c>
      <c r="I8" s="59">
        <v>9942205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9942205</v>
      </c>
      <c r="W8" s="59">
        <v>56905497</v>
      </c>
      <c r="X8" s="59">
        <v>-46963292</v>
      </c>
      <c r="Y8" s="60">
        <v>-82.53</v>
      </c>
      <c r="Z8" s="61">
        <v>75874000</v>
      </c>
    </row>
    <row r="9" spans="1:26" ht="13.5">
      <c r="A9" s="57" t="s">
        <v>35</v>
      </c>
      <c r="B9" s="18">
        <v>0</v>
      </c>
      <c r="C9" s="18">
        <v>0</v>
      </c>
      <c r="D9" s="58">
        <v>54484147</v>
      </c>
      <c r="E9" s="59">
        <v>54484147</v>
      </c>
      <c r="F9" s="59">
        <v>3176161</v>
      </c>
      <c r="G9" s="59">
        <v>7465888</v>
      </c>
      <c r="H9" s="59">
        <v>0</v>
      </c>
      <c r="I9" s="59">
        <v>10642049</v>
      </c>
      <c r="J9" s="59">
        <v>6079529</v>
      </c>
      <c r="K9" s="59">
        <v>3986854</v>
      </c>
      <c r="L9" s="59">
        <v>2813478</v>
      </c>
      <c r="M9" s="59">
        <v>12879861</v>
      </c>
      <c r="N9" s="59">
        <v>3355344</v>
      </c>
      <c r="O9" s="59">
        <v>3065063</v>
      </c>
      <c r="P9" s="59">
        <v>2764895</v>
      </c>
      <c r="Q9" s="59">
        <v>9185302</v>
      </c>
      <c r="R9" s="59">
        <v>0</v>
      </c>
      <c r="S9" s="59">
        <v>0</v>
      </c>
      <c r="T9" s="59">
        <v>0</v>
      </c>
      <c r="U9" s="59">
        <v>0</v>
      </c>
      <c r="V9" s="59">
        <v>32707212</v>
      </c>
      <c r="W9" s="59">
        <v>21759012</v>
      </c>
      <c r="X9" s="59">
        <v>10948200</v>
      </c>
      <c r="Y9" s="60">
        <v>50.32</v>
      </c>
      <c r="Z9" s="61">
        <v>54484147</v>
      </c>
    </row>
    <row r="10" spans="1:26" ht="25.5">
      <c r="A10" s="62" t="s">
        <v>95</v>
      </c>
      <c r="B10" s="63">
        <f>SUM(B5:B9)</f>
        <v>0</v>
      </c>
      <c r="C10" s="63">
        <f>SUM(C5:C9)</f>
        <v>0</v>
      </c>
      <c r="D10" s="64">
        <f aca="true" t="shared" si="0" ref="D10:Z10">SUM(D5:D9)</f>
        <v>455082900</v>
      </c>
      <c r="E10" s="65">
        <f t="shared" si="0"/>
        <v>455082900</v>
      </c>
      <c r="F10" s="65">
        <f t="shared" si="0"/>
        <v>103457364</v>
      </c>
      <c r="G10" s="65">
        <f t="shared" si="0"/>
        <v>152639182</v>
      </c>
      <c r="H10" s="65">
        <f t="shared" si="0"/>
        <v>0</v>
      </c>
      <c r="I10" s="65">
        <f t="shared" si="0"/>
        <v>256096546</v>
      </c>
      <c r="J10" s="65">
        <f t="shared" si="0"/>
        <v>55009427</v>
      </c>
      <c r="K10" s="65">
        <f t="shared" si="0"/>
        <v>28664777</v>
      </c>
      <c r="L10" s="65">
        <f t="shared" si="0"/>
        <v>24521539</v>
      </c>
      <c r="M10" s="65">
        <f t="shared" si="0"/>
        <v>108195743</v>
      </c>
      <c r="N10" s="65">
        <f t="shared" si="0"/>
        <v>29985814</v>
      </c>
      <c r="O10" s="65">
        <f t="shared" si="0"/>
        <v>27308485</v>
      </c>
      <c r="P10" s="65">
        <f t="shared" si="0"/>
        <v>23311178</v>
      </c>
      <c r="Q10" s="65">
        <f t="shared" si="0"/>
        <v>80605477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444897766</v>
      </c>
      <c r="W10" s="65">
        <f t="shared" si="0"/>
        <v>347174244</v>
      </c>
      <c r="X10" s="65">
        <f t="shared" si="0"/>
        <v>97723522</v>
      </c>
      <c r="Y10" s="66">
        <f>+IF(W10&lt;&gt;0,(X10/W10)*100,0)</f>
        <v>28.148263786526744</v>
      </c>
      <c r="Z10" s="67">
        <f t="shared" si="0"/>
        <v>455082900</v>
      </c>
    </row>
    <row r="11" spans="1:26" ht="13.5">
      <c r="A11" s="57" t="s">
        <v>36</v>
      </c>
      <c r="B11" s="18">
        <v>0</v>
      </c>
      <c r="C11" s="18">
        <v>0</v>
      </c>
      <c r="D11" s="58">
        <v>136575297</v>
      </c>
      <c r="E11" s="59">
        <v>136575297</v>
      </c>
      <c r="F11" s="59">
        <v>9484597</v>
      </c>
      <c r="G11" s="59">
        <v>9454344</v>
      </c>
      <c r="H11" s="59">
        <v>0</v>
      </c>
      <c r="I11" s="59">
        <v>18938941</v>
      </c>
      <c r="J11" s="59">
        <v>9479678</v>
      </c>
      <c r="K11" s="59">
        <v>9774635</v>
      </c>
      <c r="L11" s="59">
        <v>10608619</v>
      </c>
      <c r="M11" s="59">
        <v>29862932</v>
      </c>
      <c r="N11" s="59">
        <v>10696325</v>
      </c>
      <c r="O11" s="59">
        <v>9634290</v>
      </c>
      <c r="P11" s="59">
        <v>18047373</v>
      </c>
      <c r="Q11" s="59">
        <v>38377988</v>
      </c>
      <c r="R11" s="59">
        <v>0</v>
      </c>
      <c r="S11" s="59">
        <v>0</v>
      </c>
      <c r="T11" s="59">
        <v>0</v>
      </c>
      <c r="U11" s="59">
        <v>0</v>
      </c>
      <c r="V11" s="59">
        <v>87179861</v>
      </c>
      <c r="W11" s="59">
        <v>96642810</v>
      </c>
      <c r="X11" s="59">
        <v>-9462949</v>
      </c>
      <c r="Y11" s="60">
        <v>-9.79</v>
      </c>
      <c r="Z11" s="61">
        <v>136575297</v>
      </c>
    </row>
    <row r="12" spans="1:26" ht="13.5">
      <c r="A12" s="57" t="s">
        <v>37</v>
      </c>
      <c r="B12" s="18">
        <v>0</v>
      </c>
      <c r="C12" s="18">
        <v>0</v>
      </c>
      <c r="D12" s="58">
        <v>7915476</v>
      </c>
      <c r="E12" s="59">
        <v>7915476</v>
      </c>
      <c r="F12" s="59">
        <v>579677</v>
      </c>
      <c r="G12" s="59">
        <v>517023</v>
      </c>
      <c r="H12" s="59">
        <v>0</v>
      </c>
      <c r="I12" s="59">
        <v>1096700</v>
      </c>
      <c r="J12" s="59">
        <v>519473</v>
      </c>
      <c r="K12" s="59">
        <v>537557</v>
      </c>
      <c r="L12" s="59">
        <v>555863</v>
      </c>
      <c r="M12" s="59">
        <v>1612893</v>
      </c>
      <c r="N12" s="59">
        <v>592760</v>
      </c>
      <c r="O12" s="59">
        <v>565309</v>
      </c>
      <c r="P12" s="59">
        <v>1130617</v>
      </c>
      <c r="Q12" s="59">
        <v>2288686</v>
      </c>
      <c r="R12" s="59">
        <v>0</v>
      </c>
      <c r="S12" s="59">
        <v>0</v>
      </c>
      <c r="T12" s="59">
        <v>0</v>
      </c>
      <c r="U12" s="59">
        <v>0</v>
      </c>
      <c r="V12" s="59">
        <v>4998279</v>
      </c>
      <c r="W12" s="59">
        <v>5936607</v>
      </c>
      <c r="X12" s="59">
        <v>-938328</v>
      </c>
      <c r="Y12" s="60">
        <v>-15.81</v>
      </c>
      <c r="Z12" s="61">
        <v>7915476</v>
      </c>
    </row>
    <row r="13" spans="1:26" ht="13.5">
      <c r="A13" s="57" t="s">
        <v>96</v>
      </c>
      <c r="B13" s="18">
        <v>0</v>
      </c>
      <c r="C13" s="18">
        <v>0</v>
      </c>
      <c r="D13" s="58">
        <v>29999999</v>
      </c>
      <c r="E13" s="59">
        <v>29999999</v>
      </c>
      <c r="F13" s="59">
        <v>2477943</v>
      </c>
      <c r="G13" s="59">
        <v>2477377</v>
      </c>
      <c r="H13" s="59">
        <v>0</v>
      </c>
      <c r="I13" s="59">
        <v>4955320</v>
      </c>
      <c r="J13" s="59">
        <v>2500001</v>
      </c>
      <c r="K13" s="59">
        <v>2500001</v>
      </c>
      <c r="L13" s="59">
        <v>-369665</v>
      </c>
      <c r="M13" s="59">
        <v>4630337</v>
      </c>
      <c r="N13" s="59">
        <v>4743209</v>
      </c>
      <c r="O13" s="59">
        <v>2500003</v>
      </c>
      <c r="P13" s="59">
        <v>2499999</v>
      </c>
      <c r="Q13" s="59">
        <v>9743211</v>
      </c>
      <c r="R13" s="59">
        <v>0</v>
      </c>
      <c r="S13" s="59">
        <v>0</v>
      </c>
      <c r="T13" s="59">
        <v>0</v>
      </c>
      <c r="U13" s="59">
        <v>0</v>
      </c>
      <c r="V13" s="59">
        <v>19328868</v>
      </c>
      <c r="W13" s="59">
        <v>22500000</v>
      </c>
      <c r="X13" s="59">
        <v>-3171132</v>
      </c>
      <c r="Y13" s="60">
        <v>-14.09</v>
      </c>
      <c r="Z13" s="61">
        <v>29999999</v>
      </c>
    </row>
    <row r="14" spans="1:26" ht="13.5">
      <c r="A14" s="57" t="s">
        <v>38</v>
      </c>
      <c r="B14" s="18">
        <v>0</v>
      </c>
      <c r="C14" s="18">
        <v>0</v>
      </c>
      <c r="D14" s="58">
        <v>2588000</v>
      </c>
      <c r="E14" s="59">
        <v>2588000</v>
      </c>
      <c r="F14" s="59">
        <v>0</v>
      </c>
      <c r="G14" s="59">
        <v>0</v>
      </c>
      <c r="H14" s="59">
        <v>0</v>
      </c>
      <c r="I14" s="59">
        <v>0</v>
      </c>
      <c r="J14" s="59">
        <v>732254</v>
      </c>
      <c r="K14" s="59">
        <v>0</v>
      </c>
      <c r="L14" s="59">
        <v>0</v>
      </c>
      <c r="M14" s="59">
        <v>732254</v>
      </c>
      <c r="N14" s="59">
        <v>455925</v>
      </c>
      <c r="O14" s="59">
        <v>0</v>
      </c>
      <c r="P14" s="59">
        <v>0</v>
      </c>
      <c r="Q14" s="59">
        <v>455925</v>
      </c>
      <c r="R14" s="59">
        <v>0</v>
      </c>
      <c r="S14" s="59">
        <v>0</v>
      </c>
      <c r="T14" s="59">
        <v>0</v>
      </c>
      <c r="U14" s="59">
        <v>0</v>
      </c>
      <c r="V14" s="59">
        <v>1188179</v>
      </c>
      <c r="W14" s="59">
        <v>18040198</v>
      </c>
      <c r="X14" s="59">
        <v>-16852019</v>
      </c>
      <c r="Y14" s="60">
        <v>-93.41</v>
      </c>
      <c r="Z14" s="61">
        <v>2588000</v>
      </c>
    </row>
    <row r="15" spans="1:26" ht="13.5">
      <c r="A15" s="57" t="s">
        <v>39</v>
      </c>
      <c r="B15" s="18">
        <v>0</v>
      </c>
      <c r="C15" s="18">
        <v>0</v>
      </c>
      <c r="D15" s="58">
        <v>159638126</v>
      </c>
      <c r="E15" s="59">
        <v>159638126</v>
      </c>
      <c r="F15" s="59">
        <v>27022160</v>
      </c>
      <c r="G15" s="59">
        <v>8951823</v>
      </c>
      <c r="H15" s="59">
        <v>0</v>
      </c>
      <c r="I15" s="59">
        <v>35973983</v>
      </c>
      <c r="J15" s="59">
        <v>7640442</v>
      </c>
      <c r="K15" s="59">
        <v>19194763</v>
      </c>
      <c r="L15" s="59">
        <v>9304108</v>
      </c>
      <c r="M15" s="59">
        <v>36139313</v>
      </c>
      <c r="N15" s="59">
        <v>8922523</v>
      </c>
      <c r="O15" s="59">
        <v>12232935</v>
      </c>
      <c r="P15" s="59">
        <v>12354773</v>
      </c>
      <c r="Q15" s="59">
        <v>33510231</v>
      </c>
      <c r="R15" s="59">
        <v>0</v>
      </c>
      <c r="S15" s="59">
        <v>0</v>
      </c>
      <c r="T15" s="59">
        <v>0</v>
      </c>
      <c r="U15" s="59">
        <v>0</v>
      </c>
      <c r="V15" s="59">
        <v>105623527</v>
      </c>
      <c r="W15" s="59">
        <v>112589469</v>
      </c>
      <c r="X15" s="59">
        <v>-6965942</v>
      </c>
      <c r="Y15" s="60">
        <v>-6.19</v>
      </c>
      <c r="Z15" s="61">
        <v>159638126</v>
      </c>
    </row>
    <row r="16" spans="1:26" ht="13.5">
      <c r="A16" s="68" t="s">
        <v>40</v>
      </c>
      <c r="B16" s="18">
        <v>0</v>
      </c>
      <c r="C16" s="18">
        <v>0</v>
      </c>
      <c r="D16" s="58">
        <v>3939576</v>
      </c>
      <c r="E16" s="59">
        <v>3939576</v>
      </c>
      <c r="F16" s="59">
        <v>0</v>
      </c>
      <c r="G16" s="59">
        <v>33276</v>
      </c>
      <c r="H16" s="59">
        <v>0</v>
      </c>
      <c r="I16" s="59">
        <v>33276</v>
      </c>
      <c r="J16" s="59">
        <v>59995</v>
      </c>
      <c r="K16" s="59">
        <v>324753</v>
      </c>
      <c r="L16" s="59">
        <v>0</v>
      </c>
      <c r="M16" s="59">
        <v>384748</v>
      </c>
      <c r="N16" s="59">
        <v>116358</v>
      </c>
      <c r="O16" s="59">
        <v>240091</v>
      </c>
      <c r="P16" s="59">
        <v>57033</v>
      </c>
      <c r="Q16" s="59">
        <v>413482</v>
      </c>
      <c r="R16" s="59">
        <v>0</v>
      </c>
      <c r="S16" s="59">
        <v>0</v>
      </c>
      <c r="T16" s="59">
        <v>0</v>
      </c>
      <c r="U16" s="59">
        <v>0</v>
      </c>
      <c r="V16" s="59">
        <v>831506</v>
      </c>
      <c r="W16" s="59">
        <v>3029679</v>
      </c>
      <c r="X16" s="59">
        <v>-2198173</v>
      </c>
      <c r="Y16" s="60">
        <v>-72.55</v>
      </c>
      <c r="Z16" s="61">
        <v>3939576</v>
      </c>
    </row>
    <row r="17" spans="1:26" ht="13.5">
      <c r="A17" s="57" t="s">
        <v>41</v>
      </c>
      <c r="B17" s="18">
        <v>0</v>
      </c>
      <c r="C17" s="18">
        <v>0</v>
      </c>
      <c r="D17" s="58">
        <v>114419090</v>
      </c>
      <c r="E17" s="59">
        <v>114419090</v>
      </c>
      <c r="F17" s="59">
        <v>5103288</v>
      </c>
      <c r="G17" s="59">
        <v>4768329</v>
      </c>
      <c r="H17" s="59">
        <v>0</v>
      </c>
      <c r="I17" s="59">
        <v>9871617</v>
      </c>
      <c r="J17" s="59">
        <v>16060182</v>
      </c>
      <c r="K17" s="59">
        <v>6788761</v>
      </c>
      <c r="L17" s="59">
        <v>4590092</v>
      </c>
      <c r="M17" s="59">
        <v>27439035</v>
      </c>
      <c r="N17" s="59">
        <v>3907630</v>
      </c>
      <c r="O17" s="59">
        <v>7407139</v>
      </c>
      <c r="P17" s="59">
        <v>3669655</v>
      </c>
      <c r="Q17" s="59">
        <v>14984424</v>
      </c>
      <c r="R17" s="59">
        <v>0</v>
      </c>
      <c r="S17" s="59">
        <v>0</v>
      </c>
      <c r="T17" s="59">
        <v>0</v>
      </c>
      <c r="U17" s="59">
        <v>0</v>
      </c>
      <c r="V17" s="59">
        <v>52295076</v>
      </c>
      <c r="W17" s="59">
        <v>102273111</v>
      </c>
      <c r="X17" s="59">
        <v>-49978035</v>
      </c>
      <c r="Y17" s="60">
        <v>-48.87</v>
      </c>
      <c r="Z17" s="61">
        <v>114419090</v>
      </c>
    </row>
    <row r="18" spans="1:26" ht="13.5">
      <c r="A18" s="69" t="s">
        <v>42</v>
      </c>
      <c r="B18" s="70">
        <f>SUM(B11:B17)</f>
        <v>0</v>
      </c>
      <c r="C18" s="70">
        <f>SUM(C11:C17)</f>
        <v>0</v>
      </c>
      <c r="D18" s="71">
        <f aca="true" t="shared" si="1" ref="D18:Z18">SUM(D11:D17)</f>
        <v>455075564</v>
      </c>
      <c r="E18" s="72">
        <f t="shared" si="1"/>
        <v>455075564</v>
      </c>
      <c r="F18" s="72">
        <f t="shared" si="1"/>
        <v>44667665</v>
      </c>
      <c r="G18" s="72">
        <f t="shared" si="1"/>
        <v>26202172</v>
      </c>
      <c r="H18" s="72">
        <f t="shared" si="1"/>
        <v>0</v>
      </c>
      <c r="I18" s="72">
        <f t="shared" si="1"/>
        <v>70869837</v>
      </c>
      <c r="J18" s="72">
        <f t="shared" si="1"/>
        <v>36992025</v>
      </c>
      <c r="K18" s="72">
        <f t="shared" si="1"/>
        <v>39120470</v>
      </c>
      <c r="L18" s="72">
        <f t="shared" si="1"/>
        <v>24689017</v>
      </c>
      <c r="M18" s="72">
        <f t="shared" si="1"/>
        <v>100801512</v>
      </c>
      <c r="N18" s="72">
        <f t="shared" si="1"/>
        <v>29434730</v>
      </c>
      <c r="O18" s="72">
        <f t="shared" si="1"/>
        <v>32579767</v>
      </c>
      <c r="P18" s="72">
        <f t="shared" si="1"/>
        <v>37759450</v>
      </c>
      <c r="Q18" s="72">
        <f t="shared" si="1"/>
        <v>99773947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271445296</v>
      </c>
      <c r="W18" s="72">
        <f t="shared" si="1"/>
        <v>361011874</v>
      </c>
      <c r="X18" s="72">
        <f t="shared" si="1"/>
        <v>-89566578</v>
      </c>
      <c r="Y18" s="66">
        <f>+IF(W18&lt;&gt;0,(X18/W18)*100,0)</f>
        <v>-24.809870381160927</v>
      </c>
      <c r="Z18" s="73">
        <f t="shared" si="1"/>
        <v>455075564</v>
      </c>
    </row>
    <row r="19" spans="1:26" ht="13.5">
      <c r="A19" s="69" t="s">
        <v>43</v>
      </c>
      <c r="B19" s="74">
        <f>+B10-B18</f>
        <v>0</v>
      </c>
      <c r="C19" s="74">
        <f>+C10-C18</f>
        <v>0</v>
      </c>
      <c r="D19" s="75">
        <f aca="true" t="shared" si="2" ref="D19:Z19">+D10-D18</f>
        <v>7336</v>
      </c>
      <c r="E19" s="76">
        <f t="shared" si="2"/>
        <v>7336</v>
      </c>
      <c r="F19" s="76">
        <f t="shared" si="2"/>
        <v>58789699</v>
      </c>
      <c r="G19" s="76">
        <f t="shared" si="2"/>
        <v>126437010</v>
      </c>
      <c r="H19" s="76">
        <f t="shared" si="2"/>
        <v>0</v>
      </c>
      <c r="I19" s="76">
        <f t="shared" si="2"/>
        <v>185226709</v>
      </c>
      <c r="J19" s="76">
        <f t="shared" si="2"/>
        <v>18017402</v>
      </c>
      <c r="K19" s="76">
        <f t="shared" si="2"/>
        <v>-10455693</v>
      </c>
      <c r="L19" s="76">
        <f t="shared" si="2"/>
        <v>-167478</v>
      </c>
      <c r="M19" s="76">
        <f t="shared" si="2"/>
        <v>7394231</v>
      </c>
      <c r="N19" s="76">
        <f t="shared" si="2"/>
        <v>551084</v>
      </c>
      <c r="O19" s="76">
        <f t="shared" si="2"/>
        <v>-5271282</v>
      </c>
      <c r="P19" s="76">
        <f t="shared" si="2"/>
        <v>-14448272</v>
      </c>
      <c r="Q19" s="76">
        <f t="shared" si="2"/>
        <v>-19168470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173452470</v>
      </c>
      <c r="W19" s="76">
        <f>IF(E10=E18,0,W10-W18)</f>
        <v>-13837630</v>
      </c>
      <c r="X19" s="76">
        <f t="shared" si="2"/>
        <v>187290100</v>
      </c>
      <c r="Y19" s="77">
        <f>+IF(W19&lt;&gt;0,(X19/W19)*100,0)</f>
        <v>-1353.4839419756129</v>
      </c>
      <c r="Z19" s="78">
        <f t="shared" si="2"/>
        <v>7336</v>
      </c>
    </row>
    <row r="20" spans="1:26" ht="13.5">
      <c r="A20" s="57" t="s">
        <v>44</v>
      </c>
      <c r="B20" s="18">
        <v>0</v>
      </c>
      <c r="C20" s="18">
        <v>0</v>
      </c>
      <c r="D20" s="58">
        <v>0</v>
      </c>
      <c r="E20" s="59">
        <v>0</v>
      </c>
      <c r="F20" s="59">
        <v>20452796</v>
      </c>
      <c r="G20" s="59">
        <v>0</v>
      </c>
      <c r="H20" s="59">
        <v>0</v>
      </c>
      <c r="I20" s="59">
        <v>20452796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20452796</v>
      </c>
      <c r="W20" s="59"/>
      <c r="X20" s="59">
        <v>20452796</v>
      </c>
      <c r="Y20" s="60">
        <v>0</v>
      </c>
      <c r="Z20" s="61">
        <v>0</v>
      </c>
    </row>
    <row r="21" spans="1:26" ht="13.5">
      <c r="A21" s="57" t="s">
        <v>97</v>
      </c>
      <c r="B21" s="79">
        <v>0</v>
      </c>
      <c r="C21" s="79">
        <v>0</v>
      </c>
      <c r="D21" s="80">
        <v>0</v>
      </c>
      <c r="E21" s="81">
        <v>0</v>
      </c>
      <c r="F21" s="81">
        <v>659520</v>
      </c>
      <c r="G21" s="81">
        <v>0</v>
      </c>
      <c r="H21" s="81">
        <v>0</v>
      </c>
      <c r="I21" s="81">
        <v>659520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659520</v>
      </c>
      <c r="W21" s="81"/>
      <c r="X21" s="81">
        <v>659520</v>
      </c>
      <c r="Y21" s="82">
        <v>0</v>
      </c>
      <c r="Z21" s="83">
        <v>0</v>
      </c>
    </row>
    <row r="22" spans="1:26" ht="25.5">
      <c r="A22" s="84" t="s">
        <v>98</v>
      </c>
      <c r="B22" s="85">
        <f>SUM(B19:B21)</f>
        <v>0</v>
      </c>
      <c r="C22" s="85">
        <f>SUM(C19:C21)</f>
        <v>0</v>
      </c>
      <c r="D22" s="86">
        <f aca="true" t="shared" si="3" ref="D22:Z22">SUM(D19:D21)</f>
        <v>7336</v>
      </c>
      <c r="E22" s="87">
        <f t="shared" si="3"/>
        <v>7336</v>
      </c>
      <c r="F22" s="87">
        <f t="shared" si="3"/>
        <v>79902015</v>
      </c>
      <c r="G22" s="87">
        <f t="shared" si="3"/>
        <v>126437010</v>
      </c>
      <c r="H22" s="87">
        <f t="shared" si="3"/>
        <v>0</v>
      </c>
      <c r="I22" s="87">
        <f t="shared" si="3"/>
        <v>206339025</v>
      </c>
      <c r="J22" s="87">
        <f t="shared" si="3"/>
        <v>18017402</v>
      </c>
      <c r="K22" s="87">
        <f t="shared" si="3"/>
        <v>-10455693</v>
      </c>
      <c r="L22" s="87">
        <f t="shared" si="3"/>
        <v>-167478</v>
      </c>
      <c r="M22" s="87">
        <f t="shared" si="3"/>
        <v>7394231</v>
      </c>
      <c r="N22" s="87">
        <f t="shared" si="3"/>
        <v>551084</v>
      </c>
      <c r="O22" s="87">
        <f t="shared" si="3"/>
        <v>-5271282</v>
      </c>
      <c r="P22" s="87">
        <f t="shared" si="3"/>
        <v>-14448272</v>
      </c>
      <c r="Q22" s="87">
        <f t="shared" si="3"/>
        <v>-19168470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194564786</v>
      </c>
      <c r="W22" s="87">
        <f t="shared" si="3"/>
        <v>-13837630</v>
      </c>
      <c r="X22" s="87">
        <f t="shared" si="3"/>
        <v>208402416</v>
      </c>
      <c r="Y22" s="88">
        <f>+IF(W22&lt;&gt;0,(X22/W22)*100,0)</f>
        <v>-1506.0557046257197</v>
      </c>
      <c r="Z22" s="89">
        <f t="shared" si="3"/>
        <v>7336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0</v>
      </c>
      <c r="C24" s="74">
        <f>SUM(C22:C23)</f>
        <v>0</v>
      </c>
      <c r="D24" s="75">
        <f aca="true" t="shared" si="4" ref="D24:Z24">SUM(D22:D23)</f>
        <v>7336</v>
      </c>
      <c r="E24" s="76">
        <f t="shared" si="4"/>
        <v>7336</v>
      </c>
      <c r="F24" s="76">
        <f t="shared" si="4"/>
        <v>79902015</v>
      </c>
      <c r="G24" s="76">
        <f t="shared" si="4"/>
        <v>126437010</v>
      </c>
      <c r="H24" s="76">
        <f t="shared" si="4"/>
        <v>0</v>
      </c>
      <c r="I24" s="76">
        <f t="shared" si="4"/>
        <v>206339025</v>
      </c>
      <c r="J24" s="76">
        <f t="shared" si="4"/>
        <v>18017402</v>
      </c>
      <c r="K24" s="76">
        <f t="shared" si="4"/>
        <v>-10455693</v>
      </c>
      <c r="L24" s="76">
        <f t="shared" si="4"/>
        <v>-167478</v>
      </c>
      <c r="M24" s="76">
        <f t="shared" si="4"/>
        <v>7394231</v>
      </c>
      <c r="N24" s="76">
        <f t="shared" si="4"/>
        <v>551084</v>
      </c>
      <c r="O24" s="76">
        <f t="shared" si="4"/>
        <v>-5271282</v>
      </c>
      <c r="P24" s="76">
        <f t="shared" si="4"/>
        <v>-14448272</v>
      </c>
      <c r="Q24" s="76">
        <f t="shared" si="4"/>
        <v>-19168470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194564786</v>
      </c>
      <c r="W24" s="76">
        <f t="shared" si="4"/>
        <v>-13837630</v>
      </c>
      <c r="X24" s="76">
        <f t="shared" si="4"/>
        <v>208402416</v>
      </c>
      <c r="Y24" s="77">
        <f>+IF(W24&lt;&gt;0,(X24/W24)*100,0)</f>
        <v>-1506.0557046257197</v>
      </c>
      <c r="Z24" s="78">
        <f t="shared" si="4"/>
        <v>7336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99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0</v>
      </c>
      <c r="C27" s="21">
        <v>0</v>
      </c>
      <c r="D27" s="98">
        <v>94488000</v>
      </c>
      <c r="E27" s="99">
        <v>94488000</v>
      </c>
      <c r="F27" s="99">
        <v>659680</v>
      </c>
      <c r="G27" s="99">
        <v>659680</v>
      </c>
      <c r="H27" s="99">
        <v>659520</v>
      </c>
      <c r="I27" s="99">
        <v>1978880</v>
      </c>
      <c r="J27" s="99">
        <v>3360</v>
      </c>
      <c r="K27" s="99">
        <v>134191</v>
      </c>
      <c r="L27" s="99">
        <v>134191</v>
      </c>
      <c r="M27" s="99">
        <v>271742</v>
      </c>
      <c r="N27" s="99">
        <v>0</v>
      </c>
      <c r="O27" s="99">
        <v>858041</v>
      </c>
      <c r="P27" s="99">
        <v>0</v>
      </c>
      <c r="Q27" s="99">
        <v>858041</v>
      </c>
      <c r="R27" s="99">
        <v>0</v>
      </c>
      <c r="S27" s="99">
        <v>0</v>
      </c>
      <c r="T27" s="99">
        <v>0</v>
      </c>
      <c r="U27" s="99">
        <v>0</v>
      </c>
      <c r="V27" s="99">
        <v>3108663</v>
      </c>
      <c r="W27" s="99">
        <v>70866000</v>
      </c>
      <c r="X27" s="99">
        <v>-67757337</v>
      </c>
      <c r="Y27" s="100">
        <v>-95.61</v>
      </c>
      <c r="Z27" s="101">
        <v>94488000</v>
      </c>
    </row>
    <row r="28" spans="1:26" ht="13.5">
      <c r="A28" s="102" t="s">
        <v>44</v>
      </c>
      <c r="B28" s="18">
        <v>0</v>
      </c>
      <c r="C28" s="18">
        <v>0</v>
      </c>
      <c r="D28" s="58">
        <v>88048000</v>
      </c>
      <c r="E28" s="59">
        <v>88048000</v>
      </c>
      <c r="F28" s="59">
        <v>0</v>
      </c>
      <c r="G28" s="59">
        <v>0</v>
      </c>
      <c r="H28" s="59">
        <v>0</v>
      </c>
      <c r="I28" s="59">
        <v>0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0</v>
      </c>
      <c r="W28" s="59">
        <v>66036000</v>
      </c>
      <c r="X28" s="59">
        <v>-66036000</v>
      </c>
      <c r="Y28" s="60">
        <v>-100</v>
      </c>
      <c r="Z28" s="61">
        <v>88048000</v>
      </c>
    </row>
    <row r="29" spans="1:26" ht="13.5">
      <c r="A29" s="57" t="s">
        <v>100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0</v>
      </c>
      <c r="C31" s="18">
        <v>0</v>
      </c>
      <c r="D31" s="58">
        <v>6440000</v>
      </c>
      <c r="E31" s="59">
        <v>6440000</v>
      </c>
      <c r="F31" s="59">
        <v>659680</v>
      </c>
      <c r="G31" s="59">
        <v>659680</v>
      </c>
      <c r="H31" s="59">
        <v>659520</v>
      </c>
      <c r="I31" s="59">
        <v>1978880</v>
      </c>
      <c r="J31" s="59">
        <v>3360</v>
      </c>
      <c r="K31" s="59">
        <v>134191</v>
      </c>
      <c r="L31" s="59">
        <v>134191</v>
      </c>
      <c r="M31" s="59">
        <v>271742</v>
      </c>
      <c r="N31" s="59">
        <v>0</v>
      </c>
      <c r="O31" s="59">
        <v>858041</v>
      </c>
      <c r="P31" s="59">
        <v>0</v>
      </c>
      <c r="Q31" s="59">
        <v>858041</v>
      </c>
      <c r="R31" s="59">
        <v>0</v>
      </c>
      <c r="S31" s="59">
        <v>0</v>
      </c>
      <c r="T31" s="59">
        <v>0</v>
      </c>
      <c r="U31" s="59">
        <v>0</v>
      </c>
      <c r="V31" s="59">
        <v>3108663</v>
      </c>
      <c r="W31" s="59">
        <v>4830000</v>
      </c>
      <c r="X31" s="59">
        <v>-1721337</v>
      </c>
      <c r="Y31" s="60">
        <v>-35.64</v>
      </c>
      <c r="Z31" s="61">
        <v>6440000</v>
      </c>
    </row>
    <row r="32" spans="1:26" ht="13.5">
      <c r="A32" s="69" t="s">
        <v>50</v>
      </c>
      <c r="B32" s="21">
        <f>SUM(B28:B31)</f>
        <v>0</v>
      </c>
      <c r="C32" s="21">
        <f>SUM(C28:C31)</f>
        <v>0</v>
      </c>
      <c r="D32" s="98">
        <f aca="true" t="shared" si="5" ref="D32:Z32">SUM(D28:D31)</f>
        <v>94488000</v>
      </c>
      <c r="E32" s="99">
        <f t="shared" si="5"/>
        <v>94488000</v>
      </c>
      <c r="F32" s="99">
        <f t="shared" si="5"/>
        <v>659680</v>
      </c>
      <c r="G32" s="99">
        <f t="shared" si="5"/>
        <v>659680</v>
      </c>
      <c r="H32" s="99">
        <f t="shared" si="5"/>
        <v>659520</v>
      </c>
      <c r="I32" s="99">
        <f t="shared" si="5"/>
        <v>1978880</v>
      </c>
      <c r="J32" s="99">
        <f t="shared" si="5"/>
        <v>3360</v>
      </c>
      <c r="K32" s="99">
        <f t="shared" si="5"/>
        <v>134191</v>
      </c>
      <c r="L32" s="99">
        <f t="shared" si="5"/>
        <v>134191</v>
      </c>
      <c r="M32" s="99">
        <f t="shared" si="5"/>
        <v>271742</v>
      </c>
      <c r="N32" s="99">
        <f t="shared" si="5"/>
        <v>0</v>
      </c>
      <c r="O32" s="99">
        <f t="shared" si="5"/>
        <v>858041</v>
      </c>
      <c r="P32" s="99">
        <f t="shared" si="5"/>
        <v>0</v>
      </c>
      <c r="Q32" s="99">
        <f t="shared" si="5"/>
        <v>858041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3108663</v>
      </c>
      <c r="W32" s="99">
        <f t="shared" si="5"/>
        <v>70866000</v>
      </c>
      <c r="X32" s="99">
        <f t="shared" si="5"/>
        <v>-67757337</v>
      </c>
      <c r="Y32" s="100">
        <f>+IF(W32&lt;&gt;0,(X32/W32)*100,0)</f>
        <v>-95.61332232664466</v>
      </c>
      <c r="Z32" s="101">
        <f t="shared" si="5"/>
        <v>94488000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0</v>
      </c>
      <c r="C35" s="18">
        <v>0</v>
      </c>
      <c r="D35" s="58">
        <v>124761000</v>
      </c>
      <c r="E35" s="59">
        <v>124761000</v>
      </c>
      <c r="F35" s="59">
        <v>0</v>
      </c>
      <c r="G35" s="59">
        <v>0</v>
      </c>
      <c r="H35" s="59">
        <v>0</v>
      </c>
      <c r="I35" s="59">
        <v>0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0</v>
      </c>
      <c r="W35" s="59">
        <v>93570750</v>
      </c>
      <c r="X35" s="59">
        <v>-93570750</v>
      </c>
      <c r="Y35" s="60">
        <v>-100</v>
      </c>
      <c r="Z35" s="61">
        <v>124761000</v>
      </c>
    </row>
    <row r="36" spans="1:26" ht="13.5">
      <c r="A36" s="57" t="s">
        <v>53</v>
      </c>
      <c r="B36" s="18">
        <v>0</v>
      </c>
      <c r="C36" s="18">
        <v>0</v>
      </c>
      <c r="D36" s="58">
        <v>625785000</v>
      </c>
      <c r="E36" s="59">
        <v>625785000</v>
      </c>
      <c r="F36" s="59">
        <v>0</v>
      </c>
      <c r="G36" s="59">
        <v>0</v>
      </c>
      <c r="H36" s="59">
        <v>0</v>
      </c>
      <c r="I36" s="59">
        <v>0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0</v>
      </c>
      <c r="W36" s="59">
        <v>469338750</v>
      </c>
      <c r="X36" s="59">
        <v>-469338750</v>
      </c>
      <c r="Y36" s="60">
        <v>-100</v>
      </c>
      <c r="Z36" s="61">
        <v>625785000</v>
      </c>
    </row>
    <row r="37" spans="1:26" ht="13.5">
      <c r="A37" s="57" t="s">
        <v>54</v>
      </c>
      <c r="B37" s="18">
        <v>0</v>
      </c>
      <c r="C37" s="18">
        <v>0</v>
      </c>
      <c r="D37" s="58">
        <v>24676000</v>
      </c>
      <c r="E37" s="59">
        <v>24676000</v>
      </c>
      <c r="F37" s="59">
        <v>0</v>
      </c>
      <c r="G37" s="59">
        <v>0</v>
      </c>
      <c r="H37" s="59">
        <v>0</v>
      </c>
      <c r="I37" s="59">
        <v>0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0</v>
      </c>
      <c r="W37" s="59">
        <v>18507000</v>
      </c>
      <c r="X37" s="59">
        <v>-18507000</v>
      </c>
      <c r="Y37" s="60">
        <v>-100</v>
      </c>
      <c r="Z37" s="61">
        <v>24676000</v>
      </c>
    </row>
    <row r="38" spans="1:26" ht="13.5">
      <c r="A38" s="57" t="s">
        <v>55</v>
      </c>
      <c r="B38" s="18">
        <v>0</v>
      </c>
      <c r="C38" s="18">
        <v>0</v>
      </c>
      <c r="D38" s="58">
        <v>55858000</v>
      </c>
      <c r="E38" s="59">
        <v>55858000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41893500</v>
      </c>
      <c r="X38" s="59">
        <v>-41893500</v>
      </c>
      <c r="Y38" s="60">
        <v>-100</v>
      </c>
      <c r="Z38" s="61">
        <v>55858000</v>
      </c>
    </row>
    <row r="39" spans="1:26" ht="13.5">
      <c r="A39" s="57" t="s">
        <v>56</v>
      </c>
      <c r="B39" s="18">
        <v>0</v>
      </c>
      <c r="C39" s="18">
        <v>0</v>
      </c>
      <c r="D39" s="58">
        <v>670012000</v>
      </c>
      <c r="E39" s="59">
        <v>670012000</v>
      </c>
      <c r="F39" s="59">
        <v>0</v>
      </c>
      <c r="G39" s="59">
        <v>0</v>
      </c>
      <c r="H39" s="59">
        <v>0</v>
      </c>
      <c r="I39" s="59">
        <v>0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0</v>
      </c>
      <c r="W39" s="59">
        <v>502509000</v>
      </c>
      <c r="X39" s="59">
        <v>-502509000</v>
      </c>
      <c r="Y39" s="60">
        <v>-100</v>
      </c>
      <c r="Z39" s="61">
        <v>670012000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0</v>
      </c>
      <c r="C42" s="18">
        <v>0</v>
      </c>
      <c r="D42" s="58">
        <v>12380</v>
      </c>
      <c r="E42" s="59">
        <v>12380</v>
      </c>
      <c r="F42" s="59">
        <v>82578839</v>
      </c>
      <c r="G42" s="59">
        <v>-425995750</v>
      </c>
      <c r="H42" s="59">
        <v>-80954341</v>
      </c>
      <c r="I42" s="59">
        <v>-424371252</v>
      </c>
      <c r="J42" s="59">
        <v>18043961</v>
      </c>
      <c r="K42" s="59">
        <v>-6938720</v>
      </c>
      <c r="L42" s="59">
        <v>191429705</v>
      </c>
      <c r="M42" s="59">
        <v>202534946</v>
      </c>
      <c r="N42" s="59">
        <v>7158999</v>
      </c>
      <c r="O42" s="59">
        <v>-940053</v>
      </c>
      <c r="P42" s="59">
        <v>-11079692</v>
      </c>
      <c r="Q42" s="59">
        <v>-4860746</v>
      </c>
      <c r="R42" s="59">
        <v>0</v>
      </c>
      <c r="S42" s="59">
        <v>0</v>
      </c>
      <c r="T42" s="59">
        <v>0</v>
      </c>
      <c r="U42" s="59">
        <v>0</v>
      </c>
      <c r="V42" s="59">
        <v>-226697052</v>
      </c>
      <c r="W42" s="59">
        <v>9288</v>
      </c>
      <c r="X42" s="59">
        <v>-226706340</v>
      </c>
      <c r="Y42" s="60">
        <v>-2440852.07</v>
      </c>
      <c r="Z42" s="61">
        <v>12380</v>
      </c>
    </row>
    <row r="43" spans="1:26" ht="13.5">
      <c r="A43" s="57" t="s">
        <v>59</v>
      </c>
      <c r="B43" s="18">
        <v>0</v>
      </c>
      <c r="C43" s="18">
        <v>0</v>
      </c>
      <c r="D43" s="58">
        <v>-6996</v>
      </c>
      <c r="E43" s="59">
        <v>-6996</v>
      </c>
      <c r="F43" s="59">
        <v>-649339</v>
      </c>
      <c r="G43" s="59">
        <v>20382</v>
      </c>
      <c r="H43" s="59">
        <v>2868</v>
      </c>
      <c r="I43" s="59">
        <v>-626089</v>
      </c>
      <c r="J43" s="59">
        <v>-26559</v>
      </c>
      <c r="K43" s="59">
        <v>-118390</v>
      </c>
      <c r="L43" s="59">
        <v>0</v>
      </c>
      <c r="M43" s="59">
        <v>-144949</v>
      </c>
      <c r="N43" s="59">
        <v>0</v>
      </c>
      <c r="O43" s="59">
        <v>-850203</v>
      </c>
      <c r="P43" s="59">
        <v>0</v>
      </c>
      <c r="Q43" s="59">
        <v>-850203</v>
      </c>
      <c r="R43" s="59">
        <v>0</v>
      </c>
      <c r="S43" s="59">
        <v>0</v>
      </c>
      <c r="T43" s="59">
        <v>0</v>
      </c>
      <c r="U43" s="59">
        <v>0</v>
      </c>
      <c r="V43" s="59">
        <v>-1621241</v>
      </c>
      <c r="W43" s="59">
        <v>-5247</v>
      </c>
      <c r="X43" s="59">
        <v>-1615994</v>
      </c>
      <c r="Y43" s="60">
        <v>30798.44</v>
      </c>
      <c r="Z43" s="61">
        <v>-6996</v>
      </c>
    </row>
    <row r="44" spans="1:26" ht="13.5">
      <c r="A44" s="57" t="s">
        <v>60</v>
      </c>
      <c r="B44" s="18">
        <v>0</v>
      </c>
      <c r="C44" s="18">
        <v>0</v>
      </c>
      <c r="D44" s="58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/>
      <c r="X44" s="59">
        <v>0</v>
      </c>
      <c r="Y44" s="60">
        <v>0</v>
      </c>
      <c r="Z44" s="61">
        <v>0</v>
      </c>
    </row>
    <row r="45" spans="1:26" ht="13.5">
      <c r="A45" s="69" t="s">
        <v>61</v>
      </c>
      <c r="B45" s="21">
        <v>0</v>
      </c>
      <c r="C45" s="21">
        <v>0</v>
      </c>
      <c r="D45" s="98">
        <v>25056384</v>
      </c>
      <c r="E45" s="99">
        <v>25056384</v>
      </c>
      <c r="F45" s="99">
        <v>111350548</v>
      </c>
      <c r="G45" s="99">
        <v>-314624820</v>
      </c>
      <c r="H45" s="99">
        <v>-395576293</v>
      </c>
      <c r="I45" s="99">
        <v>-395576293</v>
      </c>
      <c r="J45" s="99">
        <v>-377558891</v>
      </c>
      <c r="K45" s="99">
        <v>-384616001</v>
      </c>
      <c r="L45" s="99">
        <v>-193186296</v>
      </c>
      <c r="M45" s="99">
        <v>-193186296</v>
      </c>
      <c r="N45" s="99">
        <v>-186027297</v>
      </c>
      <c r="O45" s="99">
        <v>-187817553</v>
      </c>
      <c r="P45" s="99">
        <v>-198897245</v>
      </c>
      <c r="Q45" s="99">
        <v>-198897245</v>
      </c>
      <c r="R45" s="99">
        <v>0</v>
      </c>
      <c r="S45" s="99">
        <v>0</v>
      </c>
      <c r="T45" s="99">
        <v>0</v>
      </c>
      <c r="U45" s="99">
        <v>0</v>
      </c>
      <c r="V45" s="99">
        <v>-198897245</v>
      </c>
      <c r="W45" s="99">
        <v>25055041</v>
      </c>
      <c r="X45" s="99">
        <v>-223952286</v>
      </c>
      <c r="Y45" s="100">
        <v>-893.84</v>
      </c>
      <c r="Z45" s="101">
        <v>25056384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101</v>
      </c>
      <c r="B47" s="114" t="s">
        <v>86</v>
      </c>
      <c r="C47" s="114"/>
      <c r="D47" s="115" t="s">
        <v>87</v>
      </c>
      <c r="E47" s="116" t="s">
        <v>88</v>
      </c>
      <c r="F47" s="117"/>
      <c r="G47" s="117"/>
      <c r="H47" s="117"/>
      <c r="I47" s="118" t="s">
        <v>89</v>
      </c>
      <c r="J47" s="117"/>
      <c r="K47" s="117"/>
      <c r="L47" s="117"/>
      <c r="M47" s="118" t="s">
        <v>90</v>
      </c>
      <c r="N47" s="119"/>
      <c r="O47" s="119"/>
      <c r="P47" s="119"/>
      <c r="Q47" s="118" t="s">
        <v>91</v>
      </c>
      <c r="R47" s="119"/>
      <c r="S47" s="119"/>
      <c r="T47" s="119"/>
      <c r="U47" s="119"/>
      <c r="V47" s="118" t="s">
        <v>92</v>
      </c>
      <c r="W47" s="118" t="s">
        <v>93</v>
      </c>
      <c r="X47" s="118" t="s">
        <v>94</v>
      </c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24203966</v>
      </c>
      <c r="C49" s="51">
        <v>0</v>
      </c>
      <c r="D49" s="128">
        <v>14878973</v>
      </c>
      <c r="E49" s="53">
        <v>11169411</v>
      </c>
      <c r="F49" s="53">
        <v>0</v>
      </c>
      <c r="G49" s="53">
        <v>0</v>
      </c>
      <c r="H49" s="53">
        <v>0</v>
      </c>
      <c r="I49" s="53">
        <v>9656317</v>
      </c>
      <c r="J49" s="53">
        <v>0</v>
      </c>
      <c r="K49" s="53">
        <v>0</v>
      </c>
      <c r="L49" s="53">
        <v>0</v>
      </c>
      <c r="M49" s="53">
        <v>418010646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477919313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15182917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15182917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102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92.70610710942131</v>
      </c>
      <c r="E58" s="7">
        <f t="shared" si="6"/>
        <v>92.70610710942131</v>
      </c>
      <c r="F58" s="7">
        <f t="shared" si="6"/>
        <v>100</v>
      </c>
      <c r="G58" s="7">
        <f t="shared" si="6"/>
        <v>-101.42650134513727</v>
      </c>
      <c r="H58" s="7">
        <f t="shared" si="6"/>
        <v>0</v>
      </c>
      <c r="I58" s="7">
        <f t="shared" si="6"/>
        <v>-50.596712240645495</v>
      </c>
      <c r="J58" s="7">
        <f t="shared" si="6"/>
        <v>100</v>
      </c>
      <c r="K58" s="7">
        <f t="shared" si="6"/>
        <v>100</v>
      </c>
      <c r="L58" s="7">
        <f t="shared" si="6"/>
        <v>966.800586800691</v>
      </c>
      <c r="M58" s="7">
        <f t="shared" si="6"/>
        <v>298.1783657646314</v>
      </c>
      <c r="N58" s="7">
        <f t="shared" si="6"/>
        <v>100</v>
      </c>
      <c r="O58" s="7">
        <f t="shared" si="6"/>
        <v>100.16859311015858</v>
      </c>
      <c r="P58" s="7">
        <f t="shared" si="6"/>
        <v>100</v>
      </c>
      <c r="Q58" s="7">
        <f t="shared" si="6"/>
        <v>100.05719671683302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62.637692784941876</v>
      </c>
      <c r="W58" s="7">
        <f t="shared" si="6"/>
        <v>97.63609518035811</v>
      </c>
      <c r="X58" s="7">
        <f t="shared" si="6"/>
        <v>0</v>
      </c>
      <c r="Y58" s="7">
        <f t="shared" si="6"/>
        <v>0</v>
      </c>
      <c r="Z58" s="8">
        <f t="shared" si="6"/>
        <v>92.70610710942131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100</v>
      </c>
      <c r="E59" s="10">
        <f t="shared" si="7"/>
        <v>100</v>
      </c>
      <c r="F59" s="10">
        <f t="shared" si="7"/>
        <v>100</v>
      </c>
      <c r="G59" s="10">
        <f t="shared" si="7"/>
        <v>9.722271960318162</v>
      </c>
      <c r="H59" s="10">
        <f t="shared" si="7"/>
        <v>0</v>
      </c>
      <c r="I59" s="10">
        <f t="shared" si="7"/>
        <v>9.422039220754638</v>
      </c>
      <c r="J59" s="10">
        <f t="shared" si="7"/>
        <v>100</v>
      </c>
      <c r="K59" s="10">
        <f t="shared" si="7"/>
        <v>100</v>
      </c>
      <c r="L59" s="10">
        <f t="shared" si="7"/>
        <v>86.5703300226238</v>
      </c>
      <c r="M59" s="10">
        <f t="shared" si="7"/>
        <v>96.56882223779047</v>
      </c>
      <c r="N59" s="10">
        <f t="shared" si="7"/>
        <v>100</v>
      </c>
      <c r="O59" s="10">
        <f t="shared" si="7"/>
        <v>100</v>
      </c>
      <c r="P59" s="10">
        <f t="shared" si="7"/>
        <v>100</v>
      </c>
      <c r="Q59" s="10">
        <f t="shared" si="7"/>
        <v>100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23.52359579957477</v>
      </c>
      <c r="W59" s="10">
        <f t="shared" si="7"/>
        <v>85.41984084208256</v>
      </c>
      <c r="X59" s="10">
        <f t="shared" si="7"/>
        <v>0</v>
      </c>
      <c r="Y59" s="10">
        <f t="shared" si="7"/>
        <v>0</v>
      </c>
      <c r="Z59" s="11">
        <f t="shared" si="7"/>
        <v>100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99.99990097372229</v>
      </c>
      <c r="E60" s="13">
        <f t="shared" si="7"/>
        <v>99.99990097372229</v>
      </c>
      <c r="F60" s="13">
        <f t="shared" si="7"/>
        <v>100</v>
      </c>
      <c r="G60" s="13">
        <f t="shared" si="7"/>
        <v>3210.8075401482997</v>
      </c>
      <c r="H60" s="13">
        <f t="shared" si="7"/>
        <v>0</v>
      </c>
      <c r="I60" s="13">
        <f t="shared" si="7"/>
        <v>-938.0580867163646</v>
      </c>
      <c r="J60" s="13">
        <f t="shared" si="7"/>
        <v>100</v>
      </c>
      <c r="K60" s="13">
        <f t="shared" si="7"/>
        <v>100</v>
      </c>
      <c r="L60" s="13">
        <f t="shared" si="7"/>
        <v>1324.4678589605753</v>
      </c>
      <c r="M60" s="13">
        <f t="shared" si="7"/>
        <v>365.6786040520441</v>
      </c>
      <c r="N60" s="13">
        <f t="shared" si="7"/>
        <v>100</v>
      </c>
      <c r="O60" s="13">
        <f t="shared" si="7"/>
        <v>100.23254553682246</v>
      </c>
      <c r="P60" s="13">
        <f t="shared" si="7"/>
        <v>100</v>
      </c>
      <c r="Q60" s="13">
        <f t="shared" si="7"/>
        <v>100.08256949183179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131.6597134609323</v>
      </c>
      <c r="W60" s="13">
        <f t="shared" si="7"/>
        <v>101.27927417313589</v>
      </c>
      <c r="X60" s="13">
        <f t="shared" si="7"/>
        <v>0</v>
      </c>
      <c r="Y60" s="13">
        <f t="shared" si="7"/>
        <v>0</v>
      </c>
      <c r="Z60" s="14">
        <f t="shared" si="7"/>
        <v>99.99990097372229</v>
      </c>
    </row>
    <row r="61" spans="1:26" ht="13.5">
      <c r="A61" s="38" t="s">
        <v>103</v>
      </c>
      <c r="B61" s="12">
        <f t="shared" si="7"/>
        <v>0</v>
      </c>
      <c r="C61" s="12">
        <f t="shared" si="7"/>
        <v>0</v>
      </c>
      <c r="D61" s="3">
        <f t="shared" si="7"/>
        <v>100.00027713071178</v>
      </c>
      <c r="E61" s="13">
        <f t="shared" si="7"/>
        <v>100.00027713071178</v>
      </c>
      <c r="F61" s="13">
        <f t="shared" si="7"/>
        <v>100</v>
      </c>
      <c r="G61" s="13">
        <f t="shared" si="7"/>
        <v>724.8235764347752</v>
      </c>
      <c r="H61" s="13">
        <f t="shared" si="7"/>
        <v>0</v>
      </c>
      <c r="I61" s="13">
        <f t="shared" si="7"/>
        <v>37847.88919188065</v>
      </c>
      <c r="J61" s="13">
        <f t="shared" si="7"/>
        <v>100</v>
      </c>
      <c r="K61" s="13">
        <f t="shared" si="7"/>
        <v>100</v>
      </c>
      <c r="L61" s="13">
        <f t="shared" si="7"/>
        <v>1042.5012048664466</v>
      </c>
      <c r="M61" s="13">
        <f t="shared" si="7"/>
        <v>344.4477526772468</v>
      </c>
      <c r="N61" s="13">
        <f t="shared" si="7"/>
        <v>100</v>
      </c>
      <c r="O61" s="13">
        <f t="shared" si="7"/>
        <v>100</v>
      </c>
      <c r="P61" s="13">
        <f t="shared" si="7"/>
        <v>100</v>
      </c>
      <c r="Q61" s="13">
        <f t="shared" si="7"/>
        <v>100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144.59403907759076</v>
      </c>
      <c r="W61" s="13">
        <f t="shared" si="7"/>
        <v>101.79400643303262</v>
      </c>
      <c r="X61" s="13">
        <f t="shared" si="7"/>
        <v>0</v>
      </c>
      <c r="Y61" s="13">
        <f t="shared" si="7"/>
        <v>0</v>
      </c>
      <c r="Z61" s="14">
        <f t="shared" si="7"/>
        <v>100.00027713071178</v>
      </c>
    </row>
    <row r="62" spans="1:26" ht="13.5">
      <c r="A62" s="38" t="s">
        <v>104</v>
      </c>
      <c r="B62" s="12">
        <f t="shared" si="7"/>
        <v>0</v>
      </c>
      <c r="C62" s="12">
        <f t="shared" si="7"/>
        <v>0</v>
      </c>
      <c r="D62" s="3">
        <f t="shared" si="7"/>
        <v>99.99919650386924</v>
      </c>
      <c r="E62" s="13">
        <f t="shared" si="7"/>
        <v>99.99919650386924</v>
      </c>
      <c r="F62" s="13">
        <f t="shared" si="7"/>
        <v>100</v>
      </c>
      <c r="G62" s="13">
        <f t="shared" si="7"/>
        <v>-136.0115394214089</v>
      </c>
      <c r="H62" s="13">
        <f t="shared" si="7"/>
        <v>0</v>
      </c>
      <c r="I62" s="13">
        <f t="shared" si="7"/>
        <v>-44.195181262586836</v>
      </c>
      <c r="J62" s="13">
        <f t="shared" si="7"/>
        <v>100</v>
      </c>
      <c r="K62" s="13">
        <f t="shared" si="7"/>
        <v>100</v>
      </c>
      <c r="L62" s="13">
        <f t="shared" si="7"/>
        <v>3897.640400948382</v>
      </c>
      <c r="M62" s="13">
        <f t="shared" si="7"/>
        <v>436.6497574043333</v>
      </c>
      <c r="N62" s="13">
        <f t="shared" si="7"/>
        <v>100</v>
      </c>
      <c r="O62" s="13">
        <f t="shared" si="7"/>
        <v>101.33549206259134</v>
      </c>
      <c r="P62" s="13">
        <f t="shared" si="7"/>
        <v>100</v>
      </c>
      <c r="Q62" s="13">
        <f t="shared" si="7"/>
        <v>100.66912701329696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192.4450169370631</v>
      </c>
      <c r="W62" s="13">
        <f t="shared" si="7"/>
        <v>99.9991948264378</v>
      </c>
      <c r="X62" s="13">
        <f t="shared" si="7"/>
        <v>0</v>
      </c>
      <c r="Y62" s="13">
        <f t="shared" si="7"/>
        <v>0</v>
      </c>
      <c r="Z62" s="14">
        <f t="shared" si="7"/>
        <v>99.99919650386924</v>
      </c>
    </row>
    <row r="63" spans="1:26" ht="13.5">
      <c r="A63" s="38" t="s">
        <v>105</v>
      </c>
      <c r="B63" s="12">
        <f t="shared" si="7"/>
        <v>0</v>
      </c>
      <c r="C63" s="12">
        <f t="shared" si="7"/>
        <v>0</v>
      </c>
      <c r="D63" s="3">
        <f t="shared" si="7"/>
        <v>99.99696950221494</v>
      </c>
      <c r="E63" s="13">
        <f t="shared" si="7"/>
        <v>99.99696950221494</v>
      </c>
      <c r="F63" s="13">
        <f t="shared" si="7"/>
        <v>100</v>
      </c>
      <c r="G63" s="13">
        <f t="shared" si="7"/>
        <v>-781.9197962281872</v>
      </c>
      <c r="H63" s="13">
        <f t="shared" si="7"/>
        <v>0</v>
      </c>
      <c r="I63" s="13">
        <f t="shared" si="7"/>
        <v>-440.2768455250812</v>
      </c>
      <c r="J63" s="13">
        <f t="shared" si="7"/>
        <v>100</v>
      </c>
      <c r="K63" s="13">
        <f t="shared" si="7"/>
        <v>100</v>
      </c>
      <c r="L63" s="13">
        <f t="shared" si="7"/>
        <v>1728.9713145285152</v>
      </c>
      <c r="M63" s="13">
        <f t="shared" si="7"/>
        <v>381.276111623877</v>
      </c>
      <c r="N63" s="13">
        <f t="shared" si="7"/>
        <v>100</v>
      </c>
      <c r="O63" s="13">
        <f t="shared" si="7"/>
        <v>100</v>
      </c>
      <c r="P63" s="13">
        <f t="shared" si="7"/>
        <v>100</v>
      </c>
      <c r="Q63" s="13">
        <f t="shared" si="7"/>
        <v>100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113.31231197052946</v>
      </c>
      <c r="W63" s="13">
        <f t="shared" si="7"/>
        <v>99.99696012015407</v>
      </c>
      <c r="X63" s="13">
        <f t="shared" si="7"/>
        <v>0</v>
      </c>
      <c r="Y63" s="13">
        <f t="shared" si="7"/>
        <v>0</v>
      </c>
      <c r="Z63" s="14">
        <f t="shared" si="7"/>
        <v>99.99696950221494</v>
      </c>
    </row>
    <row r="64" spans="1:26" ht="13.5">
      <c r="A64" s="38" t="s">
        <v>106</v>
      </c>
      <c r="B64" s="12">
        <f t="shared" si="7"/>
        <v>0</v>
      </c>
      <c r="C64" s="12">
        <f t="shared" si="7"/>
        <v>0</v>
      </c>
      <c r="D64" s="3">
        <f t="shared" si="7"/>
        <v>100.00046598539602</v>
      </c>
      <c r="E64" s="13">
        <f t="shared" si="7"/>
        <v>100.00046598539602</v>
      </c>
      <c r="F64" s="13">
        <f t="shared" si="7"/>
        <v>100</v>
      </c>
      <c r="G64" s="13">
        <f t="shared" si="7"/>
        <v>-3327.651373577199</v>
      </c>
      <c r="H64" s="13">
        <f t="shared" si="7"/>
        <v>0</v>
      </c>
      <c r="I64" s="13">
        <f t="shared" si="7"/>
        <v>-2125.177641189266</v>
      </c>
      <c r="J64" s="13">
        <f t="shared" si="7"/>
        <v>100</v>
      </c>
      <c r="K64" s="13">
        <f t="shared" si="7"/>
        <v>100</v>
      </c>
      <c r="L64" s="13">
        <f t="shared" si="7"/>
        <v>2082.0058704671683</v>
      </c>
      <c r="M64" s="13">
        <f t="shared" si="7"/>
        <v>385.6997943130542</v>
      </c>
      <c r="N64" s="13">
        <f t="shared" si="7"/>
        <v>100</v>
      </c>
      <c r="O64" s="13">
        <f t="shared" si="7"/>
        <v>100</v>
      </c>
      <c r="P64" s="13">
        <f t="shared" si="7"/>
        <v>100</v>
      </c>
      <c r="Q64" s="13">
        <f t="shared" si="7"/>
        <v>100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-146.15067598130372</v>
      </c>
      <c r="W64" s="13">
        <f t="shared" si="7"/>
        <v>101.38173957081416</v>
      </c>
      <c r="X64" s="13">
        <f t="shared" si="7"/>
        <v>0</v>
      </c>
      <c r="Y64" s="13">
        <f t="shared" si="7"/>
        <v>0</v>
      </c>
      <c r="Z64" s="14">
        <f t="shared" si="7"/>
        <v>100.00046598539602</v>
      </c>
    </row>
    <row r="65" spans="1:26" ht="13.5">
      <c r="A65" s="38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108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100</v>
      </c>
      <c r="G66" s="16">
        <f t="shared" si="7"/>
        <v>-265.59899662757635</v>
      </c>
      <c r="H66" s="16">
        <f t="shared" si="7"/>
        <v>0</v>
      </c>
      <c r="I66" s="16">
        <f t="shared" si="7"/>
        <v>-175.24135636406743</v>
      </c>
      <c r="J66" s="16">
        <f t="shared" si="7"/>
        <v>100</v>
      </c>
      <c r="K66" s="16">
        <f t="shared" si="7"/>
        <v>100</v>
      </c>
      <c r="L66" s="16">
        <f t="shared" si="7"/>
        <v>1124.438035635056</v>
      </c>
      <c r="M66" s="16">
        <f t="shared" si="7"/>
        <v>345.40593869985423</v>
      </c>
      <c r="N66" s="16">
        <f t="shared" si="7"/>
        <v>100</v>
      </c>
      <c r="O66" s="16">
        <f t="shared" si="7"/>
        <v>100</v>
      </c>
      <c r="P66" s="16">
        <f t="shared" si="7"/>
        <v>100</v>
      </c>
      <c r="Q66" s="16">
        <f t="shared" si="7"/>
        <v>100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91.3538940926872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109</v>
      </c>
      <c r="B67" s="23"/>
      <c r="C67" s="23"/>
      <c r="D67" s="24">
        <v>348995761</v>
      </c>
      <c r="E67" s="25">
        <v>348995761</v>
      </c>
      <c r="F67" s="25">
        <v>92891046</v>
      </c>
      <c r="G67" s="25">
        <v>153144966</v>
      </c>
      <c r="H67" s="25"/>
      <c r="I67" s="25">
        <v>246036012</v>
      </c>
      <c r="J67" s="25">
        <v>54203111</v>
      </c>
      <c r="K67" s="25">
        <v>27353123</v>
      </c>
      <c r="L67" s="25">
        <v>24173114</v>
      </c>
      <c r="M67" s="25">
        <v>105729348</v>
      </c>
      <c r="N67" s="25">
        <v>29296589</v>
      </c>
      <c r="O67" s="25">
        <v>26801807</v>
      </c>
      <c r="P67" s="25">
        <v>22902642</v>
      </c>
      <c r="Q67" s="25">
        <v>79001038</v>
      </c>
      <c r="R67" s="25"/>
      <c r="S67" s="25"/>
      <c r="T67" s="25"/>
      <c r="U67" s="25"/>
      <c r="V67" s="25">
        <v>430766398</v>
      </c>
      <c r="W67" s="25">
        <v>248530311</v>
      </c>
      <c r="X67" s="25"/>
      <c r="Y67" s="24"/>
      <c r="Z67" s="26">
        <v>348995761</v>
      </c>
    </row>
    <row r="68" spans="1:26" ht="13.5" hidden="1">
      <c r="A68" s="36" t="s">
        <v>31</v>
      </c>
      <c r="B68" s="18"/>
      <c r="C68" s="18"/>
      <c r="D68" s="19">
        <v>65023400</v>
      </c>
      <c r="E68" s="20">
        <v>65023400</v>
      </c>
      <c r="F68" s="20">
        <v>72119183</v>
      </c>
      <c r="G68" s="20">
        <v>149896280</v>
      </c>
      <c r="H68" s="20"/>
      <c r="I68" s="20">
        <v>222015463</v>
      </c>
      <c r="J68" s="20">
        <v>13691104</v>
      </c>
      <c r="K68" s="20">
        <v>5451581</v>
      </c>
      <c r="L68" s="20">
        <v>6569186</v>
      </c>
      <c r="M68" s="20">
        <v>25711871</v>
      </c>
      <c r="N68" s="20">
        <v>9181478</v>
      </c>
      <c r="O68" s="20">
        <v>4712799</v>
      </c>
      <c r="P68" s="20">
        <v>2485078</v>
      </c>
      <c r="Q68" s="20">
        <v>16379355</v>
      </c>
      <c r="R68" s="20"/>
      <c r="S68" s="20"/>
      <c r="T68" s="20"/>
      <c r="U68" s="20"/>
      <c r="V68" s="20">
        <v>264106689</v>
      </c>
      <c r="W68" s="20">
        <v>57091599</v>
      </c>
      <c r="X68" s="20"/>
      <c r="Y68" s="19"/>
      <c r="Z68" s="22">
        <v>65023400</v>
      </c>
    </row>
    <row r="69" spans="1:26" ht="13.5" hidden="1">
      <c r="A69" s="37" t="s">
        <v>32</v>
      </c>
      <c r="B69" s="18"/>
      <c r="C69" s="18"/>
      <c r="D69" s="19">
        <v>258517240</v>
      </c>
      <c r="E69" s="20">
        <v>258517240</v>
      </c>
      <c r="F69" s="20">
        <v>18182416</v>
      </c>
      <c r="G69" s="20">
        <v>-4639113</v>
      </c>
      <c r="H69" s="20"/>
      <c r="I69" s="20">
        <v>13543303</v>
      </c>
      <c r="J69" s="20">
        <v>35140217</v>
      </c>
      <c r="K69" s="20">
        <v>19116930</v>
      </c>
      <c r="L69" s="20">
        <v>15034548</v>
      </c>
      <c r="M69" s="20">
        <v>69291695</v>
      </c>
      <c r="N69" s="20">
        <v>17324097</v>
      </c>
      <c r="O69" s="20">
        <v>19431033</v>
      </c>
      <c r="P69" s="20">
        <v>17969683</v>
      </c>
      <c r="Q69" s="20">
        <v>54724813</v>
      </c>
      <c r="R69" s="20"/>
      <c r="S69" s="20"/>
      <c r="T69" s="20"/>
      <c r="U69" s="20"/>
      <c r="V69" s="20">
        <v>137559811</v>
      </c>
      <c r="W69" s="20">
        <v>191438712</v>
      </c>
      <c r="X69" s="20"/>
      <c r="Y69" s="19"/>
      <c r="Z69" s="22">
        <v>258517240</v>
      </c>
    </row>
    <row r="70" spans="1:26" ht="13.5" hidden="1">
      <c r="A70" s="38" t="s">
        <v>103</v>
      </c>
      <c r="B70" s="18"/>
      <c r="C70" s="18"/>
      <c r="D70" s="19">
        <v>175368510</v>
      </c>
      <c r="E70" s="20">
        <v>175368510</v>
      </c>
      <c r="F70" s="20">
        <v>13130262</v>
      </c>
      <c r="G70" s="20">
        <v>-13345156</v>
      </c>
      <c r="H70" s="20"/>
      <c r="I70" s="20">
        <v>-214894</v>
      </c>
      <c r="J70" s="20">
        <v>23639169</v>
      </c>
      <c r="K70" s="20">
        <v>12830497</v>
      </c>
      <c r="L70" s="20">
        <v>12771125</v>
      </c>
      <c r="M70" s="20">
        <v>49240791</v>
      </c>
      <c r="N70" s="20">
        <v>14180713</v>
      </c>
      <c r="O70" s="20">
        <v>12070090</v>
      </c>
      <c r="P70" s="20">
        <v>12739678</v>
      </c>
      <c r="Q70" s="20">
        <v>38990481</v>
      </c>
      <c r="R70" s="20"/>
      <c r="S70" s="20"/>
      <c r="T70" s="20"/>
      <c r="U70" s="20"/>
      <c r="V70" s="20">
        <v>88016378</v>
      </c>
      <c r="W70" s="20">
        <v>129208734</v>
      </c>
      <c r="X70" s="20"/>
      <c r="Y70" s="19"/>
      <c r="Z70" s="22">
        <v>175368510</v>
      </c>
    </row>
    <row r="71" spans="1:26" ht="13.5" hidden="1">
      <c r="A71" s="38" t="s">
        <v>104</v>
      </c>
      <c r="B71" s="18"/>
      <c r="C71" s="18"/>
      <c r="D71" s="19">
        <v>59614475</v>
      </c>
      <c r="E71" s="20">
        <v>59614475</v>
      </c>
      <c r="F71" s="20">
        <v>4002993</v>
      </c>
      <c r="G71" s="20">
        <v>6703629</v>
      </c>
      <c r="H71" s="20"/>
      <c r="I71" s="20">
        <v>10706622</v>
      </c>
      <c r="J71" s="20">
        <v>7590891</v>
      </c>
      <c r="K71" s="20">
        <v>4177267</v>
      </c>
      <c r="L71" s="20">
        <v>1144686</v>
      </c>
      <c r="M71" s="20">
        <v>12912844</v>
      </c>
      <c r="N71" s="20">
        <v>573666</v>
      </c>
      <c r="O71" s="20">
        <v>3383472</v>
      </c>
      <c r="P71" s="20">
        <v>2795840</v>
      </c>
      <c r="Q71" s="20">
        <v>6752978</v>
      </c>
      <c r="R71" s="20"/>
      <c r="S71" s="20"/>
      <c r="T71" s="20"/>
      <c r="U71" s="20"/>
      <c r="V71" s="20">
        <v>30372444</v>
      </c>
      <c r="W71" s="20">
        <v>44710857</v>
      </c>
      <c r="X71" s="20"/>
      <c r="Y71" s="19"/>
      <c r="Z71" s="22">
        <v>59614475</v>
      </c>
    </row>
    <row r="72" spans="1:26" ht="13.5" hidden="1">
      <c r="A72" s="38" t="s">
        <v>105</v>
      </c>
      <c r="B72" s="18"/>
      <c r="C72" s="18"/>
      <c r="D72" s="19">
        <v>10658315</v>
      </c>
      <c r="E72" s="20">
        <v>10658315</v>
      </c>
      <c r="F72" s="20">
        <v>492648</v>
      </c>
      <c r="G72" s="20">
        <v>924171</v>
      </c>
      <c r="H72" s="20"/>
      <c r="I72" s="20">
        <v>1416819</v>
      </c>
      <c r="J72" s="20">
        <v>1629708</v>
      </c>
      <c r="K72" s="20">
        <v>975139</v>
      </c>
      <c r="L72" s="20">
        <v>543655</v>
      </c>
      <c r="M72" s="20">
        <v>3148502</v>
      </c>
      <c r="N72" s="20">
        <v>1181588</v>
      </c>
      <c r="O72" s="20">
        <v>2089248</v>
      </c>
      <c r="P72" s="20">
        <v>1187362</v>
      </c>
      <c r="Q72" s="20">
        <v>4458198</v>
      </c>
      <c r="R72" s="20"/>
      <c r="S72" s="20"/>
      <c r="T72" s="20"/>
      <c r="U72" s="20"/>
      <c r="V72" s="20">
        <v>9023519</v>
      </c>
      <c r="W72" s="20">
        <v>7993737</v>
      </c>
      <c r="X72" s="20"/>
      <c r="Y72" s="19"/>
      <c r="Z72" s="22">
        <v>10658315</v>
      </c>
    </row>
    <row r="73" spans="1:26" ht="13.5" hidden="1">
      <c r="A73" s="38" t="s">
        <v>106</v>
      </c>
      <c r="B73" s="18"/>
      <c r="C73" s="18"/>
      <c r="D73" s="19">
        <v>12875940</v>
      </c>
      <c r="E73" s="20">
        <v>12875940</v>
      </c>
      <c r="F73" s="20">
        <v>556513</v>
      </c>
      <c r="G73" s="20">
        <v>1078243</v>
      </c>
      <c r="H73" s="20"/>
      <c r="I73" s="20">
        <v>1634756</v>
      </c>
      <c r="J73" s="20">
        <v>2280449</v>
      </c>
      <c r="K73" s="20">
        <v>1134027</v>
      </c>
      <c r="L73" s="20">
        <v>575082</v>
      </c>
      <c r="M73" s="20">
        <v>3989558</v>
      </c>
      <c r="N73" s="20">
        <v>1388130</v>
      </c>
      <c r="O73" s="20">
        <v>1888223</v>
      </c>
      <c r="P73" s="20">
        <v>1246803</v>
      </c>
      <c r="Q73" s="20">
        <v>4523156</v>
      </c>
      <c r="R73" s="20"/>
      <c r="S73" s="20"/>
      <c r="T73" s="20"/>
      <c r="U73" s="20"/>
      <c r="V73" s="20">
        <v>10147470</v>
      </c>
      <c r="W73" s="20">
        <v>9525384</v>
      </c>
      <c r="X73" s="20"/>
      <c r="Y73" s="19"/>
      <c r="Z73" s="22">
        <v>12875940</v>
      </c>
    </row>
    <row r="74" spans="1:26" ht="13.5" hidden="1">
      <c r="A74" s="38" t="s">
        <v>107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108</v>
      </c>
      <c r="B75" s="27"/>
      <c r="C75" s="27"/>
      <c r="D75" s="28">
        <v>25455121</v>
      </c>
      <c r="E75" s="29">
        <v>25455121</v>
      </c>
      <c r="F75" s="29">
        <v>2589447</v>
      </c>
      <c r="G75" s="29">
        <v>7887799</v>
      </c>
      <c r="H75" s="29"/>
      <c r="I75" s="29">
        <v>10477246</v>
      </c>
      <c r="J75" s="29">
        <v>5371790</v>
      </c>
      <c r="K75" s="29">
        <v>2784612</v>
      </c>
      <c r="L75" s="29">
        <v>2569380</v>
      </c>
      <c r="M75" s="29">
        <v>10725782</v>
      </c>
      <c r="N75" s="29">
        <v>2791014</v>
      </c>
      <c r="O75" s="29">
        <v>2657975</v>
      </c>
      <c r="P75" s="29">
        <v>2447881</v>
      </c>
      <c r="Q75" s="29">
        <v>7896870</v>
      </c>
      <c r="R75" s="29"/>
      <c r="S75" s="29"/>
      <c r="T75" s="29"/>
      <c r="U75" s="29"/>
      <c r="V75" s="29">
        <v>29099898</v>
      </c>
      <c r="W75" s="29"/>
      <c r="X75" s="29"/>
      <c r="Y75" s="28"/>
      <c r="Z75" s="30">
        <v>25455121</v>
      </c>
    </row>
    <row r="76" spans="1:26" ht="13.5" hidden="1">
      <c r="A76" s="41" t="s">
        <v>110</v>
      </c>
      <c r="B76" s="31"/>
      <c r="C76" s="31"/>
      <c r="D76" s="32">
        <v>323540384</v>
      </c>
      <c r="E76" s="33">
        <v>323540384</v>
      </c>
      <c r="F76" s="33">
        <v>92891046</v>
      </c>
      <c r="G76" s="33">
        <v>-155329581</v>
      </c>
      <c r="H76" s="33">
        <v>-62047598</v>
      </c>
      <c r="I76" s="33">
        <v>-124486133</v>
      </c>
      <c r="J76" s="33">
        <v>54203111</v>
      </c>
      <c r="K76" s="33">
        <v>27353123</v>
      </c>
      <c r="L76" s="33">
        <v>233705808</v>
      </c>
      <c r="M76" s="33">
        <v>315262042</v>
      </c>
      <c r="N76" s="33">
        <v>29296589</v>
      </c>
      <c r="O76" s="33">
        <v>26846993</v>
      </c>
      <c r="P76" s="33">
        <v>22902642</v>
      </c>
      <c r="Q76" s="33">
        <v>79046224</v>
      </c>
      <c r="R76" s="33"/>
      <c r="S76" s="33"/>
      <c r="T76" s="33"/>
      <c r="U76" s="33"/>
      <c r="V76" s="33">
        <v>269822133</v>
      </c>
      <c r="W76" s="33">
        <v>242655291</v>
      </c>
      <c r="X76" s="33"/>
      <c r="Y76" s="32"/>
      <c r="Z76" s="34">
        <v>323540384</v>
      </c>
    </row>
    <row r="77" spans="1:26" ht="13.5" hidden="1">
      <c r="A77" s="36" t="s">
        <v>31</v>
      </c>
      <c r="B77" s="18"/>
      <c r="C77" s="18"/>
      <c r="D77" s="19">
        <v>65023400</v>
      </c>
      <c r="E77" s="20">
        <v>65023400</v>
      </c>
      <c r="F77" s="20">
        <v>72119183</v>
      </c>
      <c r="G77" s="20">
        <v>14573324</v>
      </c>
      <c r="H77" s="20">
        <v>-65774123</v>
      </c>
      <c r="I77" s="20">
        <v>20918384</v>
      </c>
      <c r="J77" s="20">
        <v>13691104</v>
      </c>
      <c r="K77" s="20">
        <v>5451581</v>
      </c>
      <c r="L77" s="20">
        <v>5686966</v>
      </c>
      <c r="M77" s="20">
        <v>24829651</v>
      </c>
      <c r="N77" s="20">
        <v>9181478</v>
      </c>
      <c r="O77" s="20">
        <v>4712799</v>
      </c>
      <c r="P77" s="20">
        <v>2485078</v>
      </c>
      <c r="Q77" s="20">
        <v>16379355</v>
      </c>
      <c r="R77" s="20"/>
      <c r="S77" s="20"/>
      <c r="T77" s="20"/>
      <c r="U77" s="20"/>
      <c r="V77" s="20">
        <v>62127390</v>
      </c>
      <c r="W77" s="20">
        <v>48767553</v>
      </c>
      <c r="X77" s="20"/>
      <c r="Y77" s="19"/>
      <c r="Z77" s="22">
        <v>65023400</v>
      </c>
    </row>
    <row r="78" spans="1:26" ht="13.5" hidden="1">
      <c r="A78" s="37" t="s">
        <v>32</v>
      </c>
      <c r="B78" s="18"/>
      <c r="C78" s="18"/>
      <c r="D78" s="19">
        <v>258516984</v>
      </c>
      <c r="E78" s="20">
        <v>258516984</v>
      </c>
      <c r="F78" s="20">
        <v>18182416</v>
      </c>
      <c r="G78" s="20">
        <v>-148952990</v>
      </c>
      <c r="H78" s="20">
        <v>3726525</v>
      </c>
      <c r="I78" s="20">
        <v>-127044049</v>
      </c>
      <c r="J78" s="20">
        <v>35140217</v>
      </c>
      <c r="K78" s="20">
        <v>19116930</v>
      </c>
      <c r="L78" s="20">
        <v>199127756</v>
      </c>
      <c r="M78" s="20">
        <v>253384903</v>
      </c>
      <c r="N78" s="20">
        <v>17324097</v>
      </c>
      <c r="O78" s="20">
        <v>19476219</v>
      </c>
      <c r="P78" s="20">
        <v>17969683</v>
      </c>
      <c r="Q78" s="20">
        <v>54769999</v>
      </c>
      <c r="R78" s="20"/>
      <c r="S78" s="20"/>
      <c r="T78" s="20"/>
      <c r="U78" s="20"/>
      <c r="V78" s="20">
        <v>181110853</v>
      </c>
      <c r="W78" s="20">
        <v>193887738</v>
      </c>
      <c r="X78" s="20"/>
      <c r="Y78" s="19"/>
      <c r="Z78" s="22">
        <v>258516984</v>
      </c>
    </row>
    <row r="79" spans="1:26" ht="13.5" hidden="1">
      <c r="A79" s="38" t="s">
        <v>103</v>
      </c>
      <c r="B79" s="18"/>
      <c r="C79" s="18"/>
      <c r="D79" s="19">
        <v>175368996</v>
      </c>
      <c r="E79" s="20">
        <v>175368996</v>
      </c>
      <c r="F79" s="20">
        <v>13130262</v>
      </c>
      <c r="G79" s="20">
        <v>-96728837</v>
      </c>
      <c r="H79" s="20">
        <v>2265732</v>
      </c>
      <c r="I79" s="20">
        <v>-81332843</v>
      </c>
      <c r="J79" s="20">
        <v>23639169</v>
      </c>
      <c r="K79" s="20">
        <v>12830497</v>
      </c>
      <c r="L79" s="20">
        <v>133139132</v>
      </c>
      <c r="M79" s="20">
        <v>169608798</v>
      </c>
      <c r="N79" s="20">
        <v>14180713</v>
      </c>
      <c r="O79" s="20">
        <v>12070090</v>
      </c>
      <c r="P79" s="20">
        <v>12739678</v>
      </c>
      <c r="Q79" s="20">
        <v>38990481</v>
      </c>
      <c r="R79" s="20"/>
      <c r="S79" s="20"/>
      <c r="T79" s="20"/>
      <c r="U79" s="20"/>
      <c r="V79" s="20">
        <v>127266436</v>
      </c>
      <c r="W79" s="20">
        <v>131526747</v>
      </c>
      <c r="X79" s="20"/>
      <c r="Y79" s="19"/>
      <c r="Z79" s="22">
        <v>175368996</v>
      </c>
    </row>
    <row r="80" spans="1:26" ht="13.5" hidden="1">
      <c r="A80" s="38" t="s">
        <v>104</v>
      </c>
      <c r="B80" s="18"/>
      <c r="C80" s="18"/>
      <c r="D80" s="19">
        <v>59613996</v>
      </c>
      <c r="E80" s="20">
        <v>59613996</v>
      </c>
      <c r="F80" s="20">
        <v>4002993</v>
      </c>
      <c r="G80" s="20">
        <v>-9117709</v>
      </c>
      <c r="H80" s="20">
        <v>382905</v>
      </c>
      <c r="I80" s="20">
        <v>-4731811</v>
      </c>
      <c r="J80" s="20">
        <v>7590891</v>
      </c>
      <c r="K80" s="20">
        <v>4177267</v>
      </c>
      <c r="L80" s="20">
        <v>44615744</v>
      </c>
      <c r="M80" s="20">
        <v>56383902</v>
      </c>
      <c r="N80" s="20">
        <v>573666</v>
      </c>
      <c r="O80" s="20">
        <v>3428658</v>
      </c>
      <c r="P80" s="20">
        <v>2795840</v>
      </c>
      <c r="Q80" s="20">
        <v>6798164</v>
      </c>
      <c r="R80" s="20"/>
      <c r="S80" s="20"/>
      <c r="T80" s="20"/>
      <c r="U80" s="20"/>
      <c r="V80" s="20">
        <v>58450255</v>
      </c>
      <c r="W80" s="20">
        <v>44710497</v>
      </c>
      <c r="X80" s="20"/>
      <c r="Y80" s="19"/>
      <c r="Z80" s="22">
        <v>59613996</v>
      </c>
    </row>
    <row r="81" spans="1:26" ht="13.5" hidden="1">
      <c r="A81" s="38" t="s">
        <v>105</v>
      </c>
      <c r="B81" s="18"/>
      <c r="C81" s="18"/>
      <c r="D81" s="19">
        <v>10657992</v>
      </c>
      <c r="E81" s="20">
        <v>10657992</v>
      </c>
      <c r="F81" s="20">
        <v>492648</v>
      </c>
      <c r="G81" s="20">
        <v>-7226276</v>
      </c>
      <c r="H81" s="20">
        <v>495702</v>
      </c>
      <c r="I81" s="20">
        <v>-6237926</v>
      </c>
      <c r="J81" s="20">
        <v>1629708</v>
      </c>
      <c r="K81" s="20">
        <v>975139</v>
      </c>
      <c r="L81" s="20">
        <v>9399639</v>
      </c>
      <c r="M81" s="20">
        <v>12004486</v>
      </c>
      <c r="N81" s="20">
        <v>1181588</v>
      </c>
      <c r="O81" s="20">
        <v>2089248</v>
      </c>
      <c r="P81" s="20">
        <v>1187362</v>
      </c>
      <c r="Q81" s="20">
        <v>4458198</v>
      </c>
      <c r="R81" s="20"/>
      <c r="S81" s="20"/>
      <c r="T81" s="20"/>
      <c r="U81" s="20"/>
      <c r="V81" s="20">
        <v>10224758</v>
      </c>
      <c r="W81" s="20">
        <v>7993494</v>
      </c>
      <c r="X81" s="20"/>
      <c r="Y81" s="19"/>
      <c r="Z81" s="22">
        <v>10657992</v>
      </c>
    </row>
    <row r="82" spans="1:26" ht="13.5" hidden="1">
      <c r="A82" s="38" t="s">
        <v>106</v>
      </c>
      <c r="B82" s="18"/>
      <c r="C82" s="18"/>
      <c r="D82" s="19">
        <v>12876000</v>
      </c>
      <c r="E82" s="20">
        <v>12876000</v>
      </c>
      <c r="F82" s="20">
        <v>556513</v>
      </c>
      <c r="G82" s="20">
        <v>-35880168</v>
      </c>
      <c r="H82" s="20">
        <v>582186</v>
      </c>
      <c r="I82" s="20">
        <v>-34741469</v>
      </c>
      <c r="J82" s="20">
        <v>2280449</v>
      </c>
      <c r="K82" s="20">
        <v>1134027</v>
      </c>
      <c r="L82" s="20">
        <v>11973241</v>
      </c>
      <c r="M82" s="20">
        <v>15387717</v>
      </c>
      <c r="N82" s="20">
        <v>1388130</v>
      </c>
      <c r="O82" s="20">
        <v>1888223</v>
      </c>
      <c r="P82" s="20">
        <v>1246803</v>
      </c>
      <c r="Q82" s="20">
        <v>4523156</v>
      </c>
      <c r="R82" s="20"/>
      <c r="S82" s="20"/>
      <c r="T82" s="20"/>
      <c r="U82" s="20"/>
      <c r="V82" s="20">
        <v>-14830596</v>
      </c>
      <c r="W82" s="20">
        <v>9657000</v>
      </c>
      <c r="X82" s="20"/>
      <c r="Y82" s="19"/>
      <c r="Z82" s="22">
        <v>12876000</v>
      </c>
    </row>
    <row r="83" spans="1:26" ht="13.5" hidden="1">
      <c r="A83" s="38" t="s">
        <v>107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108</v>
      </c>
      <c r="B84" s="27"/>
      <c r="C84" s="27"/>
      <c r="D84" s="28"/>
      <c r="E84" s="29"/>
      <c r="F84" s="29">
        <v>2589447</v>
      </c>
      <c r="G84" s="29">
        <v>-20949915</v>
      </c>
      <c r="H84" s="29"/>
      <c r="I84" s="29">
        <v>-18360468</v>
      </c>
      <c r="J84" s="29">
        <v>5371790</v>
      </c>
      <c r="K84" s="29">
        <v>2784612</v>
      </c>
      <c r="L84" s="29">
        <v>28891086</v>
      </c>
      <c r="M84" s="29">
        <v>37047488</v>
      </c>
      <c r="N84" s="29">
        <v>2791014</v>
      </c>
      <c r="O84" s="29">
        <v>2657975</v>
      </c>
      <c r="P84" s="29">
        <v>2447881</v>
      </c>
      <c r="Q84" s="29">
        <v>7896870</v>
      </c>
      <c r="R84" s="29"/>
      <c r="S84" s="29"/>
      <c r="T84" s="29"/>
      <c r="U84" s="29"/>
      <c r="V84" s="29">
        <v>26583890</v>
      </c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133" t="s">
        <v>74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0</v>
      </c>
      <c r="C5" s="18">
        <v>0</v>
      </c>
      <c r="D5" s="58">
        <v>385451024</v>
      </c>
      <c r="E5" s="59">
        <v>384120086</v>
      </c>
      <c r="F5" s="59">
        <v>31743487</v>
      </c>
      <c r="G5" s="59">
        <v>30867955</v>
      </c>
      <c r="H5" s="59">
        <v>31112644</v>
      </c>
      <c r="I5" s="59">
        <v>93724086</v>
      </c>
      <c r="J5" s="59">
        <v>30814526</v>
      </c>
      <c r="K5" s="59">
        <v>31038394</v>
      </c>
      <c r="L5" s="59">
        <v>33131977</v>
      </c>
      <c r="M5" s="59">
        <v>94984897</v>
      </c>
      <c r="N5" s="59">
        <v>31508316</v>
      </c>
      <c r="O5" s="59">
        <v>31861906</v>
      </c>
      <c r="P5" s="59">
        <v>32046010</v>
      </c>
      <c r="Q5" s="59">
        <v>95416232</v>
      </c>
      <c r="R5" s="59">
        <v>0</v>
      </c>
      <c r="S5" s="59">
        <v>0</v>
      </c>
      <c r="T5" s="59">
        <v>0</v>
      </c>
      <c r="U5" s="59">
        <v>0</v>
      </c>
      <c r="V5" s="59">
        <v>284125215</v>
      </c>
      <c r="W5" s="59">
        <v>297182739</v>
      </c>
      <c r="X5" s="59">
        <v>-13057524</v>
      </c>
      <c r="Y5" s="60">
        <v>-4.39</v>
      </c>
      <c r="Z5" s="61">
        <v>384120086</v>
      </c>
    </row>
    <row r="6" spans="1:26" ht="13.5">
      <c r="A6" s="57" t="s">
        <v>32</v>
      </c>
      <c r="B6" s="18">
        <v>0</v>
      </c>
      <c r="C6" s="18">
        <v>0</v>
      </c>
      <c r="D6" s="58">
        <v>1814628099</v>
      </c>
      <c r="E6" s="59">
        <v>1788234190</v>
      </c>
      <c r="F6" s="59">
        <v>122214174</v>
      </c>
      <c r="G6" s="59">
        <v>126576305</v>
      </c>
      <c r="H6" s="59">
        <v>115008711</v>
      </c>
      <c r="I6" s="59">
        <v>363799190</v>
      </c>
      <c r="J6" s="59">
        <v>111769311</v>
      </c>
      <c r="K6" s="59">
        <v>105920894</v>
      </c>
      <c r="L6" s="59">
        <v>105487820</v>
      </c>
      <c r="M6" s="59">
        <v>323178025</v>
      </c>
      <c r="N6" s="59">
        <v>101706144</v>
      </c>
      <c r="O6" s="59">
        <v>112478271</v>
      </c>
      <c r="P6" s="59">
        <v>98416531</v>
      </c>
      <c r="Q6" s="59">
        <v>312600946</v>
      </c>
      <c r="R6" s="59">
        <v>0</v>
      </c>
      <c r="S6" s="59">
        <v>0</v>
      </c>
      <c r="T6" s="59">
        <v>0</v>
      </c>
      <c r="U6" s="59">
        <v>0</v>
      </c>
      <c r="V6" s="59">
        <v>999578161</v>
      </c>
      <c r="W6" s="59">
        <v>1399078265</v>
      </c>
      <c r="X6" s="59">
        <v>-399500104</v>
      </c>
      <c r="Y6" s="60">
        <v>-28.55</v>
      </c>
      <c r="Z6" s="61">
        <v>1788234190</v>
      </c>
    </row>
    <row r="7" spans="1:26" ht="13.5">
      <c r="A7" s="57" t="s">
        <v>33</v>
      </c>
      <c r="B7" s="18">
        <v>0</v>
      </c>
      <c r="C7" s="18">
        <v>0</v>
      </c>
      <c r="D7" s="58">
        <v>566800</v>
      </c>
      <c r="E7" s="59">
        <v>706800</v>
      </c>
      <c r="F7" s="59">
        <v>0</v>
      </c>
      <c r="G7" s="59">
        <v>74269</v>
      </c>
      <c r="H7" s="59">
        <v>285428</v>
      </c>
      <c r="I7" s="59">
        <v>359697</v>
      </c>
      <c r="J7" s="59">
        <v>211711</v>
      </c>
      <c r="K7" s="59">
        <v>179847</v>
      </c>
      <c r="L7" s="59">
        <v>109904</v>
      </c>
      <c r="M7" s="59">
        <v>501462</v>
      </c>
      <c r="N7" s="59">
        <v>312865</v>
      </c>
      <c r="O7" s="59">
        <v>137317</v>
      </c>
      <c r="P7" s="59">
        <v>40034</v>
      </c>
      <c r="Q7" s="59">
        <v>490216</v>
      </c>
      <c r="R7" s="59">
        <v>0</v>
      </c>
      <c r="S7" s="59">
        <v>0</v>
      </c>
      <c r="T7" s="59">
        <v>0</v>
      </c>
      <c r="U7" s="59">
        <v>0</v>
      </c>
      <c r="V7" s="59">
        <v>1351375</v>
      </c>
      <c r="W7" s="59">
        <v>437002</v>
      </c>
      <c r="X7" s="59">
        <v>914373</v>
      </c>
      <c r="Y7" s="60">
        <v>209.24</v>
      </c>
      <c r="Z7" s="61">
        <v>706800</v>
      </c>
    </row>
    <row r="8" spans="1:26" ht="13.5">
      <c r="A8" s="57" t="s">
        <v>34</v>
      </c>
      <c r="B8" s="18">
        <v>0</v>
      </c>
      <c r="C8" s="18">
        <v>0</v>
      </c>
      <c r="D8" s="58">
        <v>292686150</v>
      </c>
      <c r="E8" s="59">
        <v>267551150</v>
      </c>
      <c r="F8" s="59">
        <v>106827497</v>
      </c>
      <c r="G8" s="59">
        <v>193523</v>
      </c>
      <c r="H8" s="59">
        <v>2279248</v>
      </c>
      <c r="I8" s="59">
        <v>109300268</v>
      </c>
      <c r="J8" s="59">
        <v>-59280</v>
      </c>
      <c r="K8" s="59">
        <v>630380</v>
      </c>
      <c r="L8" s="59">
        <v>71860082</v>
      </c>
      <c r="M8" s="59">
        <v>72431182</v>
      </c>
      <c r="N8" s="59">
        <v>473029</v>
      </c>
      <c r="O8" s="59">
        <v>484258</v>
      </c>
      <c r="P8" s="59">
        <v>72122078</v>
      </c>
      <c r="Q8" s="59">
        <v>73079365</v>
      </c>
      <c r="R8" s="59">
        <v>0</v>
      </c>
      <c r="S8" s="59">
        <v>0</v>
      </c>
      <c r="T8" s="59">
        <v>0</v>
      </c>
      <c r="U8" s="59">
        <v>0</v>
      </c>
      <c r="V8" s="59">
        <v>254810815</v>
      </c>
      <c r="W8" s="59">
        <v>225661023</v>
      </c>
      <c r="X8" s="59">
        <v>29149792</v>
      </c>
      <c r="Y8" s="60">
        <v>12.92</v>
      </c>
      <c r="Z8" s="61">
        <v>267551150</v>
      </c>
    </row>
    <row r="9" spans="1:26" ht="13.5">
      <c r="A9" s="57" t="s">
        <v>35</v>
      </c>
      <c r="B9" s="18">
        <v>0</v>
      </c>
      <c r="C9" s="18">
        <v>0</v>
      </c>
      <c r="D9" s="58">
        <v>152536202</v>
      </c>
      <c r="E9" s="59">
        <v>198121049</v>
      </c>
      <c r="F9" s="59">
        <v>7283751</v>
      </c>
      <c r="G9" s="59">
        <v>26299188</v>
      </c>
      <c r="H9" s="59">
        <v>4360432</v>
      </c>
      <c r="I9" s="59">
        <v>37943371</v>
      </c>
      <c r="J9" s="59">
        <v>21239356</v>
      </c>
      <c r="K9" s="59">
        <v>14612026</v>
      </c>
      <c r="L9" s="59">
        <v>24664612</v>
      </c>
      <c r="M9" s="59">
        <v>60515994</v>
      </c>
      <c r="N9" s="59">
        <v>13418566</v>
      </c>
      <c r="O9" s="59">
        <v>20293900</v>
      </c>
      <c r="P9" s="59">
        <v>19969389</v>
      </c>
      <c r="Q9" s="59">
        <v>53681855</v>
      </c>
      <c r="R9" s="59">
        <v>0</v>
      </c>
      <c r="S9" s="59">
        <v>0</v>
      </c>
      <c r="T9" s="59">
        <v>0</v>
      </c>
      <c r="U9" s="59">
        <v>0</v>
      </c>
      <c r="V9" s="59">
        <v>152141220</v>
      </c>
      <c r="W9" s="59">
        <v>117605414</v>
      </c>
      <c r="X9" s="59">
        <v>34535806</v>
      </c>
      <c r="Y9" s="60">
        <v>29.37</v>
      </c>
      <c r="Z9" s="61">
        <v>198121049</v>
      </c>
    </row>
    <row r="10" spans="1:26" ht="25.5">
      <c r="A10" s="62" t="s">
        <v>95</v>
      </c>
      <c r="B10" s="63">
        <f>SUM(B5:B9)</f>
        <v>0</v>
      </c>
      <c r="C10" s="63">
        <f>SUM(C5:C9)</f>
        <v>0</v>
      </c>
      <c r="D10" s="64">
        <f aca="true" t="shared" si="0" ref="D10:Z10">SUM(D5:D9)</f>
        <v>2645868275</v>
      </c>
      <c r="E10" s="65">
        <f t="shared" si="0"/>
        <v>2638733275</v>
      </c>
      <c r="F10" s="65">
        <f t="shared" si="0"/>
        <v>268068909</v>
      </c>
      <c r="G10" s="65">
        <f t="shared" si="0"/>
        <v>184011240</v>
      </c>
      <c r="H10" s="65">
        <f t="shared" si="0"/>
        <v>153046463</v>
      </c>
      <c r="I10" s="65">
        <f t="shared" si="0"/>
        <v>605126612</v>
      </c>
      <c r="J10" s="65">
        <f t="shared" si="0"/>
        <v>163975624</v>
      </c>
      <c r="K10" s="65">
        <f t="shared" si="0"/>
        <v>152381541</v>
      </c>
      <c r="L10" s="65">
        <f t="shared" si="0"/>
        <v>235254395</v>
      </c>
      <c r="M10" s="65">
        <f t="shared" si="0"/>
        <v>551611560</v>
      </c>
      <c r="N10" s="65">
        <f t="shared" si="0"/>
        <v>147418920</v>
      </c>
      <c r="O10" s="65">
        <f t="shared" si="0"/>
        <v>165255652</v>
      </c>
      <c r="P10" s="65">
        <f t="shared" si="0"/>
        <v>222594042</v>
      </c>
      <c r="Q10" s="65">
        <f t="shared" si="0"/>
        <v>535268614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1692006786</v>
      </c>
      <c r="W10" s="65">
        <f t="shared" si="0"/>
        <v>2039964443</v>
      </c>
      <c r="X10" s="65">
        <f t="shared" si="0"/>
        <v>-347957657</v>
      </c>
      <c r="Y10" s="66">
        <f>+IF(W10&lt;&gt;0,(X10/W10)*100,0)</f>
        <v>-17.05704519478235</v>
      </c>
      <c r="Z10" s="67">
        <f t="shared" si="0"/>
        <v>2638733275</v>
      </c>
    </row>
    <row r="11" spans="1:26" ht="13.5">
      <c r="A11" s="57" t="s">
        <v>36</v>
      </c>
      <c r="B11" s="18">
        <v>0</v>
      </c>
      <c r="C11" s="18">
        <v>0</v>
      </c>
      <c r="D11" s="58">
        <v>649004731</v>
      </c>
      <c r="E11" s="59">
        <v>697154828</v>
      </c>
      <c r="F11" s="59">
        <v>53266470</v>
      </c>
      <c r="G11" s="59">
        <v>54239557</v>
      </c>
      <c r="H11" s="59">
        <v>54775221</v>
      </c>
      <c r="I11" s="59">
        <v>162281248</v>
      </c>
      <c r="J11" s="59">
        <v>54054913</v>
      </c>
      <c r="K11" s="59">
        <v>57164543</v>
      </c>
      <c r="L11" s="59">
        <v>56550652</v>
      </c>
      <c r="M11" s="59">
        <v>167770108</v>
      </c>
      <c r="N11" s="59">
        <v>58013057</v>
      </c>
      <c r="O11" s="59">
        <v>56018299</v>
      </c>
      <c r="P11" s="59">
        <v>59561131</v>
      </c>
      <c r="Q11" s="59">
        <v>173592487</v>
      </c>
      <c r="R11" s="59">
        <v>0</v>
      </c>
      <c r="S11" s="59">
        <v>0</v>
      </c>
      <c r="T11" s="59">
        <v>0</v>
      </c>
      <c r="U11" s="59">
        <v>0</v>
      </c>
      <c r="V11" s="59">
        <v>503643843</v>
      </c>
      <c r="W11" s="59">
        <v>500382647</v>
      </c>
      <c r="X11" s="59">
        <v>3261196</v>
      </c>
      <c r="Y11" s="60">
        <v>0.65</v>
      </c>
      <c r="Z11" s="61">
        <v>697154828</v>
      </c>
    </row>
    <row r="12" spans="1:26" ht="13.5">
      <c r="A12" s="57" t="s">
        <v>37</v>
      </c>
      <c r="B12" s="18">
        <v>0</v>
      </c>
      <c r="C12" s="18">
        <v>0</v>
      </c>
      <c r="D12" s="58">
        <v>25735151</v>
      </c>
      <c r="E12" s="59">
        <v>27117231</v>
      </c>
      <c r="F12" s="59">
        <v>2003129</v>
      </c>
      <c r="G12" s="59">
        <v>2081780</v>
      </c>
      <c r="H12" s="59">
        <v>2061156</v>
      </c>
      <c r="I12" s="59">
        <v>6146065</v>
      </c>
      <c r="J12" s="59">
        <v>2059689</v>
      </c>
      <c r="K12" s="59">
        <v>2043846</v>
      </c>
      <c r="L12" s="59">
        <v>2032295</v>
      </c>
      <c r="M12" s="59">
        <v>6135830</v>
      </c>
      <c r="N12" s="59">
        <v>2068812</v>
      </c>
      <c r="O12" s="59">
        <v>2524620</v>
      </c>
      <c r="P12" s="59">
        <v>2116224</v>
      </c>
      <c r="Q12" s="59">
        <v>6709656</v>
      </c>
      <c r="R12" s="59">
        <v>0</v>
      </c>
      <c r="S12" s="59">
        <v>0</v>
      </c>
      <c r="T12" s="59">
        <v>0</v>
      </c>
      <c r="U12" s="59">
        <v>0</v>
      </c>
      <c r="V12" s="59">
        <v>18991551</v>
      </c>
      <c r="W12" s="59">
        <v>19841802</v>
      </c>
      <c r="X12" s="59">
        <v>-850251</v>
      </c>
      <c r="Y12" s="60">
        <v>-4.29</v>
      </c>
      <c r="Z12" s="61">
        <v>27117231</v>
      </c>
    </row>
    <row r="13" spans="1:26" ht="13.5">
      <c r="A13" s="57" t="s">
        <v>96</v>
      </c>
      <c r="B13" s="18">
        <v>0</v>
      </c>
      <c r="C13" s="18">
        <v>0</v>
      </c>
      <c r="D13" s="58">
        <v>167500000</v>
      </c>
      <c r="E13" s="59">
        <v>205744964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168274</v>
      </c>
      <c r="O13" s="59">
        <v>0</v>
      </c>
      <c r="P13" s="59">
        <v>84137</v>
      </c>
      <c r="Q13" s="59">
        <v>252411</v>
      </c>
      <c r="R13" s="59">
        <v>0</v>
      </c>
      <c r="S13" s="59">
        <v>0</v>
      </c>
      <c r="T13" s="59">
        <v>0</v>
      </c>
      <c r="U13" s="59">
        <v>0</v>
      </c>
      <c r="V13" s="59">
        <v>252411</v>
      </c>
      <c r="W13" s="59">
        <v>129142500</v>
      </c>
      <c r="X13" s="59">
        <v>-128890089</v>
      </c>
      <c r="Y13" s="60">
        <v>-99.8</v>
      </c>
      <c r="Z13" s="61">
        <v>205744964</v>
      </c>
    </row>
    <row r="14" spans="1:26" ht="13.5">
      <c r="A14" s="57" t="s">
        <v>38</v>
      </c>
      <c r="B14" s="18">
        <v>0</v>
      </c>
      <c r="C14" s="18">
        <v>0</v>
      </c>
      <c r="D14" s="58">
        <v>72718205</v>
      </c>
      <c r="E14" s="59">
        <v>95404605</v>
      </c>
      <c r="F14" s="59">
        <v>5582252</v>
      </c>
      <c r="G14" s="59">
        <v>0</v>
      </c>
      <c r="H14" s="59">
        <v>1039922</v>
      </c>
      <c r="I14" s="59">
        <v>6622174</v>
      </c>
      <c r="J14" s="59">
        <v>0</v>
      </c>
      <c r="K14" s="59">
        <v>0</v>
      </c>
      <c r="L14" s="59">
        <v>4194855</v>
      </c>
      <c r="M14" s="59">
        <v>4194855</v>
      </c>
      <c r="N14" s="59">
        <v>0</v>
      </c>
      <c r="O14" s="59">
        <v>0</v>
      </c>
      <c r="P14" s="59">
        <v>46124191</v>
      </c>
      <c r="Q14" s="59">
        <v>46124191</v>
      </c>
      <c r="R14" s="59">
        <v>0</v>
      </c>
      <c r="S14" s="59">
        <v>0</v>
      </c>
      <c r="T14" s="59">
        <v>0</v>
      </c>
      <c r="U14" s="59">
        <v>0</v>
      </c>
      <c r="V14" s="59">
        <v>56941220</v>
      </c>
      <c r="W14" s="59">
        <v>56065736</v>
      </c>
      <c r="X14" s="59">
        <v>875484</v>
      </c>
      <c r="Y14" s="60">
        <v>1.56</v>
      </c>
      <c r="Z14" s="61">
        <v>95404605</v>
      </c>
    </row>
    <row r="15" spans="1:26" ht="13.5">
      <c r="A15" s="57" t="s">
        <v>39</v>
      </c>
      <c r="B15" s="18">
        <v>0</v>
      </c>
      <c r="C15" s="18">
        <v>0</v>
      </c>
      <c r="D15" s="58">
        <v>1074967791</v>
      </c>
      <c r="E15" s="59">
        <v>1070942142</v>
      </c>
      <c r="F15" s="59">
        <v>6139062</v>
      </c>
      <c r="G15" s="59">
        <v>18747381</v>
      </c>
      <c r="H15" s="59">
        <v>14967986</v>
      </c>
      <c r="I15" s="59">
        <v>39854429</v>
      </c>
      <c r="J15" s="59">
        <v>23443604</v>
      </c>
      <c r="K15" s="59">
        <v>44978002</v>
      </c>
      <c r="L15" s="59">
        <v>66867078</v>
      </c>
      <c r="M15" s="59">
        <v>135288684</v>
      </c>
      <c r="N15" s="59">
        <v>2493735</v>
      </c>
      <c r="O15" s="59">
        <v>7496969</v>
      </c>
      <c r="P15" s="59">
        <v>499544111</v>
      </c>
      <c r="Q15" s="59">
        <v>509534815</v>
      </c>
      <c r="R15" s="59">
        <v>0</v>
      </c>
      <c r="S15" s="59">
        <v>0</v>
      </c>
      <c r="T15" s="59">
        <v>0</v>
      </c>
      <c r="U15" s="59">
        <v>0</v>
      </c>
      <c r="V15" s="59">
        <v>684677928</v>
      </c>
      <c r="W15" s="59">
        <v>828800166</v>
      </c>
      <c r="X15" s="59">
        <v>-144122238</v>
      </c>
      <c r="Y15" s="60">
        <v>-17.39</v>
      </c>
      <c r="Z15" s="61">
        <v>1070942142</v>
      </c>
    </row>
    <row r="16" spans="1:26" ht="13.5">
      <c r="A16" s="68" t="s">
        <v>40</v>
      </c>
      <c r="B16" s="18">
        <v>0</v>
      </c>
      <c r="C16" s="18">
        <v>0</v>
      </c>
      <c r="D16" s="58">
        <v>35929454</v>
      </c>
      <c r="E16" s="59">
        <v>35929454</v>
      </c>
      <c r="F16" s="59">
        <v>558603</v>
      </c>
      <c r="G16" s="59">
        <v>855523</v>
      </c>
      <c r="H16" s="59">
        <v>558548</v>
      </c>
      <c r="I16" s="59">
        <v>1972674</v>
      </c>
      <c r="J16" s="59">
        <v>558603</v>
      </c>
      <c r="K16" s="59">
        <v>558548</v>
      </c>
      <c r="L16" s="59">
        <v>1495862</v>
      </c>
      <c r="M16" s="59">
        <v>2613013</v>
      </c>
      <c r="N16" s="59">
        <v>559435</v>
      </c>
      <c r="O16" s="59">
        <v>559435</v>
      </c>
      <c r="P16" s="59">
        <v>559657</v>
      </c>
      <c r="Q16" s="59">
        <v>1678527</v>
      </c>
      <c r="R16" s="59">
        <v>0</v>
      </c>
      <c r="S16" s="59">
        <v>0</v>
      </c>
      <c r="T16" s="59">
        <v>0</v>
      </c>
      <c r="U16" s="59">
        <v>0</v>
      </c>
      <c r="V16" s="59">
        <v>6264214</v>
      </c>
      <c r="W16" s="59">
        <v>27701608</v>
      </c>
      <c r="X16" s="59">
        <v>-21437394</v>
      </c>
      <c r="Y16" s="60">
        <v>-77.39</v>
      </c>
      <c r="Z16" s="61">
        <v>35929454</v>
      </c>
    </row>
    <row r="17" spans="1:26" ht="13.5">
      <c r="A17" s="57" t="s">
        <v>41</v>
      </c>
      <c r="B17" s="18">
        <v>0</v>
      </c>
      <c r="C17" s="18">
        <v>0</v>
      </c>
      <c r="D17" s="58">
        <v>670653008</v>
      </c>
      <c r="E17" s="59">
        <v>579913624</v>
      </c>
      <c r="F17" s="59">
        <v>7930980</v>
      </c>
      <c r="G17" s="59">
        <v>11326696</v>
      </c>
      <c r="H17" s="59">
        <v>30331553</v>
      </c>
      <c r="I17" s="59">
        <v>49589229</v>
      </c>
      <c r="J17" s="59">
        <v>17357653</v>
      </c>
      <c r="K17" s="59">
        <v>17668841</v>
      </c>
      <c r="L17" s="59">
        <v>21594515</v>
      </c>
      <c r="M17" s="59">
        <v>56621009</v>
      </c>
      <c r="N17" s="59">
        <v>25850343</v>
      </c>
      <c r="O17" s="59">
        <v>12474325</v>
      </c>
      <c r="P17" s="59">
        <v>23818076</v>
      </c>
      <c r="Q17" s="59">
        <v>62142744</v>
      </c>
      <c r="R17" s="59">
        <v>0</v>
      </c>
      <c r="S17" s="59">
        <v>0</v>
      </c>
      <c r="T17" s="59">
        <v>0</v>
      </c>
      <c r="U17" s="59">
        <v>0</v>
      </c>
      <c r="V17" s="59">
        <v>168352982</v>
      </c>
      <c r="W17" s="59">
        <v>517073472</v>
      </c>
      <c r="X17" s="59">
        <v>-348720490</v>
      </c>
      <c r="Y17" s="60">
        <v>-67.44</v>
      </c>
      <c r="Z17" s="61">
        <v>579913624</v>
      </c>
    </row>
    <row r="18" spans="1:26" ht="13.5">
      <c r="A18" s="69" t="s">
        <v>42</v>
      </c>
      <c r="B18" s="70">
        <f>SUM(B11:B17)</f>
        <v>0</v>
      </c>
      <c r="C18" s="70">
        <f>SUM(C11:C17)</f>
        <v>0</v>
      </c>
      <c r="D18" s="71">
        <f aca="true" t="shared" si="1" ref="D18:Z18">SUM(D11:D17)</f>
        <v>2696508340</v>
      </c>
      <c r="E18" s="72">
        <f t="shared" si="1"/>
        <v>2712206848</v>
      </c>
      <c r="F18" s="72">
        <f t="shared" si="1"/>
        <v>75480496</v>
      </c>
      <c r="G18" s="72">
        <f t="shared" si="1"/>
        <v>87250937</v>
      </c>
      <c r="H18" s="72">
        <f t="shared" si="1"/>
        <v>103734386</v>
      </c>
      <c r="I18" s="72">
        <f t="shared" si="1"/>
        <v>266465819</v>
      </c>
      <c r="J18" s="72">
        <f t="shared" si="1"/>
        <v>97474462</v>
      </c>
      <c r="K18" s="72">
        <f t="shared" si="1"/>
        <v>122413780</v>
      </c>
      <c r="L18" s="72">
        <f t="shared" si="1"/>
        <v>152735257</v>
      </c>
      <c r="M18" s="72">
        <f t="shared" si="1"/>
        <v>372623499</v>
      </c>
      <c r="N18" s="72">
        <f t="shared" si="1"/>
        <v>89153656</v>
      </c>
      <c r="O18" s="72">
        <f t="shared" si="1"/>
        <v>79073648</v>
      </c>
      <c r="P18" s="72">
        <f t="shared" si="1"/>
        <v>631807527</v>
      </c>
      <c r="Q18" s="72">
        <f t="shared" si="1"/>
        <v>800034831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1439124149</v>
      </c>
      <c r="W18" s="72">
        <f t="shared" si="1"/>
        <v>2079007931</v>
      </c>
      <c r="X18" s="72">
        <f t="shared" si="1"/>
        <v>-639883782</v>
      </c>
      <c r="Y18" s="66">
        <f>+IF(W18&lt;&gt;0,(X18/W18)*100,0)</f>
        <v>-30.778323279037075</v>
      </c>
      <c r="Z18" s="73">
        <f t="shared" si="1"/>
        <v>2712206848</v>
      </c>
    </row>
    <row r="19" spans="1:26" ht="13.5">
      <c r="A19" s="69" t="s">
        <v>43</v>
      </c>
      <c r="B19" s="74">
        <f>+B10-B18</f>
        <v>0</v>
      </c>
      <c r="C19" s="74">
        <f>+C10-C18</f>
        <v>0</v>
      </c>
      <c r="D19" s="75">
        <f aca="true" t="shared" si="2" ref="D19:Z19">+D10-D18</f>
        <v>-50640065</v>
      </c>
      <c r="E19" s="76">
        <f t="shared" si="2"/>
        <v>-73473573</v>
      </c>
      <c r="F19" s="76">
        <f t="shared" si="2"/>
        <v>192588413</v>
      </c>
      <c r="G19" s="76">
        <f t="shared" si="2"/>
        <v>96760303</v>
      </c>
      <c r="H19" s="76">
        <f t="shared" si="2"/>
        <v>49312077</v>
      </c>
      <c r="I19" s="76">
        <f t="shared" si="2"/>
        <v>338660793</v>
      </c>
      <c r="J19" s="76">
        <f t="shared" si="2"/>
        <v>66501162</v>
      </c>
      <c r="K19" s="76">
        <f t="shared" si="2"/>
        <v>29967761</v>
      </c>
      <c r="L19" s="76">
        <f t="shared" si="2"/>
        <v>82519138</v>
      </c>
      <c r="M19" s="76">
        <f t="shared" si="2"/>
        <v>178988061</v>
      </c>
      <c r="N19" s="76">
        <f t="shared" si="2"/>
        <v>58265264</v>
      </c>
      <c r="O19" s="76">
        <f t="shared" si="2"/>
        <v>86182004</v>
      </c>
      <c r="P19" s="76">
        <f t="shared" si="2"/>
        <v>-409213485</v>
      </c>
      <c r="Q19" s="76">
        <f t="shared" si="2"/>
        <v>-264766217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252882637</v>
      </c>
      <c r="W19" s="76">
        <f>IF(E10=E18,0,W10-W18)</f>
        <v>-39043488</v>
      </c>
      <c r="X19" s="76">
        <f t="shared" si="2"/>
        <v>291926125</v>
      </c>
      <c r="Y19" s="77">
        <f>+IF(W19&lt;&gt;0,(X19/W19)*100,0)</f>
        <v>-747.6947884369348</v>
      </c>
      <c r="Z19" s="78">
        <f t="shared" si="2"/>
        <v>-73473573</v>
      </c>
    </row>
    <row r="20" spans="1:26" ht="13.5">
      <c r="A20" s="57" t="s">
        <v>44</v>
      </c>
      <c r="B20" s="18">
        <v>0</v>
      </c>
      <c r="C20" s="18">
        <v>0</v>
      </c>
      <c r="D20" s="58">
        <v>236617850</v>
      </c>
      <c r="E20" s="59">
        <v>265752850</v>
      </c>
      <c r="F20" s="59">
        <v>829517</v>
      </c>
      <c r="G20" s="59">
        <v>78157</v>
      </c>
      <c r="H20" s="59">
        <v>1598458</v>
      </c>
      <c r="I20" s="59">
        <v>2506132</v>
      </c>
      <c r="J20" s="59">
        <v>13640888</v>
      </c>
      <c r="K20" s="59">
        <v>5116230</v>
      </c>
      <c r="L20" s="59">
        <v>1240334</v>
      </c>
      <c r="M20" s="59">
        <v>19997452</v>
      </c>
      <c r="N20" s="59">
        <v>8777928</v>
      </c>
      <c r="O20" s="59">
        <v>969125</v>
      </c>
      <c r="P20" s="59">
        <v>21040818</v>
      </c>
      <c r="Q20" s="59">
        <v>30787871</v>
      </c>
      <c r="R20" s="59">
        <v>0</v>
      </c>
      <c r="S20" s="59">
        <v>0</v>
      </c>
      <c r="T20" s="59">
        <v>0</v>
      </c>
      <c r="U20" s="59">
        <v>0</v>
      </c>
      <c r="V20" s="59">
        <v>53291455</v>
      </c>
      <c r="W20" s="59">
        <v>182432363</v>
      </c>
      <c r="X20" s="59">
        <v>-129140908</v>
      </c>
      <c r="Y20" s="60">
        <v>-70.79</v>
      </c>
      <c r="Z20" s="61">
        <v>265752850</v>
      </c>
    </row>
    <row r="21" spans="1:26" ht="13.5">
      <c r="A21" s="57" t="s">
        <v>97</v>
      </c>
      <c r="B21" s="79">
        <v>0</v>
      </c>
      <c r="C21" s="79">
        <v>0</v>
      </c>
      <c r="D21" s="80">
        <v>0</v>
      </c>
      <c r="E21" s="81">
        <v>-18000000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-18000000</v>
      </c>
    </row>
    <row r="22" spans="1:26" ht="25.5">
      <c r="A22" s="84" t="s">
        <v>98</v>
      </c>
      <c r="B22" s="85">
        <f>SUM(B19:B21)</f>
        <v>0</v>
      </c>
      <c r="C22" s="85">
        <f>SUM(C19:C21)</f>
        <v>0</v>
      </c>
      <c r="D22" s="86">
        <f aca="true" t="shared" si="3" ref="D22:Z22">SUM(D19:D21)</f>
        <v>185977785</v>
      </c>
      <c r="E22" s="87">
        <f t="shared" si="3"/>
        <v>174279277</v>
      </c>
      <c r="F22" s="87">
        <f t="shared" si="3"/>
        <v>193417930</v>
      </c>
      <c r="G22" s="87">
        <f t="shared" si="3"/>
        <v>96838460</v>
      </c>
      <c r="H22" s="87">
        <f t="shared" si="3"/>
        <v>50910535</v>
      </c>
      <c r="I22" s="87">
        <f t="shared" si="3"/>
        <v>341166925</v>
      </c>
      <c r="J22" s="87">
        <f t="shared" si="3"/>
        <v>80142050</v>
      </c>
      <c r="K22" s="87">
        <f t="shared" si="3"/>
        <v>35083991</v>
      </c>
      <c r="L22" s="87">
        <f t="shared" si="3"/>
        <v>83759472</v>
      </c>
      <c r="M22" s="87">
        <f t="shared" si="3"/>
        <v>198985513</v>
      </c>
      <c r="N22" s="87">
        <f t="shared" si="3"/>
        <v>67043192</v>
      </c>
      <c r="O22" s="87">
        <f t="shared" si="3"/>
        <v>87151129</v>
      </c>
      <c r="P22" s="87">
        <f t="shared" si="3"/>
        <v>-388172667</v>
      </c>
      <c r="Q22" s="87">
        <f t="shared" si="3"/>
        <v>-233978346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306174092</v>
      </c>
      <c r="W22" s="87">
        <f t="shared" si="3"/>
        <v>143388875</v>
      </c>
      <c r="X22" s="87">
        <f t="shared" si="3"/>
        <v>162785217</v>
      </c>
      <c r="Y22" s="88">
        <f>+IF(W22&lt;&gt;0,(X22/W22)*100,0)</f>
        <v>113.52708988057825</v>
      </c>
      <c r="Z22" s="89">
        <f t="shared" si="3"/>
        <v>174279277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0</v>
      </c>
      <c r="C24" s="74">
        <f>SUM(C22:C23)</f>
        <v>0</v>
      </c>
      <c r="D24" s="75">
        <f aca="true" t="shared" si="4" ref="D24:Z24">SUM(D22:D23)</f>
        <v>185977785</v>
      </c>
      <c r="E24" s="76">
        <f t="shared" si="4"/>
        <v>174279277</v>
      </c>
      <c r="F24" s="76">
        <f t="shared" si="4"/>
        <v>193417930</v>
      </c>
      <c r="G24" s="76">
        <f t="shared" si="4"/>
        <v>96838460</v>
      </c>
      <c r="H24" s="76">
        <f t="shared" si="4"/>
        <v>50910535</v>
      </c>
      <c r="I24" s="76">
        <f t="shared" si="4"/>
        <v>341166925</v>
      </c>
      <c r="J24" s="76">
        <f t="shared" si="4"/>
        <v>80142050</v>
      </c>
      <c r="K24" s="76">
        <f t="shared" si="4"/>
        <v>35083991</v>
      </c>
      <c r="L24" s="76">
        <f t="shared" si="4"/>
        <v>83759472</v>
      </c>
      <c r="M24" s="76">
        <f t="shared" si="4"/>
        <v>198985513</v>
      </c>
      <c r="N24" s="76">
        <f t="shared" si="4"/>
        <v>67043192</v>
      </c>
      <c r="O24" s="76">
        <f t="shared" si="4"/>
        <v>87151129</v>
      </c>
      <c r="P24" s="76">
        <f t="shared" si="4"/>
        <v>-388172667</v>
      </c>
      <c r="Q24" s="76">
        <f t="shared" si="4"/>
        <v>-233978346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306174092</v>
      </c>
      <c r="W24" s="76">
        <f t="shared" si="4"/>
        <v>143388875</v>
      </c>
      <c r="X24" s="76">
        <f t="shared" si="4"/>
        <v>162785217</v>
      </c>
      <c r="Y24" s="77">
        <f>+IF(W24&lt;&gt;0,(X24/W24)*100,0)</f>
        <v>113.52708988057825</v>
      </c>
      <c r="Z24" s="78">
        <f t="shared" si="4"/>
        <v>174279277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99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0</v>
      </c>
      <c r="C27" s="21">
        <v>0</v>
      </c>
      <c r="D27" s="98">
        <v>261137850</v>
      </c>
      <c r="E27" s="99">
        <v>319203143</v>
      </c>
      <c r="F27" s="99">
        <v>786222</v>
      </c>
      <c r="G27" s="99">
        <v>0</v>
      </c>
      <c r="H27" s="99">
        <v>1581758</v>
      </c>
      <c r="I27" s="99">
        <v>2367980</v>
      </c>
      <c r="J27" s="99">
        <v>1581758</v>
      </c>
      <c r="K27" s="99">
        <v>5288275</v>
      </c>
      <c r="L27" s="99">
        <v>1263866</v>
      </c>
      <c r="M27" s="99">
        <v>8133899</v>
      </c>
      <c r="N27" s="99">
        <v>8812674</v>
      </c>
      <c r="O27" s="99">
        <v>1093886</v>
      </c>
      <c r="P27" s="99">
        <v>11252788</v>
      </c>
      <c r="Q27" s="99">
        <v>21159348</v>
      </c>
      <c r="R27" s="99">
        <v>0</v>
      </c>
      <c r="S27" s="99">
        <v>0</v>
      </c>
      <c r="T27" s="99">
        <v>0</v>
      </c>
      <c r="U27" s="99">
        <v>0</v>
      </c>
      <c r="V27" s="99">
        <v>31661227</v>
      </c>
      <c r="W27" s="99">
        <v>239402357</v>
      </c>
      <c r="X27" s="99">
        <v>-207741130</v>
      </c>
      <c r="Y27" s="100">
        <v>-86.77</v>
      </c>
      <c r="Z27" s="101">
        <v>319203143</v>
      </c>
    </row>
    <row r="28" spans="1:26" ht="13.5">
      <c r="A28" s="102" t="s">
        <v>44</v>
      </c>
      <c r="B28" s="18">
        <v>0</v>
      </c>
      <c r="C28" s="18">
        <v>0</v>
      </c>
      <c r="D28" s="58">
        <v>231840539</v>
      </c>
      <c r="E28" s="59">
        <v>304545143</v>
      </c>
      <c r="F28" s="59">
        <v>786222</v>
      </c>
      <c r="G28" s="59">
        <v>0</v>
      </c>
      <c r="H28" s="59">
        <v>1581758</v>
      </c>
      <c r="I28" s="59">
        <v>2367980</v>
      </c>
      <c r="J28" s="59">
        <v>1581758</v>
      </c>
      <c r="K28" s="59">
        <v>5107880</v>
      </c>
      <c r="L28" s="59">
        <v>1230986</v>
      </c>
      <c r="M28" s="59">
        <v>7920624</v>
      </c>
      <c r="N28" s="59">
        <v>8736173</v>
      </c>
      <c r="O28" s="59">
        <v>927370</v>
      </c>
      <c r="P28" s="59">
        <v>10999063</v>
      </c>
      <c r="Q28" s="59">
        <v>20662606</v>
      </c>
      <c r="R28" s="59">
        <v>0</v>
      </c>
      <c r="S28" s="59">
        <v>0</v>
      </c>
      <c r="T28" s="59">
        <v>0</v>
      </c>
      <c r="U28" s="59">
        <v>0</v>
      </c>
      <c r="V28" s="59">
        <v>30951210</v>
      </c>
      <c r="W28" s="59">
        <v>228408857</v>
      </c>
      <c r="X28" s="59">
        <v>-197457647</v>
      </c>
      <c r="Y28" s="60">
        <v>-86.45</v>
      </c>
      <c r="Z28" s="61">
        <v>304545143</v>
      </c>
    </row>
    <row r="29" spans="1:26" ht="13.5">
      <c r="A29" s="57" t="s">
        <v>100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1500000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1125000</v>
      </c>
      <c r="X30" s="59">
        <v>-1125000</v>
      </c>
      <c r="Y30" s="60">
        <v>-100</v>
      </c>
      <c r="Z30" s="61">
        <v>1500000</v>
      </c>
    </row>
    <row r="31" spans="1:26" ht="13.5">
      <c r="A31" s="57" t="s">
        <v>49</v>
      </c>
      <c r="B31" s="18">
        <v>0</v>
      </c>
      <c r="C31" s="18">
        <v>0</v>
      </c>
      <c r="D31" s="58">
        <v>29297311</v>
      </c>
      <c r="E31" s="59">
        <v>13158000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180395</v>
      </c>
      <c r="L31" s="59">
        <v>32880</v>
      </c>
      <c r="M31" s="59">
        <v>213275</v>
      </c>
      <c r="N31" s="59">
        <v>76501</v>
      </c>
      <c r="O31" s="59">
        <v>166516</v>
      </c>
      <c r="P31" s="59">
        <v>253725</v>
      </c>
      <c r="Q31" s="59">
        <v>496742</v>
      </c>
      <c r="R31" s="59">
        <v>0</v>
      </c>
      <c r="S31" s="59">
        <v>0</v>
      </c>
      <c r="T31" s="59">
        <v>0</v>
      </c>
      <c r="U31" s="59">
        <v>0</v>
      </c>
      <c r="V31" s="59">
        <v>710017</v>
      </c>
      <c r="W31" s="59">
        <v>9868500</v>
      </c>
      <c r="X31" s="59">
        <v>-9158483</v>
      </c>
      <c r="Y31" s="60">
        <v>-92.81</v>
      </c>
      <c r="Z31" s="61">
        <v>13158000</v>
      </c>
    </row>
    <row r="32" spans="1:26" ht="13.5">
      <c r="A32" s="69" t="s">
        <v>50</v>
      </c>
      <c r="B32" s="21">
        <f>SUM(B28:B31)</f>
        <v>0</v>
      </c>
      <c r="C32" s="21">
        <f>SUM(C28:C31)</f>
        <v>0</v>
      </c>
      <c r="D32" s="98">
        <f aca="true" t="shared" si="5" ref="D32:Z32">SUM(D28:D31)</f>
        <v>261137850</v>
      </c>
      <c r="E32" s="99">
        <f t="shared" si="5"/>
        <v>319203143</v>
      </c>
      <c r="F32" s="99">
        <f t="shared" si="5"/>
        <v>786222</v>
      </c>
      <c r="G32" s="99">
        <f t="shared" si="5"/>
        <v>0</v>
      </c>
      <c r="H32" s="99">
        <f t="shared" si="5"/>
        <v>1581758</v>
      </c>
      <c r="I32" s="99">
        <f t="shared" si="5"/>
        <v>2367980</v>
      </c>
      <c r="J32" s="99">
        <f t="shared" si="5"/>
        <v>1581758</v>
      </c>
      <c r="K32" s="99">
        <f t="shared" si="5"/>
        <v>5288275</v>
      </c>
      <c r="L32" s="99">
        <f t="shared" si="5"/>
        <v>1263866</v>
      </c>
      <c r="M32" s="99">
        <f t="shared" si="5"/>
        <v>8133899</v>
      </c>
      <c r="N32" s="99">
        <f t="shared" si="5"/>
        <v>8812674</v>
      </c>
      <c r="O32" s="99">
        <f t="shared" si="5"/>
        <v>1093886</v>
      </c>
      <c r="P32" s="99">
        <f t="shared" si="5"/>
        <v>11252788</v>
      </c>
      <c r="Q32" s="99">
        <f t="shared" si="5"/>
        <v>21159348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31661227</v>
      </c>
      <c r="W32" s="99">
        <f t="shared" si="5"/>
        <v>239402357</v>
      </c>
      <c r="X32" s="99">
        <f t="shared" si="5"/>
        <v>-207741130</v>
      </c>
      <c r="Y32" s="100">
        <f>+IF(W32&lt;&gt;0,(X32/W32)*100,0)</f>
        <v>-86.77488918791222</v>
      </c>
      <c r="Z32" s="101">
        <f t="shared" si="5"/>
        <v>319203143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0</v>
      </c>
      <c r="C35" s="18">
        <v>0</v>
      </c>
      <c r="D35" s="58">
        <v>2023739894</v>
      </c>
      <c r="E35" s="59">
        <v>2023739894</v>
      </c>
      <c r="F35" s="59">
        <v>1429361307</v>
      </c>
      <c r="G35" s="59">
        <v>842914850</v>
      </c>
      <c r="H35" s="59">
        <v>842914850</v>
      </c>
      <c r="I35" s="59">
        <v>842914850</v>
      </c>
      <c r="J35" s="59">
        <v>893954430</v>
      </c>
      <c r="K35" s="59">
        <v>937194188</v>
      </c>
      <c r="L35" s="59">
        <v>0</v>
      </c>
      <c r="M35" s="59">
        <v>0</v>
      </c>
      <c r="N35" s="59">
        <v>1123084561</v>
      </c>
      <c r="O35" s="59">
        <v>1213419462</v>
      </c>
      <c r="P35" s="59">
        <v>1304550365</v>
      </c>
      <c r="Q35" s="59">
        <v>1304550365</v>
      </c>
      <c r="R35" s="59">
        <v>0</v>
      </c>
      <c r="S35" s="59">
        <v>0</v>
      </c>
      <c r="T35" s="59">
        <v>0</v>
      </c>
      <c r="U35" s="59">
        <v>0</v>
      </c>
      <c r="V35" s="59">
        <v>1304550365</v>
      </c>
      <c r="W35" s="59">
        <v>1517804921</v>
      </c>
      <c r="X35" s="59">
        <v>-213254556</v>
      </c>
      <c r="Y35" s="60">
        <v>-14.05</v>
      </c>
      <c r="Z35" s="61">
        <v>2023739894</v>
      </c>
    </row>
    <row r="36" spans="1:26" ht="13.5">
      <c r="A36" s="57" t="s">
        <v>53</v>
      </c>
      <c r="B36" s="18">
        <v>0</v>
      </c>
      <c r="C36" s="18">
        <v>0</v>
      </c>
      <c r="D36" s="58">
        <v>2503705237</v>
      </c>
      <c r="E36" s="59">
        <v>7385050390</v>
      </c>
      <c r="F36" s="59">
        <v>2268992296</v>
      </c>
      <c r="G36" s="59">
        <v>7716079912</v>
      </c>
      <c r="H36" s="59">
        <v>7716079912</v>
      </c>
      <c r="I36" s="59">
        <v>7716079912</v>
      </c>
      <c r="J36" s="59">
        <v>7706242175</v>
      </c>
      <c r="K36" s="59">
        <v>7697572116</v>
      </c>
      <c r="L36" s="59">
        <v>0</v>
      </c>
      <c r="M36" s="59">
        <v>0</v>
      </c>
      <c r="N36" s="59">
        <v>8018643823</v>
      </c>
      <c r="O36" s="59">
        <v>7998384539</v>
      </c>
      <c r="P36" s="59">
        <v>8012935352</v>
      </c>
      <c r="Q36" s="59">
        <v>8012935352</v>
      </c>
      <c r="R36" s="59">
        <v>0</v>
      </c>
      <c r="S36" s="59">
        <v>0</v>
      </c>
      <c r="T36" s="59">
        <v>0</v>
      </c>
      <c r="U36" s="59">
        <v>0</v>
      </c>
      <c r="V36" s="59">
        <v>8012935352</v>
      </c>
      <c r="W36" s="59">
        <v>5538787793</v>
      </c>
      <c r="X36" s="59">
        <v>2474147559</v>
      </c>
      <c r="Y36" s="60">
        <v>44.67</v>
      </c>
      <c r="Z36" s="61">
        <v>7385050390</v>
      </c>
    </row>
    <row r="37" spans="1:26" ht="13.5">
      <c r="A37" s="57" t="s">
        <v>54</v>
      </c>
      <c r="B37" s="18">
        <v>0</v>
      </c>
      <c r="C37" s="18">
        <v>0</v>
      </c>
      <c r="D37" s="58">
        <v>1768611444</v>
      </c>
      <c r="E37" s="59">
        <v>1768611444</v>
      </c>
      <c r="F37" s="59">
        <v>2339757387</v>
      </c>
      <c r="G37" s="59">
        <v>2109915704</v>
      </c>
      <c r="H37" s="59">
        <v>2109915704</v>
      </c>
      <c r="I37" s="59">
        <v>2109915704</v>
      </c>
      <c r="J37" s="59">
        <v>2367924686</v>
      </c>
      <c r="K37" s="59">
        <v>2041674179</v>
      </c>
      <c r="L37" s="59">
        <v>0</v>
      </c>
      <c r="M37" s="59">
        <v>0</v>
      </c>
      <c r="N37" s="59">
        <v>2091514617</v>
      </c>
      <c r="O37" s="59">
        <v>2100400393</v>
      </c>
      <c r="P37" s="59">
        <v>2564859544</v>
      </c>
      <c r="Q37" s="59">
        <v>2564859544</v>
      </c>
      <c r="R37" s="59">
        <v>0</v>
      </c>
      <c r="S37" s="59">
        <v>0</v>
      </c>
      <c r="T37" s="59">
        <v>0</v>
      </c>
      <c r="U37" s="59">
        <v>0</v>
      </c>
      <c r="V37" s="59">
        <v>2564859544</v>
      </c>
      <c r="W37" s="59">
        <v>1326458583</v>
      </c>
      <c r="X37" s="59">
        <v>1238400961</v>
      </c>
      <c r="Y37" s="60">
        <v>93.36</v>
      </c>
      <c r="Z37" s="61">
        <v>1768611444</v>
      </c>
    </row>
    <row r="38" spans="1:26" ht="13.5">
      <c r="A38" s="57" t="s">
        <v>55</v>
      </c>
      <c r="B38" s="18">
        <v>0</v>
      </c>
      <c r="C38" s="18">
        <v>0</v>
      </c>
      <c r="D38" s="58">
        <v>344185701</v>
      </c>
      <c r="E38" s="59">
        <v>344185701</v>
      </c>
      <c r="F38" s="59">
        <v>347397872</v>
      </c>
      <c r="G38" s="59">
        <v>342753560</v>
      </c>
      <c r="H38" s="59">
        <v>342753560</v>
      </c>
      <c r="I38" s="59">
        <v>342753560</v>
      </c>
      <c r="J38" s="59">
        <v>342753560</v>
      </c>
      <c r="K38" s="59">
        <v>342753560</v>
      </c>
      <c r="L38" s="59">
        <v>0</v>
      </c>
      <c r="M38" s="59">
        <v>0</v>
      </c>
      <c r="N38" s="59">
        <v>343187532</v>
      </c>
      <c r="O38" s="59">
        <v>365341668</v>
      </c>
      <c r="P38" s="59">
        <v>342753560</v>
      </c>
      <c r="Q38" s="59">
        <v>342753560</v>
      </c>
      <c r="R38" s="59">
        <v>0</v>
      </c>
      <c r="S38" s="59">
        <v>0</v>
      </c>
      <c r="T38" s="59">
        <v>0</v>
      </c>
      <c r="U38" s="59">
        <v>0</v>
      </c>
      <c r="V38" s="59">
        <v>342753560</v>
      </c>
      <c r="W38" s="59">
        <v>258139276</v>
      </c>
      <c r="X38" s="59">
        <v>84614284</v>
      </c>
      <c r="Y38" s="60">
        <v>32.78</v>
      </c>
      <c r="Z38" s="61">
        <v>344185701</v>
      </c>
    </row>
    <row r="39" spans="1:26" ht="13.5">
      <c r="A39" s="57" t="s">
        <v>56</v>
      </c>
      <c r="B39" s="18">
        <v>0</v>
      </c>
      <c r="C39" s="18">
        <v>0</v>
      </c>
      <c r="D39" s="58">
        <v>2414647986</v>
      </c>
      <c r="E39" s="59">
        <v>7295993139</v>
      </c>
      <c r="F39" s="59">
        <v>1011198344</v>
      </c>
      <c r="G39" s="59">
        <v>6106325498</v>
      </c>
      <c r="H39" s="59">
        <v>6106325498</v>
      </c>
      <c r="I39" s="59">
        <v>6106325498</v>
      </c>
      <c r="J39" s="59">
        <v>5889518359</v>
      </c>
      <c r="K39" s="59">
        <v>6250338565</v>
      </c>
      <c r="L39" s="59">
        <v>0</v>
      </c>
      <c r="M39" s="59">
        <v>0</v>
      </c>
      <c r="N39" s="59">
        <v>6707026235</v>
      </c>
      <c r="O39" s="59">
        <v>6746061940</v>
      </c>
      <c r="P39" s="59">
        <v>6409872613</v>
      </c>
      <c r="Q39" s="59">
        <v>6409872613</v>
      </c>
      <c r="R39" s="59">
        <v>0</v>
      </c>
      <c r="S39" s="59">
        <v>0</v>
      </c>
      <c r="T39" s="59">
        <v>0</v>
      </c>
      <c r="U39" s="59">
        <v>0</v>
      </c>
      <c r="V39" s="59">
        <v>6409872613</v>
      </c>
      <c r="W39" s="59">
        <v>5471994854</v>
      </c>
      <c r="X39" s="59">
        <v>937877759</v>
      </c>
      <c r="Y39" s="60">
        <v>17.14</v>
      </c>
      <c r="Z39" s="61">
        <v>7295993139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0</v>
      </c>
      <c r="C42" s="18">
        <v>0</v>
      </c>
      <c r="D42" s="58">
        <v>203664291</v>
      </c>
      <c r="E42" s="59">
        <v>203664291</v>
      </c>
      <c r="F42" s="59">
        <v>14914313</v>
      </c>
      <c r="G42" s="59">
        <v>-6730911</v>
      </c>
      <c r="H42" s="59">
        <v>-4500337</v>
      </c>
      <c r="I42" s="59">
        <v>3683065</v>
      </c>
      <c r="J42" s="59">
        <v>15230965</v>
      </c>
      <c r="K42" s="59">
        <v>-586459</v>
      </c>
      <c r="L42" s="59">
        <v>11633119</v>
      </c>
      <c r="M42" s="59">
        <v>26277625</v>
      </c>
      <c r="N42" s="59">
        <v>14941287</v>
      </c>
      <c r="O42" s="59">
        <v>1156927</v>
      </c>
      <c r="P42" s="59">
        <v>14667286</v>
      </c>
      <c r="Q42" s="59">
        <v>30765500</v>
      </c>
      <c r="R42" s="59">
        <v>0</v>
      </c>
      <c r="S42" s="59">
        <v>0</v>
      </c>
      <c r="T42" s="59">
        <v>0</v>
      </c>
      <c r="U42" s="59">
        <v>0</v>
      </c>
      <c r="V42" s="59">
        <v>60726190</v>
      </c>
      <c r="W42" s="59">
        <v>90528582</v>
      </c>
      <c r="X42" s="59">
        <v>-29802392</v>
      </c>
      <c r="Y42" s="60">
        <v>-32.92</v>
      </c>
      <c r="Z42" s="61">
        <v>203664291</v>
      </c>
    </row>
    <row r="43" spans="1:26" ht="13.5">
      <c r="A43" s="57" t="s">
        <v>59</v>
      </c>
      <c r="B43" s="18">
        <v>0</v>
      </c>
      <c r="C43" s="18">
        <v>0</v>
      </c>
      <c r="D43" s="58">
        <v>-185592850</v>
      </c>
      <c r="E43" s="59">
        <v>-185592850</v>
      </c>
      <c r="F43" s="59">
        <v>-786223</v>
      </c>
      <c r="G43" s="59">
        <v>0</v>
      </c>
      <c r="H43" s="59">
        <v>-1581757</v>
      </c>
      <c r="I43" s="59">
        <v>-2367980</v>
      </c>
      <c r="J43" s="59">
        <v>-16497172</v>
      </c>
      <c r="K43" s="59">
        <v>-5288074</v>
      </c>
      <c r="L43" s="59">
        <v>-1263866</v>
      </c>
      <c r="M43" s="59">
        <v>-23049112</v>
      </c>
      <c r="N43" s="59">
        <v>-1263865</v>
      </c>
      <c r="O43" s="59">
        <v>-1093886</v>
      </c>
      <c r="P43" s="59">
        <v>-11252788</v>
      </c>
      <c r="Q43" s="59">
        <v>-13610539</v>
      </c>
      <c r="R43" s="59">
        <v>0</v>
      </c>
      <c r="S43" s="59">
        <v>0</v>
      </c>
      <c r="T43" s="59">
        <v>0</v>
      </c>
      <c r="U43" s="59">
        <v>0</v>
      </c>
      <c r="V43" s="59">
        <v>-39027631</v>
      </c>
      <c r="W43" s="59">
        <v>-165000000</v>
      </c>
      <c r="X43" s="59">
        <v>125972369</v>
      </c>
      <c r="Y43" s="60">
        <v>-76.35</v>
      </c>
      <c r="Z43" s="61">
        <v>-185592850</v>
      </c>
    </row>
    <row r="44" spans="1:26" ht="13.5">
      <c r="A44" s="57" t="s">
        <v>60</v>
      </c>
      <c r="B44" s="18">
        <v>0</v>
      </c>
      <c r="C44" s="18">
        <v>0</v>
      </c>
      <c r="D44" s="58">
        <v>-6393527</v>
      </c>
      <c r="E44" s="59">
        <v>-6393527</v>
      </c>
      <c r="F44" s="59">
        <v>-10825398</v>
      </c>
      <c r="G44" s="59">
        <v>709430</v>
      </c>
      <c r="H44" s="59">
        <v>904158</v>
      </c>
      <c r="I44" s="59">
        <v>-9211810</v>
      </c>
      <c r="J44" s="59">
        <v>-84441</v>
      </c>
      <c r="K44" s="59">
        <v>-38261</v>
      </c>
      <c r="L44" s="59">
        <v>-6553012</v>
      </c>
      <c r="M44" s="59">
        <v>-6675714</v>
      </c>
      <c r="N44" s="59">
        <v>-242684</v>
      </c>
      <c r="O44" s="59">
        <v>-242684</v>
      </c>
      <c r="P44" s="59">
        <v>-1839597</v>
      </c>
      <c r="Q44" s="59">
        <v>-2324965</v>
      </c>
      <c r="R44" s="59">
        <v>0</v>
      </c>
      <c r="S44" s="59">
        <v>0</v>
      </c>
      <c r="T44" s="59">
        <v>0</v>
      </c>
      <c r="U44" s="59">
        <v>0</v>
      </c>
      <c r="V44" s="59">
        <v>-18212489</v>
      </c>
      <c r="W44" s="59">
        <v>14480000</v>
      </c>
      <c r="X44" s="59">
        <v>-32692489</v>
      </c>
      <c r="Y44" s="60">
        <v>-225.78</v>
      </c>
      <c r="Z44" s="61">
        <v>-6393527</v>
      </c>
    </row>
    <row r="45" spans="1:26" ht="13.5">
      <c r="A45" s="69" t="s">
        <v>61</v>
      </c>
      <c r="B45" s="21">
        <v>0</v>
      </c>
      <c r="C45" s="21">
        <v>0</v>
      </c>
      <c r="D45" s="98">
        <v>-3</v>
      </c>
      <c r="E45" s="99">
        <v>-3</v>
      </c>
      <c r="F45" s="99">
        <v>634247</v>
      </c>
      <c r="G45" s="99">
        <v>-5387234</v>
      </c>
      <c r="H45" s="99">
        <v>-10565170</v>
      </c>
      <c r="I45" s="99">
        <v>-10565170</v>
      </c>
      <c r="J45" s="99">
        <v>-11915818</v>
      </c>
      <c r="K45" s="99">
        <v>-17828612</v>
      </c>
      <c r="L45" s="99">
        <v>-14012371</v>
      </c>
      <c r="M45" s="99">
        <v>-14012371</v>
      </c>
      <c r="N45" s="99">
        <v>-577633</v>
      </c>
      <c r="O45" s="99">
        <v>-757276</v>
      </c>
      <c r="P45" s="99">
        <v>817625</v>
      </c>
      <c r="Q45" s="99">
        <v>817625</v>
      </c>
      <c r="R45" s="99">
        <v>0</v>
      </c>
      <c r="S45" s="99">
        <v>0</v>
      </c>
      <c r="T45" s="99">
        <v>0</v>
      </c>
      <c r="U45" s="99">
        <v>0</v>
      </c>
      <c r="V45" s="99">
        <v>817625</v>
      </c>
      <c r="W45" s="99">
        <v>-71669335</v>
      </c>
      <c r="X45" s="99">
        <v>72486960</v>
      </c>
      <c r="Y45" s="100">
        <v>-101.14</v>
      </c>
      <c r="Z45" s="101">
        <v>-3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101</v>
      </c>
      <c r="B47" s="114" t="s">
        <v>86</v>
      </c>
      <c r="C47" s="114"/>
      <c r="D47" s="115" t="s">
        <v>87</v>
      </c>
      <c r="E47" s="116" t="s">
        <v>88</v>
      </c>
      <c r="F47" s="117"/>
      <c r="G47" s="117"/>
      <c r="H47" s="117"/>
      <c r="I47" s="118" t="s">
        <v>89</v>
      </c>
      <c r="J47" s="117"/>
      <c r="K47" s="117"/>
      <c r="L47" s="117"/>
      <c r="M47" s="118" t="s">
        <v>90</v>
      </c>
      <c r="N47" s="119"/>
      <c r="O47" s="119"/>
      <c r="P47" s="119"/>
      <c r="Q47" s="118" t="s">
        <v>91</v>
      </c>
      <c r="R47" s="119"/>
      <c r="S47" s="119"/>
      <c r="T47" s="119"/>
      <c r="U47" s="119"/>
      <c r="V47" s="118" t="s">
        <v>92</v>
      </c>
      <c r="W47" s="118" t="s">
        <v>93</v>
      </c>
      <c r="X47" s="118" t="s">
        <v>94</v>
      </c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60056529</v>
      </c>
      <c r="C49" s="51">
        <v>0</v>
      </c>
      <c r="D49" s="128">
        <v>86440703</v>
      </c>
      <c r="E49" s="53">
        <v>64606927</v>
      </c>
      <c r="F49" s="53">
        <v>0</v>
      </c>
      <c r="G49" s="53">
        <v>0</v>
      </c>
      <c r="H49" s="53">
        <v>0</v>
      </c>
      <c r="I49" s="53">
        <v>59675555</v>
      </c>
      <c r="J49" s="53">
        <v>0</v>
      </c>
      <c r="K49" s="53">
        <v>0</v>
      </c>
      <c r="L49" s="53">
        <v>0</v>
      </c>
      <c r="M49" s="53">
        <v>57102309</v>
      </c>
      <c r="N49" s="53">
        <v>0</v>
      </c>
      <c r="O49" s="53">
        <v>0</v>
      </c>
      <c r="P49" s="53">
        <v>0</v>
      </c>
      <c r="Q49" s="53">
        <v>59166608</v>
      </c>
      <c r="R49" s="53">
        <v>0</v>
      </c>
      <c r="S49" s="53">
        <v>0</v>
      </c>
      <c r="T49" s="53">
        <v>0</v>
      </c>
      <c r="U49" s="53">
        <v>0</v>
      </c>
      <c r="V49" s="53">
        <v>310699664</v>
      </c>
      <c r="W49" s="53">
        <v>1675144446</v>
      </c>
      <c r="X49" s="53">
        <v>2372892741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48765769</v>
      </c>
      <c r="C51" s="51">
        <v>0</v>
      </c>
      <c r="D51" s="128">
        <v>75552422</v>
      </c>
      <c r="E51" s="53">
        <v>130752121</v>
      </c>
      <c r="F51" s="53">
        <v>0</v>
      </c>
      <c r="G51" s="53">
        <v>0</v>
      </c>
      <c r="H51" s="53">
        <v>0</v>
      </c>
      <c r="I51" s="53">
        <v>121293867</v>
      </c>
      <c r="J51" s="53">
        <v>0</v>
      </c>
      <c r="K51" s="53">
        <v>0</v>
      </c>
      <c r="L51" s="53">
        <v>0</v>
      </c>
      <c r="M51" s="53">
        <v>815086390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1191450569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102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82.66595165403304</v>
      </c>
      <c r="E58" s="7">
        <f t="shared" si="6"/>
        <v>83.68558188539944</v>
      </c>
      <c r="F58" s="7">
        <f t="shared" si="6"/>
        <v>69.12171717040039</v>
      </c>
      <c r="G58" s="7">
        <f t="shared" si="6"/>
        <v>73.5560469599376</v>
      </c>
      <c r="H58" s="7">
        <f t="shared" si="6"/>
        <v>81.02528842286173</v>
      </c>
      <c r="I58" s="7">
        <f t="shared" si="6"/>
        <v>74.51499670405886</v>
      </c>
      <c r="J58" s="7">
        <f t="shared" si="6"/>
        <v>83.54718785825419</v>
      </c>
      <c r="K58" s="7">
        <f t="shared" si="6"/>
        <v>81.32262950155459</v>
      </c>
      <c r="L58" s="7">
        <f t="shared" si="6"/>
        <v>92.91370911351457</v>
      </c>
      <c r="M58" s="7">
        <f t="shared" si="6"/>
        <v>85.92747058903785</v>
      </c>
      <c r="N58" s="7">
        <f t="shared" si="6"/>
        <v>108.18777542719013</v>
      </c>
      <c r="O58" s="7">
        <f t="shared" si="6"/>
        <v>78.0186933689464</v>
      </c>
      <c r="P58" s="7">
        <f t="shared" si="6"/>
        <v>107.10468809923054</v>
      </c>
      <c r="Q58" s="7">
        <f t="shared" si="6"/>
        <v>97.21847825274598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85.54354254152958</v>
      </c>
      <c r="W58" s="7">
        <f t="shared" si="6"/>
        <v>73.61664585891371</v>
      </c>
      <c r="X58" s="7">
        <f t="shared" si="6"/>
        <v>0</v>
      </c>
      <c r="Y58" s="7">
        <f t="shared" si="6"/>
        <v>0</v>
      </c>
      <c r="Z58" s="8">
        <f t="shared" si="6"/>
        <v>83.68558188539944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82.90000028641771</v>
      </c>
      <c r="E59" s="10">
        <f t="shared" si="7"/>
        <v>83.18724056518096</v>
      </c>
      <c r="F59" s="10">
        <f t="shared" si="7"/>
        <v>73.5471153499929</v>
      </c>
      <c r="G59" s="10">
        <f t="shared" si="7"/>
        <v>68.93206887207137</v>
      </c>
      <c r="H59" s="10">
        <f t="shared" si="7"/>
        <v>75.91547989299784</v>
      </c>
      <c r="I59" s="10">
        <f t="shared" si="7"/>
        <v>72.81335557649503</v>
      </c>
      <c r="J59" s="10">
        <f t="shared" si="7"/>
        <v>73.17337284370365</v>
      </c>
      <c r="K59" s="10">
        <f t="shared" si="7"/>
        <v>83.59918686514514</v>
      </c>
      <c r="L59" s="10">
        <f t="shared" si="7"/>
        <v>108.22978960778586</v>
      </c>
      <c r="M59" s="10">
        <f t="shared" si="7"/>
        <v>88.80837339856251</v>
      </c>
      <c r="N59" s="10">
        <f t="shared" si="7"/>
        <v>109.29300696362192</v>
      </c>
      <c r="O59" s="10">
        <f t="shared" si="7"/>
        <v>80.33709910511945</v>
      </c>
      <c r="P59" s="10">
        <f t="shared" si="7"/>
        <v>107.10338354135196</v>
      </c>
      <c r="Q59" s="10">
        <f t="shared" si="7"/>
        <v>98.88849729467414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86.9172670929611</v>
      </c>
      <c r="W59" s="10">
        <f t="shared" si="7"/>
        <v>74.8638214146078</v>
      </c>
      <c r="X59" s="10">
        <f t="shared" si="7"/>
        <v>0</v>
      </c>
      <c r="Y59" s="10">
        <f t="shared" si="7"/>
        <v>0</v>
      </c>
      <c r="Z59" s="11">
        <f t="shared" si="7"/>
        <v>83.18724056518096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82.50444605288789</v>
      </c>
      <c r="E60" s="13">
        <f t="shared" si="7"/>
        <v>83.72219194623496</v>
      </c>
      <c r="F60" s="13">
        <f t="shared" si="7"/>
        <v>66.55775458581424</v>
      </c>
      <c r="G60" s="13">
        <f t="shared" si="7"/>
        <v>72.45364051352266</v>
      </c>
      <c r="H60" s="13">
        <f t="shared" si="7"/>
        <v>80.60246584278299</v>
      </c>
      <c r="I60" s="13">
        <f t="shared" si="7"/>
        <v>73.04909282508298</v>
      </c>
      <c r="J60" s="13">
        <f t="shared" si="7"/>
        <v>84.76969317633174</v>
      </c>
      <c r="K60" s="13">
        <f t="shared" si="7"/>
        <v>78.66864209057752</v>
      </c>
      <c r="L60" s="13">
        <f t="shared" si="7"/>
        <v>87.31374958739312</v>
      </c>
      <c r="M60" s="13">
        <f t="shared" si="7"/>
        <v>83.60048675958089</v>
      </c>
      <c r="N60" s="13">
        <f t="shared" si="7"/>
        <v>108.73932060584266</v>
      </c>
      <c r="O60" s="13">
        <f t="shared" si="7"/>
        <v>75.05906985358976</v>
      </c>
      <c r="P60" s="13">
        <f t="shared" si="7"/>
        <v>107.91092911006994</v>
      </c>
      <c r="Q60" s="13">
        <f t="shared" si="7"/>
        <v>96.3598833766805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83.7505609528818</v>
      </c>
      <c r="W60" s="13">
        <f t="shared" si="7"/>
        <v>73.28536706272111</v>
      </c>
      <c r="X60" s="13">
        <f t="shared" si="7"/>
        <v>0</v>
      </c>
      <c r="Y60" s="13">
        <f t="shared" si="7"/>
        <v>0</v>
      </c>
      <c r="Z60" s="14">
        <f t="shared" si="7"/>
        <v>83.72219194623496</v>
      </c>
    </row>
    <row r="61" spans="1:26" ht="13.5">
      <c r="A61" s="38" t="s">
        <v>103</v>
      </c>
      <c r="B61" s="12">
        <f t="shared" si="7"/>
        <v>0</v>
      </c>
      <c r="C61" s="12">
        <f t="shared" si="7"/>
        <v>0</v>
      </c>
      <c r="D61" s="3">
        <f t="shared" si="7"/>
        <v>82.69999999846847</v>
      </c>
      <c r="E61" s="13">
        <f t="shared" si="7"/>
        <v>84.38755173591076</v>
      </c>
      <c r="F61" s="13">
        <f t="shared" si="7"/>
        <v>41.35016490642331</v>
      </c>
      <c r="G61" s="13">
        <f t="shared" si="7"/>
        <v>53.66128817471504</v>
      </c>
      <c r="H61" s="13">
        <f t="shared" si="7"/>
        <v>57.54079655973504</v>
      </c>
      <c r="I61" s="13">
        <f t="shared" si="7"/>
        <v>50.732072414144156</v>
      </c>
      <c r="J61" s="13">
        <f t="shared" si="7"/>
        <v>64.50027847412466</v>
      </c>
      <c r="K61" s="13">
        <f t="shared" si="7"/>
        <v>52.448082205917665</v>
      </c>
      <c r="L61" s="13">
        <f t="shared" si="7"/>
        <v>59.7185284857779</v>
      </c>
      <c r="M61" s="13">
        <f t="shared" si="7"/>
        <v>59.008060495411776</v>
      </c>
      <c r="N61" s="13">
        <f t="shared" si="7"/>
        <v>72.26061680808759</v>
      </c>
      <c r="O61" s="13">
        <f t="shared" si="7"/>
        <v>46.8485157222664</v>
      </c>
      <c r="P61" s="13">
        <f t="shared" si="7"/>
        <v>70.69951329505183</v>
      </c>
      <c r="Q61" s="13">
        <f t="shared" si="7"/>
        <v>62.51238818374597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56.964645532568895</v>
      </c>
      <c r="W61" s="13">
        <f t="shared" si="7"/>
        <v>72.47039357831687</v>
      </c>
      <c r="X61" s="13">
        <f t="shared" si="7"/>
        <v>0</v>
      </c>
      <c r="Y61" s="13">
        <f t="shared" si="7"/>
        <v>0</v>
      </c>
      <c r="Z61" s="14">
        <f t="shared" si="7"/>
        <v>84.38755173591076</v>
      </c>
    </row>
    <row r="62" spans="1:26" ht="13.5">
      <c r="A62" s="38" t="s">
        <v>104</v>
      </c>
      <c r="B62" s="12">
        <f t="shared" si="7"/>
        <v>0</v>
      </c>
      <c r="C62" s="12">
        <f t="shared" si="7"/>
        <v>0</v>
      </c>
      <c r="D62" s="3">
        <f t="shared" si="7"/>
        <v>80.89999986195707</v>
      </c>
      <c r="E62" s="13">
        <f t="shared" si="7"/>
        <v>81.21534019562098</v>
      </c>
      <c r="F62" s="13">
        <f t="shared" si="7"/>
        <v>296.3152692145287</v>
      </c>
      <c r="G62" s="13">
        <f t="shared" si="7"/>
        <v>259.4536228554167</v>
      </c>
      <c r="H62" s="13">
        <f t="shared" si="7"/>
        <v>259.5680159012552</v>
      </c>
      <c r="I62" s="13">
        <f t="shared" si="7"/>
        <v>271.7782834757539</v>
      </c>
      <c r="J62" s="13">
        <f t="shared" si="7"/>
        <v>281.0586144549323</v>
      </c>
      <c r="K62" s="13">
        <f t="shared" si="7"/>
        <v>307.8544363467284</v>
      </c>
      <c r="L62" s="13">
        <f t="shared" si="7"/>
        <v>310.18502013092785</v>
      </c>
      <c r="M62" s="13">
        <f t="shared" si="7"/>
        <v>299.7319419222724</v>
      </c>
      <c r="N62" s="13">
        <f t="shared" si="7"/>
        <v>507.0960628906821</v>
      </c>
      <c r="O62" s="13">
        <f t="shared" si="7"/>
        <v>308.11828539899096</v>
      </c>
      <c r="P62" s="13">
        <f t="shared" si="7"/>
        <v>370.2409837764411</v>
      </c>
      <c r="Q62" s="13">
        <f t="shared" si="7"/>
        <v>395.38382062780266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322.15351550332053</v>
      </c>
      <c r="W62" s="13">
        <f t="shared" si="7"/>
        <v>74.8315304740549</v>
      </c>
      <c r="X62" s="13">
        <f t="shared" si="7"/>
        <v>0</v>
      </c>
      <c r="Y62" s="13">
        <f t="shared" si="7"/>
        <v>0</v>
      </c>
      <c r="Z62" s="14">
        <f t="shared" si="7"/>
        <v>81.21534019562098</v>
      </c>
    </row>
    <row r="63" spans="1:26" ht="13.5">
      <c r="A63" s="38" t="s">
        <v>105</v>
      </c>
      <c r="B63" s="12">
        <f t="shared" si="7"/>
        <v>0</v>
      </c>
      <c r="C63" s="12">
        <f t="shared" si="7"/>
        <v>0</v>
      </c>
      <c r="D63" s="3">
        <f t="shared" si="7"/>
        <v>80.60000102470696</v>
      </c>
      <c r="E63" s="13">
        <f t="shared" si="7"/>
        <v>80.98219445366594</v>
      </c>
      <c r="F63" s="13">
        <f t="shared" si="7"/>
        <v>77.54989857555078</v>
      </c>
      <c r="G63" s="13">
        <f t="shared" si="7"/>
        <v>52.869185562390655</v>
      </c>
      <c r="H63" s="13">
        <f t="shared" si="7"/>
        <v>90.43154445323363</v>
      </c>
      <c r="I63" s="13">
        <f t="shared" si="7"/>
        <v>70.03079109881338</v>
      </c>
      <c r="J63" s="13">
        <f t="shared" si="7"/>
        <v>58.6096461447661</v>
      </c>
      <c r="K63" s="13">
        <f t="shared" si="7"/>
        <v>66.34671542570027</v>
      </c>
      <c r="L63" s="13">
        <f t="shared" si="7"/>
        <v>66.13274432211493</v>
      </c>
      <c r="M63" s="13">
        <f t="shared" si="7"/>
        <v>63.61731020118152</v>
      </c>
      <c r="N63" s="13">
        <f t="shared" si="7"/>
        <v>123.10054959659766</v>
      </c>
      <c r="O63" s="13">
        <f t="shared" si="7"/>
        <v>60.191767961440654</v>
      </c>
      <c r="P63" s="13">
        <f t="shared" si="7"/>
        <v>88.54374138387942</v>
      </c>
      <c r="Q63" s="13">
        <f t="shared" si="7"/>
        <v>89.62259182616212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74.53213708779393</v>
      </c>
      <c r="W63" s="13">
        <f t="shared" si="7"/>
        <v>74.7686742831349</v>
      </c>
      <c r="X63" s="13">
        <f t="shared" si="7"/>
        <v>0</v>
      </c>
      <c r="Y63" s="13">
        <f t="shared" si="7"/>
        <v>0</v>
      </c>
      <c r="Z63" s="14">
        <f t="shared" si="7"/>
        <v>80.98219445366594</v>
      </c>
    </row>
    <row r="64" spans="1:26" ht="13.5">
      <c r="A64" s="38" t="s">
        <v>106</v>
      </c>
      <c r="B64" s="12">
        <f t="shared" si="7"/>
        <v>0</v>
      </c>
      <c r="C64" s="12">
        <f t="shared" si="7"/>
        <v>0</v>
      </c>
      <c r="D64" s="3">
        <f t="shared" si="7"/>
        <v>88.99999825390744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74.62190515474394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8" t="s">
        <v>107</v>
      </c>
      <c r="B65" s="12">
        <f t="shared" si="7"/>
        <v>0</v>
      </c>
      <c r="C65" s="12">
        <f t="shared" si="7"/>
        <v>0</v>
      </c>
      <c r="D65" s="3">
        <f t="shared" si="7"/>
        <v>100</v>
      </c>
      <c r="E65" s="13">
        <f t="shared" si="7"/>
        <v>0.5213668043033167</v>
      </c>
      <c r="F65" s="13">
        <f t="shared" si="7"/>
        <v>139.7015744834016</v>
      </c>
      <c r="G65" s="13">
        <f t="shared" si="7"/>
        <v>140.97864646032826</v>
      </c>
      <c r="H65" s="13">
        <f t="shared" si="7"/>
        <v>161.27824917395048</v>
      </c>
      <c r="I65" s="13">
        <f t="shared" si="7"/>
        <v>147.2272625322028</v>
      </c>
      <c r="J65" s="13">
        <f t="shared" si="7"/>
        <v>151.61776153318974</v>
      </c>
      <c r="K65" s="13">
        <f t="shared" si="7"/>
        <v>141.6086869842172</v>
      </c>
      <c r="L65" s="13">
        <f t="shared" si="7"/>
        <v>177.71024584252487</v>
      </c>
      <c r="M65" s="13">
        <f t="shared" si="7"/>
        <v>157.08138882983684</v>
      </c>
      <c r="N65" s="13">
        <f t="shared" si="7"/>
        <v>30.583125572163496</v>
      </c>
      <c r="O65" s="13">
        <f t="shared" si="7"/>
        <v>180.67145061189441</v>
      </c>
      <c r="P65" s="13">
        <f t="shared" si="7"/>
        <v>215.0986321062674</v>
      </c>
      <c r="Q65" s="13">
        <f t="shared" si="7"/>
        <v>142.114323831417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148.78733524533698</v>
      </c>
      <c r="W65" s="13">
        <f t="shared" si="7"/>
        <v>75.12345799025945</v>
      </c>
      <c r="X65" s="13">
        <f t="shared" si="7"/>
        <v>0</v>
      </c>
      <c r="Y65" s="13">
        <f t="shared" si="7"/>
        <v>0</v>
      </c>
      <c r="Z65" s="14">
        <f t="shared" si="7"/>
        <v>0.5213668043033167</v>
      </c>
    </row>
    <row r="66" spans="1:26" ht="13.5">
      <c r="A66" s="39" t="s">
        <v>108</v>
      </c>
      <c r="B66" s="15">
        <f t="shared" si="7"/>
        <v>0</v>
      </c>
      <c r="C66" s="15">
        <f t="shared" si="7"/>
        <v>0</v>
      </c>
      <c r="D66" s="4">
        <f t="shared" si="7"/>
        <v>85.00000028764518</v>
      </c>
      <c r="E66" s="16">
        <f t="shared" si="7"/>
        <v>85.13714029774479</v>
      </c>
      <c r="F66" s="16">
        <f t="shared" si="7"/>
        <v>100</v>
      </c>
      <c r="G66" s="16">
        <f t="shared" si="7"/>
        <v>100.41179192757667</v>
      </c>
      <c r="H66" s="16">
        <f t="shared" si="7"/>
        <v>100.25152438036191</v>
      </c>
      <c r="I66" s="16">
        <f t="shared" si="7"/>
        <v>100.26179414355181</v>
      </c>
      <c r="J66" s="16">
        <f t="shared" si="7"/>
        <v>100.23825674056097</v>
      </c>
      <c r="K66" s="16">
        <f t="shared" si="7"/>
        <v>100</v>
      </c>
      <c r="L66" s="16">
        <f t="shared" si="7"/>
        <v>100.22053270572677</v>
      </c>
      <c r="M66" s="16">
        <f t="shared" si="7"/>
        <v>100.1524225884448</v>
      </c>
      <c r="N66" s="16">
        <f t="shared" si="7"/>
        <v>100.34567691245317</v>
      </c>
      <c r="O66" s="16">
        <f t="shared" si="7"/>
        <v>100.4607109512921</v>
      </c>
      <c r="P66" s="16">
        <f t="shared" si="7"/>
        <v>100.26790856746202</v>
      </c>
      <c r="Q66" s="16">
        <f t="shared" si="7"/>
        <v>100.35792991570514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100.25823747754849</v>
      </c>
      <c r="W66" s="16">
        <f t="shared" si="7"/>
        <v>75.00220639889406</v>
      </c>
      <c r="X66" s="16">
        <f t="shared" si="7"/>
        <v>0</v>
      </c>
      <c r="Y66" s="16">
        <f t="shared" si="7"/>
        <v>0</v>
      </c>
      <c r="Z66" s="17">
        <f t="shared" si="7"/>
        <v>85.13714029774479</v>
      </c>
    </row>
    <row r="67" spans="1:26" ht="13.5" hidden="1">
      <c r="A67" s="40" t="s">
        <v>109</v>
      </c>
      <c r="B67" s="23"/>
      <c r="C67" s="23"/>
      <c r="D67" s="24">
        <v>2286991758</v>
      </c>
      <c r="E67" s="25">
        <v>2259126911</v>
      </c>
      <c r="F67" s="25">
        <v>159556256</v>
      </c>
      <c r="G67" s="25">
        <v>167954908</v>
      </c>
      <c r="H67" s="25">
        <v>156919513</v>
      </c>
      <c r="I67" s="25">
        <v>484430677</v>
      </c>
      <c r="J67" s="25">
        <v>153549319</v>
      </c>
      <c r="K67" s="25">
        <v>148227043</v>
      </c>
      <c r="L67" s="25">
        <v>150016746</v>
      </c>
      <c r="M67" s="25">
        <v>451793108</v>
      </c>
      <c r="N67" s="25">
        <v>144808234</v>
      </c>
      <c r="O67" s="25">
        <v>155882121</v>
      </c>
      <c r="P67" s="25">
        <v>142062394</v>
      </c>
      <c r="Q67" s="25">
        <v>442752749</v>
      </c>
      <c r="R67" s="25"/>
      <c r="S67" s="25"/>
      <c r="T67" s="25"/>
      <c r="U67" s="25"/>
      <c r="V67" s="25">
        <v>1378976534</v>
      </c>
      <c r="W67" s="25">
        <v>1763270646</v>
      </c>
      <c r="X67" s="25"/>
      <c r="Y67" s="24"/>
      <c r="Z67" s="26">
        <v>2259126911</v>
      </c>
    </row>
    <row r="68" spans="1:26" ht="13.5" hidden="1">
      <c r="A68" s="36" t="s">
        <v>31</v>
      </c>
      <c r="B68" s="18"/>
      <c r="C68" s="18"/>
      <c r="D68" s="19">
        <v>385451024</v>
      </c>
      <c r="E68" s="20">
        <v>384120086</v>
      </c>
      <c r="F68" s="20">
        <v>31743487</v>
      </c>
      <c r="G68" s="20">
        <v>30867955</v>
      </c>
      <c r="H68" s="20">
        <v>31112644</v>
      </c>
      <c r="I68" s="20">
        <v>93724086</v>
      </c>
      <c r="J68" s="20">
        <v>30814526</v>
      </c>
      <c r="K68" s="20">
        <v>31038394</v>
      </c>
      <c r="L68" s="20">
        <v>33131977</v>
      </c>
      <c r="M68" s="20">
        <v>94984897</v>
      </c>
      <c r="N68" s="20">
        <v>31508316</v>
      </c>
      <c r="O68" s="20">
        <v>31861906</v>
      </c>
      <c r="P68" s="20">
        <v>32046010</v>
      </c>
      <c r="Q68" s="20">
        <v>95416232</v>
      </c>
      <c r="R68" s="20"/>
      <c r="S68" s="20"/>
      <c r="T68" s="20"/>
      <c r="U68" s="20"/>
      <c r="V68" s="20">
        <v>284125215</v>
      </c>
      <c r="W68" s="20">
        <v>297182739</v>
      </c>
      <c r="X68" s="20"/>
      <c r="Y68" s="19"/>
      <c r="Z68" s="22">
        <v>384120086</v>
      </c>
    </row>
    <row r="69" spans="1:26" ht="13.5" hidden="1">
      <c r="A69" s="37" t="s">
        <v>32</v>
      </c>
      <c r="B69" s="18"/>
      <c r="C69" s="18"/>
      <c r="D69" s="19">
        <v>1814628099</v>
      </c>
      <c r="E69" s="20">
        <v>1788234190</v>
      </c>
      <c r="F69" s="20">
        <v>122214174</v>
      </c>
      <c r="G69" s="20">
        <v>126576305</v>
      </c>
      <c r="H69" s="20">
        <v>115008711</v>
      </c>
      <c r="I69" s="20">
        <v>363799190</v>
      </c>
      <c r="J69" s="20">
        <v>111769311</v>
      </c>
      <c r="K69" s="20">
        <v>105920894</v>
      </c>
      <c r="L69" s="20">
        <v>105487820</v>
      </c>
      <c r="M69" s="20">
        <v>323178025</v>
      </c>
      <c r="N69" s="20">
        <v>101706144</v>
      </c>
      <c r="O69" s="20">
        <v>112478271</v>
      </c>
      <c r="P69" s="20">
        <v>98416531</v>
      </c>
      <c r="Q69" s="20">
        <v>312600946</v>
      </c>
      <c r="R69" s="20"/>
      <c r="S69" s="20"/>
      <c r="T69" s="20"/>
      <c r="U69" s="20"/>
      <c r="V69" s="20">
        <v>999578161</v>
      </c>
      <c r="W69" s="20">
        <v>1399078265</v>
      </c>
      <c r="X69" s="20"/>
      <c r="Y69" s="19"/>
      <c r="Z69" s="22">
        <v>1788234190</v>
      </c>
    </row>
    <row r="70" spans="1:26" ht="13.5" hidden="1">
      <c r="A70" s="38" t="s">
        <v>103</v>
      </c>
      <c r="B70" s="18"/>
      <c r="C70" s="18"/>
      <c r="D70" s="19">
        <v>1175293734</v>
      </c>
      <c r="E70" s="20">
        <v>1151790635</v>
      </c>
      <c r="F70" s="20">
        <v>100630404</v>
      </c>
      <c r="G70" s="20">
        <v>101496108</v>
      </c>
      <c r="H70" s="20">
        <v>94995939</v>
      </c>
      <c r="I70" s="20">
        <v>297122451</v>
      </c>
      <c r="J70" s="20">
        <v>87688578</v>
      </c>
      <c r="K70" s="20">
        <v>82248872</v>
      </c>
      <c r="L70" s="20">
        <v>81560367</v>
      </c>
      <c r="M70" s="20">
        <v>251497817</v>
      </c>
      <c r="N70" s="20">
        <v>78129650</v>
      </c>
      <c r="O70" s="20">
        <v>87896488</v>
      </c>
      <c r="P70" s="20">
        <v>75139158</v>
      </c>
      <c r="Q70" s="20">
        <v>241165296</v>
      </c>
      <c r="R70" s="20"/>
      <c r="S70" s="20"/>
      <c r="T70" s="20"/>
      <c r="U70" s="20"/>
      <c r="V70" s="20">
        <v>789785564</v>
      </c>
      <c r="W70" s="20">
        <v>906151469</v>
      </c>
      <c r="X70" s="20"/>
      <c r="Y70" s="19"/>
      <c r="Z70" s="22">
        <v>1151790635</v>
      </c>
    </row>
    <row r="71" spans="1:26" ht="13.5" hidden="1">
      <c r="A71" s="38" t="s">
        <v>104</v>
      </c>
      <c r="B71" s="18"/>
      <c r="C71" s="18"/>
      <c r="D71" s="19">
        <v>387560615</v>
      </c>
      <c r="E71" s="20">
        <v>386055807</v>
      </c>
      <c r="F71" s="20">
        <v>6181130</v>
      </c>
      <c r="G71" s="20">
        <v>6249932</v>
      </c>
      <c r="H71" s="20">
        <v>6112725</v>
      </c>
      <c r="I71" s="20">
        <v>18543787</v>
      </c>
      <c r="J71" s="20">
        <v>5818360</v>
      </c>
      <c r="K71" s="20">
        <v>5839095</v>
      </c>
      <c r="L71" s="20">
        <v>5856660</v>
      </c>
      <c r="M71" s="20">
        <v>17514115</v>
      </c>
      <c r="N71" s="20">
        <v>6054315</v>
      </c>
      <c r="O71" s="20">
        <v>6004359</v>
      </c>
      <c r="P71" s="20">
        <v>6060076</v>
      </c>
      <c r="Q71" s="20">
        <v>18118750</v>
      </c>
      <c r="R71" s="20"/>
      <c r="S71" s="20"/>
      <c r="T71" s="20"/>
      <c r="U71" s="20"/>
      <c r="V71" s="20">
        <v>54176652</v>
      </c>
      <c r="W71" s="20">
        <v>298809234</v>
      </c>
      <c r="X71" s="20"/>
      <c r="Y71" s="19"/>
      <c r="Z71" s="22">
        <v>386055807</v>
      </c>
    </row>
    <row r="72" spans="1:26" ht="13.5" hidden="1">
      <c r="A72" s="38" t="s">
        <v>105</v>
      </c>
      <c r="B72" s="18"/>
      <c r="C72" s="18"/>
      <c r="D72" s="19">
        <v>148725446</v>
      </c>
      <c r="E72" s="20">
        <v>148023540</v>
      </c>
      <c r="F72" s="20">
        <v>8120823</v>
      </c>
      <c r="G72" s="20">
        <v>11649020</v>
      </c>
      <c r="H72" s="20">
        <v>6806344</v>
      </c>
      <c r="I72" s="20">
        <v>26576187</v>
      </c>
      <c r="J72" s="20">
        <v>11172422</v>
      </c>
      <c r="K72" s="20">
        <v>10584842</v>
      </c>
      <c r="L72" s="20">
        <v>10756558</v>
      </c>
      <c r="M72" s="20">
        <v>32513822</v>
      </c>
      <c r="N72" s="20">
        <v>10232960</v>
      </c>
      <c r="O72" s="20">
        <v>11275919</v>
      </c>
      <c r="P72" s="20">
        <v>9935591</v>
      </c>
      <c r="Q72" s="20">
        <v>31444470</v>
      </c>
      <c r="R72" s="20"/>
      <c r="S72" s="20"/>
      <c r="T72" s="20"/>
      <c r="U72" s="20"/>
      <c r="V72" s="20">
        <v>90534479</v>
      </c>
      <c r="W72" s="20">
        <v>114667320</v>
      </c>
      <c r="X72" s="20"/>
      <c r="Y72" s="19"/>
      <c r="Z72" s="22">
        <v>148023540</v>
      </c>
    </row>
    <row r="73" spans="1:26" ht="13.5" hidden="1">
      <c r="A73" s="38" t="s">
        <v>106</v>
      </c>
      <c r="B73" s="18"/>
      <c r="C73" s="18"/>
      <c r="D73" s="19">
        <v>102514611</v>
      </c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>
        <v>79038766</v>
      </c>
      <c r="X73" s="20"/>
      <c r="Y73" s="19"/>
      <c r="Z73" s="22"/>
    </row>
    <row r="74" spans="1:26" ht="13.5" hidden="1">
      <c r="A74" s="38" t="s">
        <v>107</v>
      </c>
      <c r="B74" s="18"/>
      <c r="C74" s="18"/>
      <c r="D74" s="19">
        <v>533693</v>
      </c>
      <c r="E74" s="20">
        <v>102364208</v>
      </c>
      <c r="F74" s="20">
        <v>7281817</v>
      </c>
      <c r="G74" s="20">
        <v>7181245</v>
      </c>
      <c r="H74" s="20">
        <v>7093703</v>
      </c>
      <c r="I74" s="20">
        <v>21556765</v>
      </c>
      <c r="J74" s="20">
        <v>7089951</v>
      </c>
      <c r="K74" s="20">
        <v>7248085</v>
      </c>
      <c r="L74" s="20">
        <v>7314235</v>
      </c>
      <c r="M74" s="20">
        <v>21652271</v>
      </c>
      <c r="N74" s="20">
        <v>7289219</v>
      </c>
      <c r="O74" s="20">
        <v>7301505</v>
      </c>
      <c r="P74" s="20">
        <v>7281706</v>
      </c>
      <c r="Q74" s="20">
        <v>21872430</v>
      </c>
      <c r="R74" s="20"/>
      <c r="S74" s="20"/>
      <c r="T74" s="20"/>
      <c r="U74" s="20"/>
      <c r="V74" s="20">
        <v>65081466</v>
      </c>
      <c r="W74" s="20">
        <v>411476</v>
      </c>
      <c r="X74" s="20"/>
      <c r="Y74" s="19"/>
      <c r="Z74" s="22">
        <v>102364208</v>
      </c>
    </row>
    <row r="75" spans="1:26" ht="13.5" hidden="1">
      <c r="A75" s="39" t="s">
        <v>108</v>
      </c>
      <c r="B75" s="27"/>
      <c r="C75" s="27"/>
      <c r="D75" s="28">
        <v>86912635</v>
      </c>
      <c r="E75" s="29">
        <v>86772635</v>
      </c>
      <c r="F75" s="29">
        <v>5598595</v>
      </c>
      <c r="G75" s="29">
        <v>10510648</v>
      </c>
      <c r="H75" s="29">
        <v>10798158</v>
      </c>
      <c r="I75" s="29">
        <v>26907401</v>
      </c>
      <c r="J75" s="29">
        <v>10965482</v>
      </c>
      <c r="K75" s="29">
        <v>11267755</v>
      </c>
      <c r="L75" s="29">
        <v>11396949</v>
      </c>
      <c r="M75" s="29">
        <v>33630186</v>
      </c>
      <c r="N75" s="29">
        <v>11593774</v>
      </c>
      <c r="O75" s="29">
        <v>11541944</v>
      </c>
      <c r="P75" s="29">
        <v>11599853</v>
      </c>
      <c r="Q75" s="29">
        <v>34735571</v>
      </c>
      <c r="R75" s="29"/>
      <c r="S75" s="29"/>
      <c r="T75" s="29"/>
      <c r="U75" s="29"/>
      <c r="V75" s="29">
        <v>95273158</v>
      </c>
      <c r="W75" s="29">
        <v>67009642</v>
      </c>
      <c r="X75" s="29"/>
      <c r="Y75" s="28"/>
      <c r="Z75" s="30">
        <v>86772635</v>
      </c>
    </row>
    <row r="76" spans="1:26" ht="13.5" hidden="1">
      <c r="A76" s="41" t="s">
        <v>110</v>
      </c>
      <c r="B76" s="31"/>
      <c r="C76" s="31"/>
      <c r="D76" s="32">
        <v>1890563501</v>
      </c>
      <c r="E76" s="33">
        <v>1890563501</v>
      </c>
      <c r="F76" s="33">
        <v>110288024</v>
      </c>
      <c r="G76" s="33">
        <v>123540991</v>
      </c>
      <c r="H76" s="33">
        <v>127144488</v>
      </c>
      <c r="I76" s="33">
        <v>360973503</v>
      </c>
      <c r="J76" s="33">
        <v>128286138</v>
      </c>
      <c r="K76" s="33">
        <v>120542129</v>
      </c>
      <c r="L76" s="33">
        <v>139386123</v>
      </c>
      <c r="M76" s="33">
        <v>388214390</v>
      </c>
      <c r="N76" s="33">
        <v>156664807</v>
      </c>
      <c r="O76" s="33">
        <v>121617194</v>
      </c>
      <c r="P76" s="33">
        <v>152155484</v>
      </c>
      <c r="Q76" s="33">
        <v>430437485</v>
      </c>
      <c r="R76" s="33"/>
      <c r="S76" s="33"/>
      <c r="T76" s="33"/>
      <c r="U76" s="33"/>
      <c r="V76" s="33">
        <v>1179625378</v>
      </c>
      <c r="W76" s="33">
        <v>1298060707</v>
      </c>
      <c r="X76" s="33"/>
      <c r="Y76" s="32"/>
      <c r="Z76" s="34">
        <v>1890563501</v>
      </c>
    </row>
    <row r="77" spans="1:26" ht="13.5" hidden="1">
      <c r="A77" s="36" t="s">
        <v>31</v>
      </c>
      <c r="B77" s="18"/>
      <c r="C77" s="18"/>
      <c r="D77" s="19">
        <v>319538900</v>
      </c>
      <c r="E77" s="20">
        <v>319538900</v>
      </c>
      <c r="F77" s="20">
        <v>23346419</v>
      </c>
      <c r="G77" s="20">
        <v>21277920</v>
      </c>
      <c r="H77" s="20">
        <v>23619313</v>
      </c>
      <c r="I77" s="20">
        <v>68243652</v>
      </c>
      <c r="J77" s="20">
        <v>22548028</v>
      </c>
      <c r="K77" s="20">
        <v>25947845</v>
      </c>
      <c r="L77" s="20">
        <v>35858669</v>
      </c>
      <c r="M77" s="20">
        <v>84354542</v>
      </c>
      <c r="N77" s="20">
        <v>34436386</v>
      </c>
      <c r="O77" s="20">
        <v>25596931</v>
      </c>
      <c r="P77" s="20">
        <v>34322361</v>
      </c>
      <c r="Q77" s="20">
        <v>94355678</v>
      </c>
      <c r="R77" s="20"/>
      <c r="S77" s="20"/>
      <c r="T77" s="20"/>
      <c r="U77" s="20"/>
      <c r="V77" s="20">
        <v>246953872</v>
      </c>
      <c r="W77" s="20">
        <v>222482355</v>
      </c>
      <c r="X77" s="20"/>
      <c r="Y77" s="19"/>
      <c r="Z77" s="22">
        <v>319538900</v>
      </c>
    </row>
    <row r="78" spans="1:26" ht="13.5" hidden="1">
      <c r="A78" s="37" t="s">
        <v>32</v>
      </c>
      <c r="B78" s="18"/>
      <c r="C78" s="18"/>
      <c r="D78" s="19">
        <v>1497148861</v>
      </c>
      <c r="E78" s="20">
        <v>1497148861</v>
      </c>
      <c r="F78" s="20">
        <v>81343010</v>
      </c>
      <c r="G78" s="20">
        <v>91709141</v>
      </c>
      <c r="H78" s="20">
        <v>92699857</v>
      </c>
      <c r="I78" s="20">
        <v>265752008</v>
      </c>
      <c r="J78" s="20">
        <v>94746502</v>
      </c>
      <c r="K78" s="20">
        <v>83326529</v>
      </c>
      <c r="L78" s="20">
        <v>92105371</v>
      </c>
      <c r="M78" s="20">
        <v>270178402</v>
      </c>
      <c r="N78" s="20">
        <v>110594570</v>
      </c>
      <c r="O78" s="20">
        <v>84425144</v>
      </c>
      <c r="P78" s="20">
        <v>106202193</v>
      </c>
      <c r="Q78" s="20">
        <v>301221907</v>
      </c>
      <c r="R78" s="20"/>
      <c r="S78" s="20"/>
      <c r="T78" s="20"/>
      <c r="U78" s="20"/>
      <c r="V78" s="20">
        <v>837152317</v>
      </c>
      <c r="W78" s="20">
        <v>1025319642</v>
      </c>
      <c r="X78" s="20"/>
      <c r="Y78" s="19"/>
      <c r="Z78" s="22">
        <v>1497148861</v>
      </c>
    </row>
    <row r="79" spans="1:26" ht="13.5" hidden="1">
      <c r="A79" s="38" t="s">
        <v>103</v>
      </c>
      <c r="B79" s="18"/>
      <c r="C79" s="18"/>
      <c r="D79" s="19">
        <v>971967918</v>
      </c>
      <c r="E79" s="20">
        <v>971967918</v>
      </c>
      <c r="F79" s="20">
        <v>41610838</v>
      </c>
      <c r="G79" s="20">
        <v>54464119</v>
      </c>
      <c r="H79" s="20">
        <v>54661420</v>
      </c>
      <c r="I79" s="20">
        <v>150736377</v>
      </c>
      <c r="J79" s="20">
        <v>56559377</v>
      </c>
      <c r="K79" s="20">
        <v>43137956</v>
      </c>
      <c r="L79" s="20">
        <v>48706651</v>
      </c>
      <c r="M79" s="20">
        <v>148403984</v>
      </c>
      <c r="N79" s="20">
        <v>56456967</v>
      </c>
      <c r="O79" s="20">
        <v>41178200</v>
      </c>
      <c r="P79" s="20">
        <v>53123019</v>
      </c>
      <c r="Q79" s="20">
        <v>150758186</v>
      </c>
      <c r="R79" s="20"/>
      <c r="S79" s="20"/>
      <c r="T79" s="20"/>
      <c r="U79" s="20"/>
      <c r="V79" s="20">
        <v>449898547</v>
      </c>
      <c r="W79" s="20">
        <v>656691536</v>
      </c>
      <c r="X79" s="20"/>
      <c r="Y79" s="19"/>
      <c r="Z79" s="22">
        <v>971967918</v>
      </c>
    </row>
    <row r="80" spans="1:26" ht="13.5" hidden="1">
      <c r="A80" s="38" t="s">
        <v>104</v>
      </c>
      <c r="B80" s="18"/>
      <c r="C80" s="18"/>
      <c r="D80" s="19">
        <v>313536537</v>
      </c>
      <c r="E80" s="20">
        <v>313536537</v>
      </c>
      <c r="F80" s="20">
        <v>18315632</v>
      </c>
      <c r="G80" s="20">
        <v>16215675</v>
      </c>
      <c r="H80" s="20">
        <v>15866679</v>
      </c>
      <c r="I80" s="20">
        <v>50397986</v>
      </c>
      <c r="J80" s="20">
        <v>16353002</v>
      </c>
      <c r="K80" s="20">
        <v>17975913</v>
      </c>
      <c r="L80" s="20">
        <v>18166482</v>
      </c>
      <c r="M80" s="20">
        <v>52495397</v>
      </c>
      <c r="N80" s="20">
        <v>30701193</v>
      </c>
      <c r="O80" s="20">
        <v>18500528</v>
      </c>
      <c r="P80" s="20">
        <v>22436885</v>
      </c>
      <c r="Q80" s="20">
        <v>71638606</v>
      </c>
      <c r="R80" s="20"/>
      <c r="S80" s="20"/>
      <c r="T80" s="20"/>
      <c r="U80" s="20"/>
      <c r="V80" s="20">
        <v>174531989</v>
      </c>
      <c r="W80" s="20">
        <v>223603523</v>
      </c>
      <c r="X80" s="20"/>
      <c r="Y80" s="19"/>
      <c r="Z80" s="22">
        <v>313536537</v>
      </c>
    </row>
    <row r="81" spans="1:26" ht="13.5" hidden="1">
      <c r="A81" s="38" t="s">
        <v>105</v>
      </c>
      <c r="B81" s="18"/>
      <c r="C81" s="18"/>
      <c r="D81" s="19">
        <v>119872711</v>
      </c>
      <c r="E81" s="20">
        <v>119872711</v>
      </c>
      <c r="F81" s="20">
        <v>6297690</v>
      </c>
      <c r="G81" s="20">
        <v>6158742</v>
      </c>
      <c r="H81" s="20">
        <v>6155082</v>
      </c>
      <c r="I81" s="20">
        <v>18611514</v>
      </c>
      <c r="J81" s="20">
        <v>6548117</v>
      </c>
      <c r="K81" s="20">
        <v>7022695</v>
      </c>
      <c r="L81" s="20">
        <v>7113607</v>
      </c>
      <c r="M81" s="20">
        <v>20684419</v>
      </c>
      <c r="N81" s="20">
        <v>12596830</v>
      </c>
      <c r="O81" s="20">
        <v>6787175</v>
      </c>
      <c r="P81" s="20">
        <v>8797344</v>
      </c>
      <c r="Q81" s="20">
        <v>28181349</v>
      </c>
      <c r="R81" s="20"/>
      <c r="S81" s="20"/>
      <c r="T81" s="20"/>
      <c r="U81" s="20"/>
      <c r="V81" s="20">
        <v>67477282</v>
      </c>
      <c r="W81" s="20">
        <v>85735235</v>
      </c>
      <c r="X81" s="20"/>
      <c r="Y81" s="19"/>
      <c r="Z81" s="22">
        <v>119872711</v>
      </c>
    </row>
    <row r="82" spans="1:26" ht="13.5" hidden="1">
      <c r="A82" s="38" t="s">
        <v>106</v>
      </c>
      <c r="B82" s="18"/>
      <c r="C82" s="18"/>
      <c r="D82" s="19">
        <v>91238002</v>
      </c>
      <c r="E82" s="20">
        <v>91238002</v>
      </c>
      <c r="F82" s="20">
        <v>4946037</v>
      </c>
      <c r="G82" s="20">
        <v>4746583</v>
      </c>
      <c r="H82" s="20">
        <v>4576076</v>
      </c>
      <c r="I82" s="20">
        <v>14268696</v>
      </c>
      <c r="J82" s="20">
        <v>4536381</v>
      </c>
      <c r="K82" s="20">
        <v>4926047</v>
      </c>
      <c r="L82" s="20">
        <v>5120486</v>
      </c>
      <c r="M82" s="20">
        <v>14582914</v>
      </c>
      <c r="N82" s="20">
        <v>8610309</v>
      </c>
      <c r="O82" s="20">
        <v>4767506</v>
      </c>
      <c r="P82" s="20">
        <v>6182095</v>
      </c>
      <c r="Q82" s="20">
        <v>19559910</v>
      </c>
      <c r="R82" s="20"/>
      <c r="S82" s="20"/>
      <c r="T82" s="20"/>
      <c r="U82" s="20"/>
      <c r="V82" s="20">
        <v>48411520</v>
      </c>
      <c r="W82" s="20">
        <v>58980233</v>
      </c>
      <c r="X82" s="20"/>
      <c r="Y82" s="19"/>
      <c r="Z82" s="22">
        <v>91238002</v>
      </c>
    </row>
    <row r="83" spans="1:26" ht="13.5" hidden="1">
      <c r="A83" s="38" t="s">
        <v>107</v>
      </c>
      <c r="B83" s="18"/>
      <c r="C83" s="18"/>
      <c r="D83" s="19">
        <v>533693</v>
      </c>
      <c r="E83" s="20">
        <v>533693</v>
      </c>
      <c r="F83" s="20">
        <v>10172813</v>
      </c>
      <c r="G83" s="20">
        <v>10124022</v>
      </c>
      <c r="H83" s="20">
        <v>11440600</v>
      </c>
      <c r="I83" s="20">
        <v>31737435</v>
      </c>
      <c r="J83" s="20">
        <v>10749625</v>
      </c>
      <c r="K83" s="20">
        <v>10263918</v>
      </c>
      <c r="L83" s="20">
        <v>12998145</v>
      </c>
      <c r="M83" s="20">
        <v>34011688</v>
      </c>
      <c r="N83" s="20">
        <v>2229271</v>
      </c>
      <c r="O83" s="20">
        <v>13191735</v>
      </c>
      <c r="P83" s="20">
        <v>15662850</v>
      </c>
      <c r="Q83" s="20">
        <v>31083856</v>
      </c>
      <c r="R83" s="20"/>
      <c r="S83" s="20"/>
      <c r="T83" s="20"/>
      <c r="U83" s="20"/>
      <c r="V83" s="20">
        <v>96832979</v>
      </c>
      <c r="W83" s="20">
        <v>309115</v>
      </c>
      <c r="X83" s="20"/>
      <c r="Y83" s="19"/>
      <c r="Z83" s="22">
        <v>533693</v>
      </c>
    </row>
    <row r="84" spans="1:26" ht="13.5" hidden="1">
      <c r="A84" s="39" t="s">
        <v>108</v>
      </c>
      <c r="B84" s="27"/>
      <c r="C84" s="27"/>
      <c r="D84" s="28">
        <v>73875740</v>
      </c>
      <c r="E84" s="29">
        <v>73875740</v>
      </c>
      <c r="F84" s="29">
        <v>5598595</v>
      </c>
      <c r="G84" s="29">
        <v>10553930</v>
      </c>
      <c r="H84" s="29">
        <v>10825318</v>
      </c>
      <c r="I84" s="29">
        <v>26977843</v>
      </c>
      <c r="J84" s="29">
        <v>10991608</v>
      </c>
      <c r="K84" s="29">
        <v>11267755</v>
      </c>
      <c r="L84" s="29">
        <v>11422083</v>
      </c>
      <c r="M84" s="29">
        <v>33681446</v>
      </c>
      <c r="N84" s="29">
        <v>11633851</v>
      </c>
      <c r="O84" s="29">
        <v>11595119</v>
      </c>
      <c r="P84" s="29">
        <v>11630930</v>
      </c>
      <c r="Q84" s="29">
        <v>34859900</v>
      </c>
      <c r="R84" s="29"/>
      <c r="S84" s="29"/>
      <c r="T84" s="29"/>
      <c r="U84" s="29"/>
      <c r="V84" s="29">
        <v>95519189</v>
      </c>
      <c r="W84" s="29">
        <v>50258710</v>
      </c>
      <c r="X84" s="29"/>
      <c r="Y84" s="28"/>
      <c r="Z84" s="30">
        <v>73875740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133" t="s">
        <v>75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308610464</v>
      </c>
      <c r="C5" s="18">
        <v>0</v>
      </c>
      <c r="D5" s="58">
        <v>304861283</v>
      </c>
      <c r="E5" s="59">
        <v>304861283</v>
      </c>
      <c r="F5" s="59">
        <v>27141366</v>
      </c>
      <c r="G5" s="59">
        <v>24852085</v>
      </c>
      <c r="H5" s="59">
        <v>25991844</v>
      </c>
      <c r="I5" s="59">
        <v>77985295</v>
      </c>
      <c r="J5" s="59">
        <v>26049876</v>
      </c>
      <c r="K5" s="59">
        <v>26078459</v>
      </c>
      <c r="L5" s="59">
        <v>26112002</v>
      </c>
      <c r="M5" s="59">
        <v>78240337</v>
      </c>
      <c r="N5" s="59">
        <v>23781597</v>
      </c>
      <c r="O5" s="59">
        <v>25793257</v>
      </c>
      <c r="P5" s="59">
        <v>25856000</v>
      </c>
      <c r="Q5" s="59">
        <v>75430854</v>
      </c>
      <c r="R5" s="59">
        <v>0</v>
      </c>
      <c r="S5" s="59">
        <v>0</v>
      </c>
      <c r="T5" s="59">
        <v>0</v>
      </c>
      <c r="U5" s="59">
        <v>0</v>
      </c>
      <c r="V5" s="59">
        <v>231656486</v>
      </c>
      <c r="W5" s="59">
        <v>225825908</v>
      </c>
      <c r="X5" s="59">
        <v>5830578</v>
      </c>
      <c r="Y5" s="60">
        <v>2.58</v>
      </c>
      <c r="Z5" s="61">
        <v>304861283</v>
      </c>
    </row>
    <row r="6" spans="1:26" ht="13.5">
      <c r="A6" s="57" t="s">
        <v>32</v>
      </c>
      <c r="B6" s="18">
        <v>728751091</v>
      </c>
      <c r="C6" s="18">
        <v>0</v>
      </c>
      <c r="D6" s="58">
        <v>773395343</v>
      </c>
      <c r="E6" s="59">
        <v>773395343</v>
      </c>
      <c r="F6" s="59">
        <v>66742325</v>
      </c>
      <c r="G6" s="59">
        <v>68891843</v>
      </c>
      <c r="H6" s="59">
        <v>70625003</v>
      </c>
      <c r="I6" s="59">
        <v>206259171</v>
      </c>
      <c r="J6" s="59">
        <v>59639109</v>
      </c>
      <c r="K6" s="59">
        <v>61592985</v>
      </c>
      <c r="L6" s="59">
        <v>63607905</v>
      </c>
      <c r="M6" s="59">
        <v>184839999</v>
      </c>
      <c r="N6" s="59">
        <v>57092344</v>
      </c>
      <c r="O6" s="59">
        <v>60112691</v>
      </c>
      <c r="P6" s="59">
        <v>59299468</v>
      </c>
      <c r="Q6" s="59">
        <v>176504503</v>
      </c>
      <c r="R6" s="59">
        <v>0</v>
      </c>
      <c r="S6" s="59">
        <v>0</v>
      </c>
      <c r="T6" s="59">
        <v>0</v>
      </c>
      <c r="U6" s="59">
        <v>0</v>
      </c>
      <c r="V6" s="59">
        <v>567603673</v>
      </c>
      <c r="W6" s="59">
        <v>574025176</v>
      </c>
      <c r="X6" s="59">
        <v>-6421503</v>
      </c>
      <c r="Y6" s="60">
        <v>-1.12</v>
      </c>
      <c r="Z6" s="61">
        <v>773395343</v>
      </c>
    </row>
    <row r="7" spans="1:26" ht="13.5">
      <c r="A7" s="57" t="s">
        <v>33</v>
      </c>
      <c r="B7" s="18">
        <v>39770333</v>
      </c>
      <c r="C7" s="18">
        <v>0</v>
      </c>
      <c r="D7" s="58">
        <v>24981300</v>
      </c>
      <c r="E7" s="59">
        <v>24981300</v>
      </c>
      <c r="F7" s="59">
        <v>1601910</v>
      </c>
      <c r="G7" s="59">
        <v>3771249</v>
      </c>
      <c r="H7" s="59">
        <v>5864035</v>
      </c>
      <c r="I7" s="59">
        <v>11237194</v>
      </c>
      <c r="J7" s="59">
        <v>4366903</v>
      </c>
      <c r="K7" s="59">
        <v>3065873</v>
      </c>
      <c r="L7" s="59">
        <v>1995100</v>
      </c>
      <c r="M7" s="59">
        <v>9427876</v>
      </c>
      <c r="N7" s="59">
        <v>-3251045</v>
      </c>
      <c r="O7" s="59">
        <v>3013603</v>
      </c>
      <c r="P7" s="59">
        <v>3896123</v>
      </c>
      <c r="Q7" s="59">
        <v>3658681</v>
      </c>
      <c r="R7" s="59">
        <v>0</v>
      </c>
      <c r="S7" s="59">
        <v>0</v>
      </c>
      <c r="T7" s="59">
        <v>0</v>
      </c>
      <c r="U7" s="59">
        <v>0</v>
      </c>
      <c r="V7" s="59">
        <v>24323751</v>
      </c>
      <c r="W7" s="59">
        <v>18821890</v>
      </c>
      <c r="X7" s="59">
        <v>5501861</v>
      </c>
      <c r="Y7" s="60">
        <v>29.23</v>
      </c>
      <c r="Z7" s="61">
        <v>24981300</v>
      </c>
    </row>
    <row r="8" spans="1:26" ht="13.5">
      <c r="A8" s="57" t="s">
        <v>34</v>
      </c>
      <c r="B8" s="18">
        <v>125385667</v>
      </c>
      <c r="C8" s="18">
        <v>0</v>
      </c>
      <c r="D8" s="58">
        <v>140560000</v>
      </c>
      <c r="E8" s="59">
        <v>140560000</v>
      </c>
      <c r="F8" s="59">
        <v>56811708</v>
      </c>
      <c r="G8" s="59">
        <v>123764</v>
      </c>
      <c r="H8" s="59">
        <v>1733772</v>
      </c>
      <c r="I8" s="59">
        <v>58669244</v>
      </c>
      <c r="J8" s="59">
        <v>-322313</v>
      </c>
      <c r="K8" s="59">
        <v>435819</v>
      </c>
      <c r="L8" s="59">
        <v>45770510</v>
      </c>
      <c r="M8" s="59">
        <v>45884016</v>
      </c>
      <c r="N8" s="59">
        <v>293976</v>
      </c>
      <c r="O8" s="59">
        <v>299057</v>
      </c>
      <c r="P8" s="59">
        <v>35260115</v>
      </c>
      <c r="Q8" s="59">
        <v>35853148</v>
      </c>
      <c r="R8" s="59">
        <v>0</v>
      </c>
      <c r="S8" s="59">
        <v>0</v>
      </c>
      <c r="T8" s="59">
        <v>0</v>
      </c>
      <c r="U8" s="59">
        <v>0</v>
      </c>
      <c r="V8" s="59">
        <v>140406408</v>
      </c>
      <c r="W8" s="59">
        <v>140560000</v>
      </c>
      <c r="X8" s="59">
        <v>-153592</v>
      </c>
      <c r="Y8" s="60">
        <v>-0.11</v>
      </c>
      <c r="Z8" s="61">
        <v>140560000</v>
      </c>
    </row>
    <row r="9" spans="1:26" ht="13.5">
      <c r="A9" s="57" t="s">
        <v>35</v>
      </c>
      <c r="B9" s="18">
        <v>98609549</v>
      </c>
      <c r="C9" s="18">
        <v>0</v>
      </c>
      <c r="D9" s="58">
        <v>126382838</v>
      </c>
      <c r="E9" s="59">
        <v>126382838</v>
      </c>
      <c r="F9" s="59">
        <v>3782272</v>
      </c>
      <c r="G9" s="59">
        <v>5995400</v>
      </c>
      <c r="H9" s="59">
        <v>6354834</v>
      </c>
      <c r="I9" s="59">
        <v>16132506</v>
      </c>
      <c r="J9" s="59">
        <v>6276543</v>
      </c>
      <c r="K9" s="59">
        <v>6379309</v>
      </c>
      <c r="L9" s="59">
        <v>4538712</v>
      </c>
      <c r="M9" s="59">
        <v>17194564</v>
      </c>
      <c r="N9" s="59">
        <v>6300315</v>
      </c>
      <c r="O9" s="59">
        <v>7737171</v>
      </c>
      <c r="P9" s="59">
        <v>6540926</v>
      </c>
      <c r="Q9" s="59">
        <v>20578412</v>
      </c>
      <c r="R9" s="59">
        <v>0</v>
      </c>
      <c r="S9" s="59">
        <v>0</v>
      </c>
      <c r="T9" s="59">
        <v>0</v>
      </c>
      <c r="U9" s="59">
        <v>0</v>
      </c>
      <c r="V9" s="59">
        <v>53905482</v>
      </c>
      <c r="W9" s="59">
        <v>49951619</v>
      </c>
      <c r="X9" s="59">
        <v>3953863</v>
      </c>
      <c r="Y9" s="60">
        <v>7.92</v>
      </c>
      <c r="Z9" s="61">
        <v>126382838</v>
      </c>
    </row>
    <row r="10" spans="1:26" ht="25.5">
      <c r="A10" s="62" t="s">
        <v>95</v>
      </c>
      <c r="B10" s="63">
        <f>SUM(B5:B9)</f>
        <v>1301127104</v>
      </c>
      <c r="C10" s="63">
        <f>SUM(C5:C9)</f>
        <v>0</v>
      </c>
      <c r="D10" s="64">
        <f aca="true" t="shared" si="0" ref="D10:Z10">SUM(D5:D9)</f>
        <v>1370180764</v>
      </c>
      <c r="E10" s="65">
        <f t="shared" si="0"/>
        <v>1370180764</v>
      </c>
      <c r="F10" s="65">
        <f t="shared" si="0"/>
        <v>156079581</v>
      </c>
      <c r="G10" s="65">
        <f t="shared" si="0"/>
        <v>103634341</v>
      </c>
      <c r="H10" s="65">
        <f t="shared" si="0"/>
        <v>110569488</v>
      </c>
      <c r="I10" s="65">
        <f t="shared" si="0"/>
        <v>370283410</v>
      </c>
      <c r="J10" s="65">
        <f t="shared" si="0"/>
        <v>96010118</v>
      </c>
      <c r="K10" s="65">
        <f t="shared" si="0"/>
        <v>97552445</v>
      </c>
      <c r="L10" s="65">
        <f t="shared" si="0"/>
        <v>142024229</v>
      </c>
      <c r="M10" s="65">
        <f t="shared" si="0"/>
        <v>335586792</v>
      </c>
      <c r="N10" s="65">
        <f t="shared" si="0"/>
        <v>84217187</v>
      </c>
      <c r="O10" s="65">
        <f t="shared" si="0"/>
        <v>96955779</v>
      </c>
      <c r="P10" s="65">
        <f t="shared" si="0"/>
        <v>130852632</v>
      </c>
      <c r="Q10" s="65">
        <f t="shared" si="0"/>
        <v>312025598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1017895800</v>
      </c>
      <c r="W10" s="65">
        <f t="shared" si="0"/>
        <v>1009184593</v>
      </c>
      <c r="X10" s="65">
        <f t="shared" si="0"/>
        <v>8711207</v>
      </c>
      <c r="Y10" s="66">
        <f>+IF(W10&lt;&gt;0,(X10/W10)*100,0)</f>
        <v>0.8631926270400365</v>
      </c>
      <c r="Z10" s="67">
        <f t="shared" si="0"/>
        <v>1370180764</v>
      </c>
    </row>
    <row r="11" spans="1:26" ht="13.5">
      <c r="A11" s="57" t="s">
        <v>36</v>
      </c>
      <c r="B11" s="18">
        <v>363305145</v>
      </c>
      <c r="C11" s="18">
        <v>0</v>
      </c>
      <c r="D11" s="58">
        <v>412117366</v>
      </c>
      <c r="E11" s="59">
        <v>412117366</v>
      </c>
      <c r="F11" s="59">
        <v>32593017</v>
      </c>
      <c r="G11" s="59">
        <v>33926827</v>
      </c>
      <c r="H11" s="59">
        <v>32325124</v>
      </c>
      <c r="I11" s="59">
        <v>98844968</v>
      </c>
      <c r="J11" s="59">
        <v>31343701</v>
      </c>
      <c r="K11" s="59">
        <v>33537087</v>
      </c>
      <c r="L11" s="59">
        <v>35549818</v>
      </c>
      <c r="M11" s="59">
        <v>100430606</v>
      </c>
      <c r="N11" s="59">
        <v>34693430</v>
      </c>
      <c r="O11" s="59">
        <v>34024240</v>
      </c>
      <c r="P11" s="59">
        <v>33912546</v>
      </c>
      <c r="Q11" s="59">
        <v>102630216</v>
      </c>
      <c r="R11" s="59">
        <v>0</v>
      </c>
      <c r="S11" s="59">
        <v>0</v>
      </c>
      <c r="T11" s="59">
        <v>0</v>
      </c>
      <c r="U11" s="59">
        <v>0</v>
      </c>
      <c r="V11" s="59">
        <v>301905790</v>
      </c>
      <c r="W11" s="59">
        <v>299692267</v>
      </c>
      <c r="X11" s="59">
        <v>2213523</v>
      </c>
      <c r="Y11" s="60">
        <v>0.74</v>
      </c>
      <c r="Z11" s="61">
        <v>412117366</v>
      </c>
    </row>
    <row r="12" spans="1:26" ht="13.5">
      <c r="A12" s="57" t="s">
        <v>37</v>
      </c>
      <c r="B12" s="18">
        <v>19089604</v>
      </c>
      <c r="C12" s="18">
        <v>0</v>
      </c>
      <c r="D12" s="58">
        <v>21075838</v>
      </c>
      <c r="E12" s="59">
        <v>21075838</v>
      </c>
      <c r="F12" s="59">
        <v>1578329</v>
      </c>
      <c r="G12" s="59">
        <v>1429527</v>
      </c>
      <c r="H12" s="59">
        <v>1552258</v>
      </c>
      <c r="I12" s="59">
        <v>4560114</v>
      </c>
      <c r="J12" s="59">
        <v>1594186</v>
      </c>
      <c r="K12" s="59">
        <v>1594186</v>
      </c>
      <c r="L12" s="59">
        <v>1584268</v>
      </c>
      <c r="M12" s="59">
        <v>4772640</v>
      </c>
      <c r="N12" s="59">
        <v>1633166</v>
      </c>
      <c r="O12" s="59">
        <v>1585846</v>
      </c>
      <c r="P12" s="59">
        <v>1590800</v>
      </c>
      <c r="Q12" s="59">
        <v>4809812</v>
      </c>
      <c r="R12" s="59">
        <v>0</v>
      </c>
      <c r="S12" s="59">
        <v>0</v>
      </c>
      <c r="T12" s="59">
        <v>0</v>
      </c>
      <c r="U12" s="59">
        <v>0</v>
      </c>
      <c r="V12" s="59">
        <v>14142566</v>
      </c>
      <c r="W12" s="59">
        <v>14711625</v>
      </c>
      <c r="X12" s="59">
        <v>-569059</v>
      </c>
      <c r="Y12" s="60">
        <v>-3.87</v>
      </c>
      <c r="Z12" s="61">
        <v>21075838</v>
      </c>
    </row>
    <row r="13" spans="1:26" ht="13.5">
      <c r="A13" s="57" t="s">
        <v>96</v>
      </c>
      <c r="B13" s="18">
        <v>164688628</v>
      </c>
      <c r="C13" s="18">
        <v>0</v>
      </c>
      <c r="D13" s="58">
        <v>154696859</v>
      </c>
      <c r="E13" s="59">
        <v>154696859</v>
      </c>
      <c r="F13" s="59">
        <v>12880873</v>
      </c>
      <c r="G13" s="59">
        <v>12880873</v>
      </c>
      <c r="H13" s="59">
        <v>12880873</v>
      </c>
      <c r="I13" s="59">
        <v>38642619</v>
      </c>
      <c r="J13" s="59">
        <v>12880873</v>
      </c>
      <c r="K13" s="59">
        <v>12933537</v>
      </c>
      <c r="L13" s="59">
        <v>12891406</v>
      </c>
      <c r="M13" s="59">
        <v>38705816</v>
      </c>
      <c r="N13" s="59">
        <v>12891406</v>
      </c>
      <c r="O13" s="59">
        <v>12891406</v>
      </c>
      <c r="P13" s="59">
        <v>12891406</v>
      </c>
      <c r="Q13" s="59">
        <v>38674218</v>
      </c>
      <c r="R13" s="59">
        <v>0</v>
      </c>
      <c r="S13" s="59">
        <v>0</v>
      </c>
      <c r="T13" s="59">
        <v>0</v>
      </c>
      <c r="U13" s="59">
        <v>0</v>
      </c>
      <c r="V13" s="59">
        <v>116022653</v>
      </c>
      <c r="W13" s="59">
        <v>116008486</v>
      </c>
      <c r="X13" s="59">
        <v>14167</v>
      </c>
      <c r="Y13" s="60">
        <v>0.01</v>
      </c>
      <c r="Z13" s="61">
        <v>154696859</v>
      </c>
    </row>
    <row r="14" spans="1:26" ht="13.5">
      <c r="A14" s="57" t="s">
        <v>38</v>
      </c>
      <c r="B14" s="18">
        <v>8391095</v>
      </c>
      <c r="C14" s="18">
        <v>0</v>
      </c>
      <c r="D14" s="58">
        <v>35746556</v>
      </c>
      <c r="E14" s="59">
        <v>35746556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3767217</v>
      </c>
      <c r="M14" s="59">
        <v>3767217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3767217</v>
      </c>
      <c r="W14" s="59">
        <v>10734383</v>
      </c>
      <c r="X14" s="59">
        <v>-6967166</v>
      </c>
      <c r="Y14" s="60">
        <v>-64.91</v>
      </c>
      <c r="Z14" s="61">
        <v>35746556</v>
      </c>
    </row>
    <row r="15" spans="1:26" ht="13.5">
      <c r="A15" s="57" t="s">
        <v>39</v>
      </c>
      <c r="B15" s="18">
        <v>379618096</v>
      </c>
      <c r="C15" s="18">
        <v>0</v>
      </c>
      <c r="D15" s="58">
        <v>422709506</v>
      </c>
      <c r="E15" s="59">
        <v>422709506</v>
      </c>
      <c r="F15" s="59">
        <v>3997</v>
      </c>
      <c r="G15" s="59">
        <v>50872606</v>
      </c>
      <c r="H15" s="59">
        <v>48483257</v>
      </c>
      <c r="I15" s="59">
        <v>99359860</v>
      </c>
      <c r="J15" s="59">
        <v>32993264</v>
      </c>
      <c r="K15" s="59">
        <v>29210255</v>
      </c>
      <c r="L15" s="59">
        <v>29803849</v>
      </c>
      <c r="M15" s="59">
        <v>92007368</v>
      </c>
      <c r="N15" s="59">
        <v>27546622</v>
      </c>
      <c r="O15" s="59">
        <v>28797894</v>
      </c>
      <c r="P15" s="59">
        <v>27202719</v>
      </c>
      <c r="Q15" s="59">
        <v>83547235</v>
      </c>
      <c r="R15" s="59">
        <v>0</v>
      </c>
      <c r="S15" s="59">
        <v>0</v>
      </c>
      <c r="T15" s="59">
        <v>0</v>
      </c>
      <c r="U15" s="59">
        <v>0</v>
      </c>
      <c r="V15" s="59">
        <v>274914463</v>
      </c>
      <c r="W15" s="59">
        <v>282010979</v>
      </c>
      <c r="X15" s="59">
        <v>-7096516</v>
      </c>
      <c r="Y15" s="60">
        <v>-2.52</v>
      </c>
      <c r="Z15" s="61">
        <v>422709506</v>
      </c>
    </row>
    <row r="16" spans="1:26" ht="13.5">
      <c r="A16" s="68" t="s">
        <v>40</v>
      </c>
      <c r="B16" s="18">
        <v>71439309</v>
      </c>
      <c r="C16" s="18">
        <v>0</v>
      </c>
      <c r="D16" s="58">
        <v>1760000</v>
      </c>
      <c r="E16" s="59">
        <v>1760000</v>
      </c>
      <c r="F16" s="59">
        <v>5766901</v>
      </c>
      <c r="G16" s="59">
        <v>-3641225</v>
      </c>
      <c r="H16" s="59">
        <v>18272</v>
      </c>
      <c r="I16" s="59">
        <v>2143948</v>
      </c>
      <c r="J16" s="59">
        <v>1359486</v>
      </c>
      <c r="K16" s="59">
        <v>1442436</v>
      </c>
      <c r="L16" s="59">
        <v>1659912</v>
      </c>
      <c r="M16" s="59">
        <v>4461834</v>
      </c>
      <c r="N16" s="59">
        <v>-3558998</v>
      </c>
      <c r="O16" s="59">
        <v>1012465</v>
      </c>
      <c r="P16" s="59">
        <v>1741674</v>
      </c>
      <c r="Q16" s="59">
        <v>-804859</v>
      </c>
      <c r="R16" s="59">
        <v>0</v>
      </c>
      <c r="S16" s="59">
        <v>0</v>
      </c>
      <c r="T16" s="59">
        <v>0</v>
      </c>
      <c r="U16" s="59">
        <v>0</v>
      </c>
      <c r="V16" s="59">
        <v>5800923</v>
      </c>
      <c r="W16" s="59">
        <v>1355000</v>
      </c>
      <c r="X16" s="59">
        <v>4445923</v>
      </c>
      <c r="Y16" s="60">
        <v>328.11</v>
      </c>
      <c r="Z16" s="61">
        <v>1760000</v>
      </c>
    </row>
    <row r="17" spans="1:26" ht="13.5">
      <c r="A17" s="57" t="s">
        <v>41</v>
      </c>
      <c r="B17" s="18">
        <v>253048464</v>
      </c>
      <c r="C17" s="18">
        <v>0</v>
      </c>
      <c r="D17" s="58">
        <v>356054986</v>
      </c>
      <c r="E17" s="59">
        <v>356054986</v>
      </c>
      <c r="F17" s="59">
        <v>18501391</v>
      </c>
      <c r="G17" s="59">
        <v>17250207</v>
      </c>
      <c r="H17" s="59">
        <v>22689354</v>
      </c>
      <c r="I17" s="59">
        <v>58440952</v>
      </c>
      <c r="J17" s="59">
        <v>19648320</v>
      </c>
      <c r="K17" s="59">
        <v>22182187</v>
      </c>
      <c r="L17" s="59">
        <v>25443501</v>
      </c>
      <c r="M17" s="59">
        <v>67274008</v>
      </c>
      <c r="N17" s="59">
        <v>23719022</v>
      </c>
      <c r="O17" s="59">
        <v>21114958</v>
      </c>
      <c r="P17" s="59">
        <v>27264442</v>
      </c>
      <c r="Q17" s="59">
        <v>72098422</v>
      </c>
      <c r="R17" s="59">
        <v>0</v>
      </c>
      <c r="S17" s="59">
        <v>0</v>
      </c>
      <c r="T17" s="59">
        <v>0</v>
      </c>
      <c r="U17" s="59">
        <v>0</v>
      </c>
      <c r="V17" s="59">
        <v>197813382</v>
      </c>
      <c r="W17" s="59">
        <v>221423718</v>
      </c>
      <c r="X17" s="59">
        <v>-23610336</v>
      </c>
      <c r="Y17" s="60">
        <v>-10.66</v>
      </c>
      <c r="Z17" s="61">
        <v>356054986</v>
      </c>
    </row>
    <row r="18" spans="1:26" ht="13.5">
      <c r="A18" s="69" t="s">
        <v>42</v>
      </c>
      <c r="B18" s="70">
        <f>SUM(B11:B17)</f>
        <v>1259580341</v>
      </c>
      <c r="C18" s="70">
        <f>SUM(C11:C17)</f>
        <v>0</v>
      </c>
      <c r="D18" s="71">
        <f aca="true" t="shared" si="1" ref="D18:Z18">SUM(D11:D17)</f>
        <v>1404161111</v>
      </c>
      <c r="E18" s="72">
        <f t="shared" si="1"/>
        <v>1404161111</v>
      </c>
      <c r="F18" s="72">
        <f t="shared" si="1"/>
        <v>71324508</v>
      </c>
      <c r="G18" s="72">
        <f t="shared" si="1"/>
        <v>112718815</v>
      </c>
      <c r="H18" s="72">
        <f t="shared" si="1"/>
        <v>117949138</v>
      </c>
      <c r="I18" s="72">
        <f t="shared" si="1"/>
        <v>301992461</v>
      </c>
      <c r="J18" s="72">
        <f t="shared" si="1"/>
        <v>99819830</v>
      </c>
      <c r="K18" s="72">
        <f t="shared" si="1"/>
        <v>100899688</v>
      </c>
      <c r="L18" s="72">
        <f t="shared" si="1"/>
        <v>110699971</v>
      </c>
      <c r="M18" s="72">
        <f t="shared" si="1"/>
        <v>311419489</v>
      </c>
      <c r="N18" s="72">
        <f t="shared" si="1"/>
        <v>96924648</v>
      </c>
      <c r="O18" s="72">
        <f t="shared" si="1"/>
        <v>99426809</v>
      </c>
      <c r="P18" s="72">
        <f t="shared" si="1"/>
        <v>104603587</v>
      </c>
      <c r="Q18" s="72">
        <f t="shared" si="1"/>
        <v>300955044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914366994</v>
      </c>
      <c r="W18" s="72">
        <f t="shared" si="1"/>
        <v>945936458</v>
      </c>
      <c r="X18" s="72">
        <f t="shared" si="1"/>
        <v>-31569464</v>
      </c>
      <c r="Y18" s="66">
        <f>+IF(W18&lt;&gt;0,(X18/W18)*100,0)</f>
        <v>-3.33737681141369</v>
      </c>
      <c r="Z18" s="73">
        <f t="shared" si="1"/>
        <v>1404161111</v>
      </c>
    </row>
    <row r="19" spans="1:26" ht="13.5">
      <c r="A19" s="69" t="s">
        <v>43</v>
      </c>
      <c r="B19" s="74">
        <f>+B10-B18</f>
        <v>41546763</v>
      </c>
      <c r="C19" s="74">
        <f>+C10-C18</f>
        <v>0</v>
      </c>
      <c r="D19" s="75">
        <f aca="true" t="shared" si="2" ref="D19:Z19">+D10-D18</f>
        <v>-33980347</v>
      </c>
      <c r="E19" s="76">
        <f t="shared" si="2"/>
        <v>-33980347</v>
      </c>
      <c r="F19" s="76">
        <f t="shared" si="2"/>
        <v>84755073</v>
      </c>
      <c r="G19" s="76">
        <f t="shared" si="2"/>
        <v>-9084474</v>
      </c>
      <c r="H19" s="76">
        <f t="shared" si="2"/>
        <v>-7379650</v>
      </c>
      <c r="I19" s="76">
        <f t="shared" si="2"/>
        <v>68290949</v>
      </c>
      <c r="J19" s="76">
        <f t="shared" si="2"/>
        <v>-3809712</v>
      </c>
      <c r="K19" s="76">
        <f t="shared" si="2"/>
        <v>-3347243</v>
      </c>
      <c r="L19" s="76">
        <f t="shared" si="2"/>
        <v>31324258</v>
      </c>
      <c r="M19" s="76">
        <f t="shared" si="2"/>
        <v>24167303</v>
      </c>
      <c r="N19" s="76">
        <f t="shared" si="2"/>
        <v>-12707461</v>
      </c>
      <c r="O19" s="76">
        <f t="shared" si="2"/>
        <v>-2471030</v>
      </c>
      <c r="P19" s="76">
        <f t="shared" si="2"/>
        <v>26249045</v>
      </c>
      <c r="Q19" s="76">
        <f t="shared" si="2"/>
        <v>11070554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103528806</v>
      </c>
      <c r="W19" s="76">
        <f>IF(E10=E18,0,W10-W18)</f>
        <v>63248135</v>
      </c>
      <c r="X19" s="76">
        <f t="shared" si="2"/>
        <v>40280671</v>
      </c>
      <c r="Y19" s="77">
        <f>+IF(W19&lt;&gt;0,(X19/W19)*100,0)</f>
        <v>63.686733213556415</v>
      </c>
      <c r="Z19" s="78">
        <f t="shared" si="2"/>
        <v>-33980347</v>
      </c>
    </row>
    <row r="20" spans="1:26" ht="13.5">
      <c r="A20" s="57" t="s">
        <v>44</v>
      </c>
      <c r="B20" s="18">
        <v>119019252</v>
      </c>
      <c r="C20" s="18">
        <v>0</v>
      </c>
      <c r="D20" s="58">
        <v>76717905</v>
      </c>
      <c r="E20" s="59">
        <v>76717905</v>
      </c>
      <c r="F20" s="59">
        <v>0</v>
      </c>
      <c r="G20" s="59">
        <v>345028</v>
      </c>
      <c r="H20" s="59">
        <v>18285</v>
      </c>
      <c r="I20" s="59">
        <v>363313</v>
      </c>
      <c r="J20" s="59">
        <v>3791349</v>
      </c>
      <c r="K20" s="59">
        <v>3870488</v>
      </c>
      <c r="L20" s="59">
        <v>9161109</v>
      </c>
      <c r="M20" s="59">
        <v>16822946</v>
      </c>
      <c r="N20" s="59">
        <v>6832442</v>
      </c>
      <c r="O20" s="59">
        <v>1367274</v>
      </c>
      <c r="P20" s="59">
        <v>4163952</v>
      </c>
      <c r="Q20" s="59">
        <v>12363668</v>
      </c>
      <c r="R20" s="59">
        <v>0</v>
      </c>
      <c r="S20" s="59">
        <v>0</v>
      </c>
      <c r="T20" s="59">
        <v>0</v>
      </c>
      <c r="U20" s="59">
        <v>0</v>
      </c>
      <c r="V20" s="59">
        <v>29549927</v>
      </c>
      <c r="W20" s="59">
        <v>42757048</v>
      </c>
      <c r="X20" s="59">
        <v>-13207121</v>
      </c>
      <c r="Y20" s="60">
        <v>-30.89</v>
      </c>
      <c r="Z20" s="61">
        <v>76717905</v>
      </c>
    </row>
    <row r="21" spans="1:26" ht="13.5">
      <c r="A21" s="57" t="s">
        <v>97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98</v>
      </c>
      <c r="B22" s="85">
        <f>SUM(B19:B21)</f>
        <v>160566015</v>
      </c>
      <c r="C22" s="85">
        <f>SUM(C19:C21)</f>
        <v>0</v>
      </c>
      <c r="D22" s="86">
        <f aca="true" t="shared" si="3" ref="D22:Z22">SUM(D19:D21)</f>
        <v>42737558</v>
      </c>
      <c r="E22" s="87">
        <f t="shared" si="3"/>
        <v>42737558</v>
      </c>
      <c r="F22" s="87">
        <f t="shared" si="3"/>
        <v>84755073</v>
      </c>
      <c r="G22" s="87">
        <f t="shared" si="3"/>
        <v>-8739446</v>
      </c>
      <c r="H22" s="87">
        <f t="shared" si="3"/>
        <v>-7361365</v>
      </c>
      <c r="I22" s="87">
        <f t="shared" si="3"/>
        <v>68654262</v>
      </c>
      <c r="J22" s="87">
        <f t="shared" si="3"/>
        <v>-18363</v>
      </c>
      <c r="K22" s="87">
        <f t="shared" si="3"/>
        <v>523245</v>
      </c>
      <c r="L22" s="87">
        <f t="shared" si="3"/>
        <v>40485367</v>
      </c>
      <c r="M22" s="87">
        <f t="shared" si="3"/>
        <v>40990249</v>
      </c>
      <c r="N22" s="87">
        <f t="shared" si="3"/>
        <v>-5875019</v>
      </c>
      <c r="O22" s="87">
        <f t="shared" si="3"/>
        <v>-1103756</v>
      </c>
      <c r="P22" s="87">
        <f t="shared" si="3"/>
        <v>30412997</v>
      </c>
      <c r="Q22" s="87">
        <f t="shared" si="3"/>
        <v>23434222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133078733</v>
      </c>
      <c r="W22" s="87">
        <f t="shared" si="3"/>
        <v>106005183</v>
      </c>
      <c r="X22" s="87">
        <f t="shared" si="3"/>
        <v>27073550</v>
      </c>
      <c r="Y22" s="88">
        <f>+IF(W22&lt;&gt;0,(X22/W22)*100,0)</f>
        <v>25.539836104051627</v>
      </c>
      <c r="Z22" s="89">
        <f t="shared" si="3"/>
        <v>42737558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160566015</v>
      </c>
      <c r="C24" s="74">
        <f>SUM(C22:C23)</f>
        <v>0</v>
      </c>
      <c r="D24" s="75">
        <f aca="true" t="shared" si="4" ref="D24:Z24">SUM(D22:D23)</f>
        <v>42737558</v>
      </c>
      <c r="E24" s="76">
        <f t="shared" si="4"/>
        <v>42737558</v>
      </c>
      <c r="F24" s="76">
        <f t="shared" si="4"/>
        <v>84755073</v>
      </c>
      <c r="G24" s="76">
        <f t="shared" si="4"/>
        <v>-8739446</v>
      </c>
      <c r="H24" s="76">
        <f t="shared" si="4"/>
        <v>-7361365</v>
      </c>
      <c r="I24" s="76">
        <f t="shared" si="4"/>
        <v>68654262</v>
      </c>
      <c r="J24" s="76">
        <f t="shared" si="4"/>
        <v>-18363</v>
      </c>
      <c r="K24" s="76">
        <f t="shared" si="4"/>
        <v>523245</v>
      </c>
      <c r="L24" s="76">
        <f t="shared" si="4"/>
        <v>40485367</v>
      </c>
      <c r="M24" s="76">
        <f t="shared" si="4"/>
        <v>40990249</v>
      </c>
      <c r="N24" s="76">
        <f t="shared" si="4"/>
        <v>-5875019</v>
      </c>
      <c r="O24" s="76">
        <f t="shared" si="4"/>
        <v>-1103756</v>
      </c>
      <c r="P24" s="76">
        <f t="shared" si="4"/>
        <v>30412997</v>
      </c>
      <c r="Q24" s="76">
        <f t="shared" si="4"/>
        <v>23434222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133078733</v>
      </c>
      <c r="W24" s="76">
        <f t="shared" si="4"/>
        <v>106005183</v>
      </c>
      <c r="X24" s="76">
        <f t="shared" si="4"/>
        <v>27073550</v>
      </c>
      <c r="Y24" s="77">
        <f>+IF(W24&lt;&gt;0,(X24/W24)*100,0)</f>
        <v>25.539836104051627</v>
      </c>
      <c r="Z24" s="78">
        <f t="shared" si="4"/>
        <v>42737558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99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274426786</v>
      </c>
      <c r="C27" s="21">
        <v>0</v>
      </c>
      <c r="D27" s="98">
        <v>257134759</v>
      </c>
      <c r="E27" s="99">
        <v>308979081</v>
      </c>
      <c r="F27" s="99">
        <v>257493</v>
      </c>
      <c r="G27" s="99">
        <v>12149446</v>
      </c>
      <c r="H27" s="99">
        <v>5010900</v>
      </c>
      <c r="I27" s="99">
        <v>17417839</v>
      </c>
      <c r="J27" s="99">
        <v>8014594</v>
      </c>
      <c r="K27" s="99">
        <v>9536521</v>
      </c>
      <c r="L27" s="99">
        <v>24423228</v>
      </c>
      <c r="M27" s="99">
        <v>41974343</v>
      </c>
      <c r="N27" s="99">
        <v>16823835</v>
      </c>
      <c r="O27" s="99">
        <v>10071053</v>
      </c>
      <c r="P27" s="99">
        <v>25284520</v>
      </c>
      <c r="Q27" s="99">
        <v>52179408</v>
      </c>
      <c r="R27" s="99">
        <v>0</v>
      </c>
      <c r="S27" s="99">
        <v>0</v>
      </c>
      <c r="T27" s="99">
        <v>0</v>
      </c>
      <c r="U27" s="99">
        <v>0</v>
      </c>
      <c r="V27" s="99">
        <v>111571590</v>
      </c>
      <c r="W27" s="99">
        <v>231734311</v>
      </c>
      <c r="X27" s="99">
        <v>-120162721</v>
      </c>
      <c r="Y27" s="100">
        <v>-51.85</v>
      </c>
      <c r="Z27" s="101">
        <v>308979081</v>
      </c>
    </row>
    <row r="28" spans="1:26" ht="13.5">
      <c r="A28" s="102" t="s">
        <v>44</v>
      </c>
      <c r="B28" s="18">
        <v>97144228</v>
      </c>
      <c r="C28" s="18">
        <v>0</v>
      </c>
      <c r="D28" s="58">
        <v>73434905</v>
      </c>
      <c r="E28" s="59">
        <v>79210876</v>
      </c>
      <c r="F28" s="59">
        <v>20</v>
      </c>
      <c r="G28" s="59">
        <v>1694301</v>
      </c>
      <c r="H28" s="59">
        <v>18285</v>
      </c>
      <c r="I28" s="59">
        <v>1712606</v>
      </c>
      <c r="J28" s="59">
        <v>4947431</v>
      </c>
      <c r="K28" s="59">
        <v>3870488</v>
      </c>
      <c r="L28" s="59">
        <v>8911109</v>
      </c>
      <c r="M28" s="59">
        <v>17729028</v>
      </c>
      <c r="N28" s="59">
        <v>7371719</v>
      </c>
      <c r="O28" s="59">
        <v>1333777</v>
      </c>
      <c r="P28" s="59">
        <v>5288081</v>
      </c>
      <c r="Q28" s="59">
        <v>13993577</v>
      </c>
      <c r="R28" s="59">
        <v>0</v>
      </c>
      <c r="S28" s="59">
        <v>0</v>
      </c>
      <c r="T28" s="59">
        <v>0</v>
      </c>
      <c r="U28" s="59">
        <v>0</v>
      </c>
      <c r="V28" s="59">
        <v>33435211</v>
      </c>
      <c r="W28" s="59">
        <v>59408157</v>
      </c>
      <c r="X28" s="59">
        <v>-25972946</v>
      </c>
      <c r="Y28" s="60">
        <v>-43.72</v>
      </c>
      <c r="Z28" s="61">
        <v>79210876</v>
      </c>
    </row>
    <row r="29" spans="1:26" ht="13.5">
      <c r="A29" s="57" t="s">
        <v>100</v>
      </c>
      <c r="B29" s="18">
        <v>21998000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86320180</v>
      </c>
      <c r="C30" s="18">
        <v>0</v>
      </c>
      <c r="D30" s="58">
        <v>99454354</v>
      </c>
      <c r="E30" s="59">
        <v>123748414</v>
      </c>
      <c r="F30" s="59">
        <v>49615</v>
      </c>
      <c r="G30" s="59">
        <v>1619015</v>
      </c>
      <c r="H30" s="59">
        <v>3026240</v>
      </c>
      <c r="I30" s="59">
        <v>4694870</v>
      </c>
      <c r="J30" s="59">
        <v>1233273</v>
      </c>
      <c r="K30" s="59">
        <v>3864462</v>
      </c>
      <c r="L30" s="59">
        <v>11288843</v>
      </c>
      <c r="M30" s="59">
        <v>16386578</v>
      </c>
      <c r="N30" s="59">
        <v>6258970</v>
      </c>
      <c r="O30" s="59">
        <v>3235429</v>
      </c>
      <c r="P30" s="59">
        <v>11019476</v>
      </c>
      <c r="Q30" s="59">
        <v>20513875</v>
      </c>
      <c r="R30" s="59">
        <v>0</v>
      </c>
      <c r="S30" s="59">
        <v>0</v>
      </c>
      <c r="T30" s="59">
        <v>0</v>
      </c>
      <c r="U30" s="59">
        <v>0</v>
      </c>
      <c r="V30" s="59">
        <v>41595323</v>
      </c>
      <c r="W30" s="59">
        <v>92811311</v>
      </c>
      <c r="X30" s="59">
        <v>-51215988</v>
      </c>
      <c r="Y30" s="60">
        <v>-55.18</v>
      </c>
      <c r="Z30" s="61">
        <v>123748414</v>
      </c>
    </row>
    <row r="31" spans="1:26" ht="13.5">
      <c r="A31" s="57" t="s">
        <v>49</v>
      </c>
      <c r="B31" s="18">
        <v>68964378</v>
      </c>
      <c r="C31" s="18">
        <v>0</v>
      </c>
      <c r="D31" s="58">
        <v>84245500</v>
      </c>
      <c r="E31" s="59">
        <v>106019791</v>
      </c>
      <c r="F31" s="59">
        <v>207858</v>
      </c>
      <c r="G31" s="59">
        <v>8836130</v>
      </c>
      <c r="H31" s="59">
        <v>1966374</v>
      </c>
      <c r="I31" s="59">
        <v>11010362</v>
      </c>
      <c r="J31" s="59">
        <v>1833889</v>
      </c>
      <c r="K31" s="59">
        <v>1801570</v>
      </c>
      <c r="L31" s="59">
        <v>4223277</v>
      </c>
      <c r="M31" s="59">
        <v>7858736</v>
      </c>
      <c r="N31" s="59">
        <v>3193147</v>
      </c>
      <c r="O31" s="59">
        <v>5501848</v>
      </c>
      <c r="P31" s="59">
        <v>8976965</v>
      </c>
      <c r="Q31" s="59">
        <v>17671960</v>
      </c>
      <c r="R31" s="59">
        <v>0</v>
      </c>
      <c r="S31" s="59">
        <v>0</v>
      </c>
      <c r="T31" s="59">
        <v>0</v>
      </c>
      <c r="U31" s="59">
        <v>0</v>
      </c>
      <c r="V31" s="59">
        <v>36541058</v>
      </c>
      <c r="W31" s="59">
        <v>79514843</v>
      </c>
      <c r="X31" s="59">
        <v>-42973785</v>
      </c>
      <c r="Y31" s="60">
        <v>-54.04</v>
      </c>
      <c r="Z31" s="61">
        <v>106019791</v>
      </c>
    </row>
    <row r="32" spans="1:26" ht="13.5">
      <c r="A32" s="69" t="s">
        <v>50</v>
      </c>
      <c r="B32" s="21">
        <f>SUM(B28:B31)</f>
        <v>274426786</v>
      </c>
      <c r="C32" s="21">
        <f>SUM(C28:C31)</f>
        <v>0</v>
      </c>
      <c r="D32" s="98">
        <f aca="true" t="shared" si="5" ref="D32:Z32">SUM(D28:D31)</f>
        <v>257134759</v>
      </c>
      <c r="E32" s="99">
        <f t="shared" si="5"/>
        <v>308979081</v>
      </c>
      <c r="F32" s="99">
        <f t="shared" si="5"/>
        <v>257493</v>
      </c>
      <c r="G32" s="99">
        <f t="shared" si="5"/>
        <v>12149446</v>
      </c>
      <c r="H32" s="99">
        <f t="shared" si="5"/>
        <v>5010899</v>
      </c>
      <c r="I32" s="99">
        <f t="shared" si="5"/>
        <v>17417838</v>
      </c>
      <c r="J32" s="99">
        <f t="shared" si="5"/>
        <v>8014593</v>
      </c>
      <c r="K32" s="99">
        <f t="shared" si="5"/>
        <v>9536520</v>
      </c>
      <c r="L32" s="99">
        <f t="shared" si="5"/>
        <v>24423229</v>
      </c>
      <c r="M32" s="99">
        <f t="shared" si="5"/>
        <v>41974342</v>
      </c>
      <c r="N32" s="99">
        <f t="shared" si="5"/>
        <v>16823836</v>
      </c>
      <c r="O32" s="99">
        <f t="shared" si="5"/>
        <v>10071054</v>
      </c>
      <c r="P32" s="99">
        <f t="shared" si="5"/>
        <v>25284522</v>
      </c>
      <c r="Q32" s="99">
        <f t="shared" si="5"/>
        <v>52179412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111571592</v>
      </c>
      <c r="W32" s="99">
        <f t="shared" si="5"/>
        <v>231734311</v>
      </c>
      <c r="X32" s="99">
        <f t="shared" si="5"/>
        <v>-120162719</v>
      </c>
      <c r="Y32" s="100">
        <f>+IF(W32&lt;&gt;0,(X32/W32)*100,0)</f>
        <v>-51.85365882223629</v>
      </c>
      <c r="Z32" s="101">
        <f t="shared" si="5"/>
        <v>308979081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853259555</v>
      </c>
      <c r="C35" s="18">
        <v>0</v>
      </c>
      <c r="D35" s="58">
        <v>821691015</v>
      </c>
      <c r="E35" s="59">
        <v>821691015</v>
      </c>
      <c r="F35" s="59">
        <v>863543614</v>
      </c>
      <c r="G35" s="59">
        <v>873040962</v>
      </c>
      <c r="H35" s="59">
        <v>877478303</v>
      </c>
      <c r="I35" s="59">
        <v>877478303</v>
      </c>
      <c r="J35" s="59">
        <v>1054445002</v>
      </c>
      <c r="K35" s="59">
        <v>851447570</v>
      </c>
      <c r="L35" s="59">
        <v>896724094</v>
      </c>
      <c r="M35" s="59">
        <v>896724094</v>
      </c>
      <c r="N35" s="59">
        <v>883075983</v>
      </c>
      <c r="O35" s="59">
        <v>814565435</v>
      </c>
      <c r="P35" s="59">
        <v>938593587</v>
      </c>
      <c r="Q35" s="59">
        <v>938593587</v>
      </c>
      <c r="R35" s="59">
        <v>0</v>
      </c>
      <c r="S35" s="59">
        <v>0</v>
      </c>
      <c r="T35" s="59">
        <v>0</v>
      </c>
      <c r="U35" s="59">
        <v>0</v>
      </c>
      <c r="V35" s="59">
        <v>938593587</v>
      </c>
      <c r="W35" s="59">
        <v>616268261</v>
      </c>
      <c r="X35" s="59">
        <v>322325326</v>
      </c>
      <c r="Y35" s="60">
        <v>52.3</v>
      </c>
      <c r="Z35" s="61">
        <v>821691015</v>
      </c>
    </row>
    <row r="36" spans="1:26" ht="13.5">
      <c r="A36" s="57" t="s">
        <v>53</v>
      </c>
      <c r="B36" s="18">
        <v>6060395825</v>
      </c>
      <c r="C36" s="18">
        <v>0</v>
      </c>
      <c r="D36" s="58">
        <v>6270753552</v>
      </c>
      <c r="E36" s="59">
        <v>6270753552</v>
      </c>
      <c r="F36" s="59">
        <v>6008912683</v>
      </c>
      <c r="G36" s="59">
        <v>6046998713</v>
      </c>
      <c r="H36" s="59">
        <v>6039118227</v>
      </c>
      <c r="I36" s="59">
        <v>6039118227</v>
      </c>
      <c r="J36" s="59">
        <v>6034262655</v>
      </c>
      <c r="K36" s="59">
        <v>6030907772</v>
      </c>
      <c r="L36" s="59">
        <v>6042439594</v>
      </c>
      <c r="M36" s="59">
        <v>6042439594</v>
      </c>
      <c r="N36" s="59">
        <v>6046372023</v>
      </c>
      <c r="O36" s="59">
        <v>6043551673</v>
      </c>
      <c r="P36" s="59">
        <v>6055944787</v>
      </c>
      <c r="Q36" s="59">
        <v>6055944787</v>
      </c>
      <c r="R36" s="59">
        <v>0</v>
      </c>
      <c r="S36" s="59">
        <v>0</v>
      </c>
      <c r="T36" s="59">
        <v>0</v>
      </c>
      <c r="U36" s="59">
        <v>0</v>
      </c>
      <c r="V36" s="59">
        <v>6055944787</v>
      </c>
      <c r="W36" s="59">
        <v>4703065164</v>
      </c>
      <c r="X36" s="59">
        <v>1352879623</v>
      </c>
      <c r="Y36" s="60">
        <v>28.77</v>
      </c>
      <c r="Z36" s="61">
        <v>6270753552</v>
      </c>
    </row>
    <row r="37" spans="1:26" ht="13.5">
      <c r="A37" s="57" t="s">
        <v>54</v>
      </c>
      <c r="B37" s="18">
        <v>268992075</v>
      </c>
      <c r="C37" s="18">
        <v>0</v>
      </c>
      <c r="D37" s="58">
        <v>285952694</v>
      </c>
      <c r="E37" s="59">
        <v>285952694</v>
      </c>
      <c r="F37" s="59">
        <v>197802833</v>
      </c>
      <c r="G37" s="59">
        <v>168855051</v>
      </c>
      <c r="H37" s="59">
        <v>159584804</v>
      </c>
      <c r="I37" s="59">
        <v>159584804</v>
      </c>
      <c r="J37" s="59">
        <v>166315428</v>
      </c>
      <c r="K37" s="59">
        <v>199761843</v>
      </c>
      <c r="L37" s="59">
        <v>110280704</v>
      </c>
      <c r="M37" s="59">
        <v>110280704</v>
      </c>
      <c r="N37" s="59">
        <v>171329020</v>
      </c>
      <c r="O37" s="59">
        <v>167737761</v>
      </c>
      <c r="P37" s="59">
        <v>97643634</v>
      </c>
      <c r="Q37" s="59">
        <v>97643634</v>
      </c>
      <c r="R37" s="59">
        <v>0</v>
      </c>
      <c r="S37" s="59">
        <v>0</v>
      </c>
      <c r="T37" s="59">
        <v>0</v>
      </c>
      <c r="U37" s="59">
        <v>0</v>
      </c>
      <c r="V37" s="59">
        <v>97643634</v>
      </c>
      <c r="W37" s="59">
        <v>214464521</v>
      </c>
      <c r="X37" s="59">
        <v>-116820887</v>
      </c>
      <c r="Y37" s="60">
        <v>-54.47</v>
      </c>
      <c r="Z37" s="61">
        <v>285952694</v>
      </c>
    </row>
    <row r="38" spans="1:26" ht="13.5">
      <c r="A38" s="57" t="s">
        <v>55</v>
      </c>
      <c r="B38" s="18">
        <v>182502265</v>
      </c>
      <c r="C38" s="18">
        <v>0</v>
      </c>
      <c r="D38" s="58">
        <v>395080505</v>
      </c>
      <c r="E38" s="59">
        <v>395080505</v>
      </c>
      <c r="F38" s="59">
        <v>177906694</v>
      </c>
      <c r="G38" s="59">
        <v>100829231</v>
      </c>
      <c r="H38" s="59">
        <v>100829231</v>
      </c>
      <c r="I38" s="59">
        <v>100829231</v>
      </c>
      <c r="J38" s="59">
        <v>100829231</v>
      </c>
      <c r="K38" s="59">
        <v>100829231</v>
      </c>
      <c r="L38" s="59">
        <v>177906694</v>
      </c>
      <c r="M38" s="59">
        <v>177906694</v>
      </c>
      <c r="N38" s="59">
        <v>177906694</v>
      </c>
      <c r="O38" s="59">
        <v>177906694</v>
      </c>
      <c r="P38" s="59">
        <v>177906694</v>
      </c>
      <c r="Q38" s="59">
        <v>177906694</v>
      </c>
      <c r="R38" s="59">
        <v>0</v>
      </c>
      <c r="S38" s="59">
        <v>0</v>
      </c>
      <c r="T38" s="59">
        <v>0</v>
      </c>
      <c r="U38" s="59">
        <v>0</v>
      </c>
      <c r="V38" s="59">
        <v>177906694</v>
      </c>
      <c r="W38" s="59">
        <v>296310379</v>
      </c>
      <c r="X38" s="59">
        <v>-118403685</v>
      </c>
      <c r="Y38" s="60">
        <v>-39.96</v>
      </c>
      <c r="Z38" s="61">
        <v>395080505</v>
      </c>
    </row>
    <row r="39" spans="1:26" ht="13.5">
      <c r="A39" s="57" t="s">
        <v>56</v>
      </c>
      <c r="B39" s="18">
        <v>6462161040</v>
      </c>
      <c r="C39" s="18">
        <v>0</v>
      </c>
      <c r="D39" s="58">
        <v>6411411369</v>
      </c>
      <c r="E39" s="59">
        <v>6411411369</v>
      </c>
      <c r="F39" s="59">
        <v>6496746770</v>
      </c>
      <c r="G39" s="59">
        <v>6650355393</v>
      </c>
      <c r="H39" s="59">
        <v>6656182495</v>
      </c>
      <c r="I39" s="59">
        <v>6656182495</v>
      </c>
      <c r="J39" s="59">
        <v>6821562998</v>
      </c>
      <c r="K39" s="59">
        <v>6581764268</v>
      </c>
      <c r="L39" s="59">
        <v>6650976290</v>
      </c>
      <c r="M39" s="59">
        <v>6650976290</v>
      </c>
      <c r="N39" s="59">
        <v>6580212292</v>
      </c>
      <c r="O39" s="59">
        <v>6512472653</v>
      </c>
      <c r="P39" s="59">
        <v>6718988046</v>
      </c>
      <c r="Q39" s="59">
        <v>6718988046</v>
      </c>
      <c r="R39" s="59">
        <v>0</v>
      </c>
      <c r="S39" s="59">
        <v>0</v>
      </c>
      <c r="T39" s="59">
        <v>0</v>
      </c>
      <c r="U39" s="59">
        <v>0</v>
      </c>
      <c r="V39" s="59">
        <v>6718988046</v>
      </c>
      <c r="W39" s="59">
        <v>4808558527</v>
      </c>
      <c r="X39" s="59">
        <v>1910429519</v>
      </c>
      <c r="Y39" s="60">
        <v>39.73</v>
      </c>
      <c r="Z39" s="61">
        <v>6411411369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208097786</v>
      </c>
      <c r="C42" s="18">
        <v>0</v>
      </c>
      <c r="D42" s="58">
        <v>187375253</v>
      </c>
      <c r="E42" s="59">
        <v>201551974</v>
      </c>
      <c r="F42" s="59">
        <v>19619585</v>
      </c>
      <c r="G42" s="59">
        <v>7010301</v>
      </c>
      <c r="H42" s="59">
        <v>12849226</v>
      </c>
      <c r="I42" s="59">
        <v>39479112</v>
      </c>
      <c r="J42" s="59">
        <v>8624475</v>
      </c>
      <c r="K42" s="59">
        <v>-73314</v>
      </c>
      <c r="L42" s="59">
        <v>64474542</v>
      </c>
      <c r="M42" s="59">
        <v>73025703</v>
      </c>
      <c r="N42" s="59">
        <v>4062198</v>
      </c>
      <c r="O42" s="59">
        <v>12612809</v>
      </c>
      <c r="P42" s="59">
        <v>78453585</v>
      </c>
      <c r="Q42" s="59">
        <v>95128592</v>
      </c>
      <c r="R42" s="59">
        <v>0</v>
      </c>
      <c r="S42" s="59">
        <v>0</v>
      </c>
      <c r="T42" s="59">
        <v>0</v>
      </c>
      <c r="U42" s="59">
        <v>0</v>
      </c>
      <c r="V42" s="59">
        <v>207633407</v>
      </c>
      <c r="W42" s="59">
        <v>168545921</v>
      </c>
      <c r="X42" s="59">
        <v>39087486</v>
      </c>
      <c r="Y42" s="60">
        <v>23.19</v>
      </c>
      <c r="Z42" s="61">
        <v>201551974</v>
      </c>
    </row>
    <row r="43" spans="1:26" ht="13.5">
      <c r="A43" s="57" t="s">
        <v>59</v>
      </c>
      <c r="B43" s="18">
        <v>-192981417</v>
      </c>
      <c r="C43" s="18">
        <v>0</v>
      </c>
      <c r="D43" s="58">
        <v>-401024759</v>
      </c>
      <c r="E43" s="59">
        <v>-182829081</v>
      </c>
      <c r="F43" s="59">
        <v>71742507</v>
      </c>
      <c r="G43" s="59">
        <v>84850555</v>
      </c>
      <c r="H43" s="59">
        <v>127989101</v>
      </c>
      <c r="I43" s="59">
        <v>284582163</v>
      </c>
      <c r="J43" s="59">
        <v>-187918849</v>
      </c>
      <c r="K43" s="59">
        <v>-92536522</v>
      </c>
      <c r="L43" s="59">
        <v>-24423227</v>
      </c>
      <c r="M43" s="59">
        <v>-304878598</v>
      </c>
      <c r="N43" s="59">
        <v>55176166</v>
      </c>
      <c r="O43" s="59">
        <v>-154071054</v>
      </c>
      <c r="P43" s="59">
        <v>46715480</v>
      </c>
      <c r="Q43" s="59">
        <v>-52179408</v>
      </c>
      <c r="R43" s="59">
        <v>0</v>
      </c>
      <c r="S43" s="59">
        <v>0</v>
      </c>
      <c r="T43" s="59">
        <v>0</v>
      </c>
      <c r="U43" s="59">
        <v>0</v>
      </c>
      <c r="V43" s="59">
        <v>-72475843</v>
      </c>
      <c r="W43" s="59">
        <v>-176431666</v>
      </c>
      <c r="X43" s="59">
        <v>103955823</v>
      </c>
      <c r="Y43" s="60">
        <v>-58.92</v>
      </c>
      <c r="Z43" s="61">
        <v>-182829081</v>
      </c>
    </row>
    <row r="44" spans="1:26" ht="13.5">
      <c r="A44" s="57" t="s">
        <v>60</v>
      </c>
      <c r="B44" s="18">
        <v>-33588233</v>
      </c>
      <c r="C44" s="18">
        <v>0</v>
      </c>
      <c r="D44" s="58">
        <v>213157939</v>
      </c>
      <c r="E44" s="59">
        <v>-13851314</v>
      </c>
      <c r="F44" s="59">
        <v>237728</v>
      </c>
      <c r="G44" s="59">
        <v>54197</v>
      </c>
      <c r="H44" s="59">
        <v>111417</v>
      </c>
      <c r="I44" s="59">
        <v>403342</v>
      </c>
      <c r="J44" s="59">
        <v>658367</v>
      </c>
      <c r="K44" s="59">
        <v>851920</v>
      </c>
      <c r="L44" s="59">
        <v>-4234595</v>
      </c>
      <c r="M44" s="59">
        <v>-2724308</v>
      </c>
      <c r="N44" s="59">
        <v>820326</v>
      </c>
      <c r="O44" s="59">
        <v>1098664</v>
      </c>
      <c r="P44" s="59">
        <v>478536</v>
      </c>
      <c r="Q44" s="59">
        <v>2397526</v>
      </c>
      <c r="R44" s="59">
        <v>0</v>
      </c>
      <c r="S44" s="59">
        <v>0</v>
      </c>
      <c r="T44" s="59">
        <v>0</v>
      </c>
      <c r="U44" s="59">
        <v>0</v>
      </c>
      <c r="V44" s="59">
        <v>76560</v>
      </c>
      <c r="W44" s="59">
        <v>-15786054</v>
      </c>
      <c r="X44" s="59">
        <v>15862614</v>
      </c>
      <c r="Y44" s="60">
        <v>-100.48</v>
      </c>
      <c r="Z44" s="61">
        <v>-13851314</v>
      </c>
    </row>
    <row r="45" spans="1:26" ht="13.5">
      <c r="A45" s="69" t="s">
        <v>61</v>
      </c>
      <c r="B45" s="21">
        <v>80463242</v>
      </c>
      <c r="C45" s="21">
        <v>0</v>
      </c>
      <c r="D45" s="98">
        <v>61227034</v>
      </c>
      <c r="E45" s="99">
        <v>85502161</v>
      </c>
      <c r="F45" s="99">
        <v>172230403</v>
      </c>
      <c r="G45" s="99">
        <v>264145456</v>
      </c>
      <c r="H45" s="99">
        <v>405095200</v>
      </c>
      <c r="I45" s="99">
        <v>405095200</v>
      </c>
      <c r="J45" s="99">
        <v>226459193</v>
      </c>
      <c r="K45" s="99">
        <v>134701277</v>
      </c>
      <c r="L45" s="99">
        <v>170517997</v>
      </c>
      <c r="M45" s="99">
        <v>170517997</v>
      </c>
      <c r="N45" s="99">
        <v>230576687</v>
      </c>
      <c r="O45" s="99">
        <v>90217106</v>
      </c>
      <c r="P45" s="99">
        <v>215864707</v>
      </c>
      <c r="Q45" s="99">
        <v>215864707</v>
      </c>
      <c r="R45" s="99">
        <v>0</v>
      </c>
      <c r="S45" s="99">
        <v>0</v>
      </c>
      <c r="T45" s="99">
        <v>0</v>
      </c>
      <c r="U45" s="99">
        <v>0</v>
      </c>
      <c r="V45" s="99">
        <v>215864707</v>
      </c>
      <c r="W45" s="99">
        <v>56958783</v>
      </c>
      <c r="X45" s="99">
        <v>158905924</v>
      </c>
      <c r="Y45" s="100">
        <v>278.98</v>
      </c>
      <c r="Z45" s="101">
        <v>85502161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101</v>
      </c>
      <c r="B47" s="114" t="s">
        <v>86</v>
      </c>
      <c r="C47" s="114"/>
      <c r="D47" s="115" t="s">
        <v>87</v>
      </c>
      <c r="E47" s="116" t="s">
        <v>88</v>
      </c>
      <c r="F47" s="117"/>
      <c r="G47" s="117"/>
      <c r="H47" s="117"/>
      <c r="I47" s="118" t="s">
        <v>89</v>
      </c>
      <c r="J47" s="117"/>
      <c r="K47" s="117"/>
      <c r="L47" s="117"/>
      <c r="M47" s="118" t="s">
        <v>90</v>
      </c>
      <c r="N47" s="119"/>
      <c r="O47" s="119"/>
      <c r="P47" s="119"/>
      <c r="Q47" s="118" t="s">
        <v>91</v>
      </c>
      <c r="R47" s="119"/>
      <c r="S47" s="119"/>
      <c r="T47" s="119"/>
      <c r="U47" s="119"/>
      <c r="V47" s="118" t="s">
        <v>92</v>
      </c>
      <c r="W47" s="118" t="s">
        <v>93</v>
      </c>
      <c r="X47" s="118" t="s">
        <v>94</v>
      </c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48703831</v>
      </c>
      <c r="C49" s="51">
        <v>0</v>
      </c>
      <c r="D49" s="128">
        <v>7115143</v>
      </c>
      <c r="E49" s="53">
        <v>3672839</v>
      </c>
      <c r="F49" s="53">
        <v>0</v>
      </c>
      <c r="G49" s="53">
        <v>0</v>
      </c>
      <c r="H49" s="53">
        <v>0</v>
      </c>
      <c r="I49" s="53">
        <v>2843915</v>
      </c>
      <c r="J49" s="53">
        <v>0</v>
      </c>
      <c r="K49" s="53">
        <v>0</v>
      </c>
      <c r="L49" s="53">
        <v>0</v>
      </c>
      <c r="M49" s="53">
        <v>10517485</v>
      </c>
      <c r="N49" s="53">
        <v>0</v>
      </c>
      <c r="O49" s="53">
        <v>0</v>
      </c>
      <c r="P49" s="53">
        <v>0</v>
      </c>
      <c r="Q49" s="53">
        <v>32156235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105009448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79775221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79775221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102</v>
      </c>
      <c r="B58" s="5">
        <f>IF(B67=0,0,+(B76/B67)*100)</f>
        <v>99.99999990386664</v>
      </c>
      <c r="C58" s="5">
        <f>IF(C67=0,0,+(C76/C67)*100)</f>
        <v>0</v>
      </c>
      <c r="D58" s="6">
        <f aca="true" t="shared" si="6" ref="D58:Z58">IF(D67=0,0,+(D76/D67)*100)</f>
        <v>100</v>
      </c>
      <c r="E58" s="7">
        <f t="shared" si="6"/>
        <v>96.2021393354623</v>
      </c>
      <c r="F58" s="7">
        <f t="shared" si="6"/>
        <v>99.99999893757861</v>
      </c>
      <c r="G58" s="7">
        <f t="shared" si="6"/>
        <v>99.99999893619973</v>
      </c>
      <c r="H58" s="7">
        <f t="shared" si="6"/>
        <v>99.99999896796</v>
      </c>
      <c r="I58" s="7">
        <f t="shared" si="6"/>
        <v>99.99999894745221</v>
      </c>
      <c r="J58" s="7">
        <f t="shared" si="6"/>
        <v>82.06284228291364</v>
      </c>
      <c r="K58" s="7">
        <f t="shared" si="6"/>
        <v>114.66716973458388</v>
      </c>
      <c r="L58" s="7">
        <f t="shared" si="6"/>
        <v>114.51319469077403</v>
      </c>
      <c r="M58" s="7">
        <f t="shared" si="6"/>
        <v>103.99439463572963</v>
      </c>
      <c r="N58" s="7">
        <f t="shared" si="6"/>
        <v>128.39572881050037</v>
      </c>
      <c r="O58" s="7">
        <f t="shared" si="6"/>
        <v>115.86330969935278</v>
      </c>
      <c r="P58" s="7">
        <f t="shared" si="6"/>
        <v>99.99999766733947</v>
      </c>
      <c r="Q58" s="7">
        <f t="shared" si="6"/>
        <v>114.49240586321918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105.88458843321304</v>
      </c>
      <c r="W58" s="7">
        <f t="shared" si="6"/>
        <v>104.33374027112639</v>
      </c>
      <c r="X58" s="7">
        <f t="shared" si="6"/>
        <v>0</v>
      </c>
      <c r="Y58" s="7">
        <f t="shared" si="6"/>
        <v>0</v>
      </c>
      <c r="Z58" s="8">
        <f t="shared" si="6"/>
        <v>96.2021393354623</v>
      </c>
    </row>
    <row r="59" spans="1:26" ht="13.5">
      <c r="A59" s="36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100</v>
      </c>
      <c r="E59" s="10">
        <f t="shared" si="7"/>
        <v>100.77760284174886</v>
      </c>
      <c r="F59" s="10">
        <f t="shared" si="7"/>
        <v>100</v>
      </c>
      <c r="G59" s="10">
        <f t="shared" si="7"/>
        <v>100</v>
      </c>
      <c r="H59" s="10">
        <f t="shared" si="7"/>
        <v>100</v>
      </c>
      <c r="I59" s="10">
        <f t="shared" si="7"/>
        <v>100</v>
      </c>
      <c r="J59" s="10">
        <f t="shared" si="7"/>
        <v>0.3048843687394136</v>
      </c>
      <c r="K59" s="10">
        <f t="shared" si="7"/>
        <v>109.30235946840263</v>
      </c>
      <c r="L59" s="10">
        <f t="shared" si="7"/>
        <v>109.31083721577532</v>
      </c>
      <c r="M59" s="10">
        <f t="shared" si="7"/>
        <v>73.01481970866254</v>
      </c>
      <c r="N59" s="10">
        <f t="shared" si="7"/>
        <v>130.07319903705374</v>
      </c>
      <c r="O59" s="10">
        <f t="shared" si="7"/>
        <v>112.27100943475266</v>
      </c>
      <c r="P59" s="10">
        <f t="shared" si="7"/>
        <v>100</v>
      </c>
      <c r="Q59" s="10">
        <f t="shared" si="7"/>
        <v>113.67740049714934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95.33951490570396</v>
      </c>
      <c r="W59" s="10">
        <f t="shared" si="7"/>
        <v>95.93407280797915</v>
      </c>
      <c r="X59" s="10">
        <f t="shared" si="7"/>
        <v>0</v>
      </c>
      <c r="Y59" s="10">
        <f t="shared" si="7"/>
        <v>0</v>
      </c>
      <c r="Z59" s="11">
        <f t="shared" si="7"/>
        <v>100.77760284174886</v>
      </c>
    </row>
    <row r="60" spans="1:26" ht="13.5">
      <c r="A60" s="37" t="s">
        <v>32</v>
      </c>
      <c r="B60" s="12">
        <f t="shared" si="7"/>
        <v>99.99999986277894</v>
      </c>
      <c r="C60" s="12">
        <f t="shared" si="7"/>
        <v>0</v>
      </c>
      <c r="D60" s="3">
        <f t="shared" si="7"/>
        <v>100</v>
      </c>
      <c r="E60" s="13">
        <f t="shared" si="7"/>
        <v>94.29405705640511</v>
      </c>
      <c r="F60" s="13">
        <f t="shared" si="7"/>
        <v>100</v>
      </c>
      <c r="G60" s="13">
        <f t="shared" si="7"/>
        <v>99.99999854844934</v>
      </c>
      <c r="H60" s="13">
        <f t="shared" si="7"/>
        <v>99.99999858407087</v>
      </c>
      <c r="I60" s="13">
        <f t="shared" si="7"/>
        <v>99.99999903034615</v>
      </c>
      <c r="J60" s="13">
        <f t="shared" si="7"/>
        <v>117.69359599252229</v>
      </c>
      <c r="K60" s="13">
        <f t="shared" si="7"/>
        <v>117.00394290031568</v>
      </c>
      <c r="L60" s="13">
        <f t="shared" si="7"/>
        <v>116.7093303890452</v>
      </c>
      <c r="M60" s="13">
        <f t="shared" si="7"/>
        <v>117.12507799786344</v>
      </c>
      <c r="N60" s="13">
        <f t="shared" si="7"/>
        <v>127.69685371474677</v>
      </c>
      <c r="O60" s="13">
        <f t="shared" si="7"/>
        <v>117.4784389539307</v>
      </c>
      <c r="P60" s="13">
        <f t="shared" si="7"/>
        <v>99.99999831364423</v>
      </c>
      <c r="Q60" s="13">
        <f t="shared" si="7"/>
        <v>114.91154137863553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110.2137348219732</v>
      </c>
      <c r="W60" s="13">
        <f t="shared" si="7"/>
        <v>107.59361328082238</v>
      </c>
      <c r="X60" s="13">
        <f t="shared" si="7"/>
        <v>0</v>
      </c>
      <c r="Y60" s="13">
        <f t="shared" si="7"/>
        <v>0</v>
      </c>
      <c r="Z60" s="14">
        <f t="shared" si="7"/>
        <v>94.29405705640511</v>
      </c>
    </row>
    <row r="61" spans="1:26" ht="13.5">
      <c r="A61" s="38" t="s">
        <v>103</v>
      </c>
      <c r="B61" s="12">
        <f t="shared" si="7"/>
        <v>100</v>
      </c>
      <c r="C61" s="12">
        <f t="shared" si="7"/>
        <v>0</v>
      </c>
      <c r="D61" s="3">
        <f t="shared" si="7"/>
        <v>100</v>
      </c>
      <c r="E61" s="13">
        <f t="shared" si="7"/>
        <v>92.72618937417299</v>
      </c>
      <c r="F61" s="13">
        <f t="shared" si="7"/>
        <v>100</v>
      </c>
      <c r="G61" s="13">
        <f t="shared" si="7"/>
        <v>99.99999825399654</v>
      </c>
      <c r="H61" s="13">
        <f t="shared" si="7"/>
        <v>100</v>
      </c>
      <c r="I61" s="13">
        <f t="shared" si="7"/>
        <v>99.99999936527031</v>
      </c>
      <c r="J61" s="13">
        <f t="shared" si="7"/>
        <v>100.03677030190194</v>
      </c>
      <c r="K61" s="13">
        <f t="shared" si="7"/>
        <v>100.03376287989741</v>
      </c>
      <c r="L61" s="13">
        <f t="shared" si="7"/>
        <v>100.03583522699951</v>
      </c>
      <c r="M61" s="13">
        <f t="shared" si="7"/>
        <v>100.03542270514015</v>
      </c>
      <c r="N61" s="13">
        <f t="shared" si="7"/>
        <v>113.09278431949492</v>
      </c>
      <c r="O61" s="13">
        <f t="shared" si="7"/>
        <v>100.03656384740887</v>
      </c>
      <c r="P61" s="13">
        <f t="shared" si="7"/>
        <v>99.9999976362749</v>
      </c>
      <c r="Q61" s="13">
        <f t="shared" si="7"/>
        <v>104.20589454399594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101.28564190615757</v>
      </c>
      <c r="W61" s="13">
        <f t="shared" si="7"/>
        <v>100.09090762205979</v>
      </c>
      <c r="X61" s="13">
        <f t="shared" si="7"/>
        <v>0</v>
      </c>
      <c r="Y61" s="13">
        <f t="shared" si="7"/>
        <v>0</v>
      </c>
      <c r="Z61" s="14">
        <f t="shared" si="7"/>
        <v>92.72618937417299</v>
      </c>
    </row>
    <row r="62" spans="1:26" ht="13.5">
      <c r="A62" s="38" t="s">
        <v>104</v>
      </c>
      <c r="B62" s="12">
        <f t="shared" si="7"/>
        <v>99.99999873817791</v>
      </c>
      <c r="C62" s="12">
        <f t="shared" si="7"/>
        <v>0</v>
      </c>
      <c r="D62" s="3">
        <f t="shared" si="7"/>
        <v>100</v>
      </c>
      <c r="E62" s="13">
        <f t="shared" si="7"/>
        <v>95.46828052868618</v>
      </c>
      <c r="F62" s="13">
        <f t="shared" si="7"/>
        <v>100</v>
      </c>
      <c r="G62" s="13">
        <f t="shared" si="7"/>
        <v>100</v>
      </c>
      <c r="H62" s="13">
        <f t="shared" si="7"/>
        <v>100</v>
      </c>
      <c r="I62" s="13">
        <f t="shared" si="7"/>
        <v>100</v>
      </c>
      <c r="J62" s="13">
        <f t="shared" si="7"/>
        <v>158.73249470696913</v>
      </c>
      <c r="K62" s="13">
        <f t="shared" si="7"/>
        <v>165.8838306381644</v>
      </c>
      <c r="L62" s="13">
        <f t="shared" si="7"/>
        <v>138.83684013016708</v>
      </c>
      <c r="M62" s="13">
        <f t="shared" si="7"/>
        <v>151.58249841628552</v>
      </c>
      <c r="N62" s="13">
        <f t="shared" si="7"/>
        <v>155.66850683863126</v>
      </c>
      <c r="O62" s="13">
        <f t="shared" si="7"/>
        <v>155.54060546522567</v>
      </c>
      <c r="P62" s="13">
        <f t="shared" si="7"/>
        <v>100</v>
      </c>
      <c r="Q62" s="13">
        <f t="shared" si="7"/>
        <v>136.0793218044738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130.46430956525637</v>
      </c>
      <c r="W62" s="13">
        <f t="shared" si="7"/>
        <v>122.64715168060756</v>
      </c>
      <c r="X62" s="13">
        <f t="shared" si="7"/>
        <v>0</v>
      </c>
      <c r="Y62" s="13">
        <f t="shared" si="7"/>
        <v>0</v>
      </c>
      <c r="Z62" s="14">
        <f t="shared" si="7"/>
        <v>95.46828052868618</v>
      </c>
    </row>
    <row r="63" spans="1:26" ht="13.5">
      <c r="A63" s="38" t="s">
        <v>105</v>
      </c>
      <c r="B63" s="12">
        <f t="shared" si="7"/>
        <v>100</v>
      </c>
      <c r="C63" s="12">
        <f t="shared" si="7"/>
        <v>0</v>
      </c>
      <c r="D63" s="3">
        <f t="shared" si="7"/>
        <v>100</v>
      </c>
      <c r="E63" s="13">
        <f t="shared" si="7"/>
        <v>99.82166774097814</v>
      </c>
      <c r="F63" s="13">
        <f t="shared" si="7"/>
        <v>100</v>
      </c>
      <c r="G63" s="13">
        <f t="shared" si="7"/>
        <v>100</v>
      </c>
      <c r="H63" s="13">
        <f t="shared" si="7"/>
        <v>99.99997884529586</v>
      </c>
      <c r="I63" s="13">
        <f t="shared" si="7"/>
        <v>99.99999293024263</v>
      </c>
      <c r="J63" s="13">
        <f t="shared" si="7"/>
        <v>164.28662758600979</v>
      </c>
      <c r="K63" s="13">
        <f t="shared" si="7"/>
        <v>164.24184372109255</v>
      </c>
      <c r="L63" s="13">
        <f t="shared" si="7"/>
        <v>163.66836317150828</v>
      </c>
      <c r="M63" s="13">
        <f t="shared" si="7"/>
        <v>164.06436837155854</v>
      </c>
      <c r="N63" s="13">
        <f t="shared" si="7"/>
        <v>163.7426949291356</v>
      </c>
      <c r="O63" s="13">
        <f t="shared" si="7"/>
        <v>165.60685250666862</v>
      </c>
      <c r="P63" s="13">
        <f t="shared" si="7"/>
        <v>100</v>
      </c>
      <c r="Q63" s="13">
        <f t="shared" si="7"/>
        <v>143.20971293065304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135.5829372570472</v>
      </c>
      <c r="W63" s="13">
        <f t="shared" si="7"/>
        <v>129.63640562563828</v>
      </c>
      <c r="X63" s="13">
        <f t="shared" si="7"/>
        <v>0</v>
      </c>
      <c r="Y63" s="13">
        <f t="shared" si="7"/>
        <v>0</v>
      </c>
      <c r="Z63" s="14">
        <f t="shared" si="7"/>
        <v>99.82166774097814</v>
      </c>
    </row>
    <row r="64" spans="1:26" ht="13.5">
      <c r="A64" s="38" t="s">
        <v>106</v>
      </c>
      <c r="B64" s="12">
        <f t="shared" si="7"/>
        <v>100</v>
      </c>
      <c r="C64" s="12">
        <f t="shared" si="7"/>
        <v>0</v>
      </c>
      <c r="D64" s="3">
        <f t="shared" si="7"/>
        <v>100</v>
      </c>
      <c r="E64" s="13">
        <f t="shared" si="7"/>
        <v>102.49063595534355</v>
      </c>
      <c r="F64" s="13">
        <f t="shared" si="7"/>
        <v>100</v>
      </c>
      <c r="G64" s="13">
        <f t="shared" si="7"/>
        <v>100</v>
      </c>
      <c r="H64" s="13">
        <f t="shared" si="7"/>
        <v>100</v>
      </c>
      <c r="I64" s="13">
        <f t="shared" si="7"/>
        <v>100</v>
      </c>
      <c r="J64" s="13">
        <f t="shared" si="7"/>
        <v>173.33850274728195</v>
      </c>
      <c r="K64" s="13">
        <f t="shared" si="7"/>
        <v>172.91883687014496</v>
      </c>
      <c r="L64" s="13">
        <f t="shared" si="7"/>
        <v>173.26079156992915</v>
      </c>
      <c r="M64" s="13">
        <f t="shared" si="7"/>
        <v>173.17265408961686</v>
      </c>
      <c r="N64" s="13">
        <f t="shared" si="7"/>
        <v>173.02227224824424</v>
      </c>
      <c r="O64" s="13">
        <f t="shared" si="7"/>
        <v>172.90261035202303</v>
      </c>
      <c r="P64" s="13">
        <f t="shared" si="7"/>
        <v>100</v>
      </c>
      <c r="Q64" s="13">
        <f t="shared" si="7"/>
        <v>148.75893101385842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140.6011176665723</v>
      </c>
      <c r="W64" s="13">
        <f t="shared" si="7"/>
        <v>137.4023440198383</v>
      </c>
      <c r="X64" s="13">
        <f t="shared" si="7"/>
        <v>0</v>
      </c>
      <c r="Y64" s="13">
        <f t="shared" si="7"/>
        <v>0</v>
      </c>
      <c r="Z64" s="14">
        <f t="shared" si="7"/>
        <v>102.49063595534355</v>
      </c>
    </row>
    <row r="65" spans="1:26" ht="13.5">
      <c r="A65" s="38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108</v>
      </c>
      <c r="B66" s="15">
        <f t="shared" si="7"/>
        <v>100</v>
      </c>
      <c r="C66" s="15">
        <f t="shared" si="7"/>
        <v>0</v>
      </c>
      <c r="D66" s="4">
        <f t="shared" si="7"/>
        <v>100</v>
      </c>
      <c r="E66" s="16">
        <f t="shared" si="7"/>
        <v>131.12074876443756</v>
      </c>
      <c r="F66" s="16">
        <f t="shared" si="7"/>
        <v>99.99958492273336</v>
      </c>
      <c r="G66" s="16">
        <f t="shared" si="7"/>
        <v>100</v>
      </c>
      <c r="H66" s="16">
        <f t="shared" si="7"/>
        <v>100</v>
      </c>
      <c r="I66" s="16">
        <f t="shared" si="7"/>
        <v>99.99987150179705</v>
      </c>
      <c r="J66" s="16">
        <f t="shared" si="7"/>
        <v>100</v>
      </c>
      <c r="K66" s="16">
        <f t="shared" si="7"/>
        <v>99.99963539444852</v>
      </c>
      <c r="L66" s="16">
        <f t="shared" si="7"/>
        <v>100</v>
      </c>
      <c r="M66" s="16">
        <f t="shared" si="7"/>
        <v>99.99987606660181</v>
      </c>
      <c r="N66" s="16">
        <f t="shared" si="7"/>
        <v>100</v>
      </c>
      <c r="O66" s="16">
        <f t="shared" si="7"/>
        <v>99.99964211709212</v>
      </c>
      <c r="P66" s="16">
        <f t="shared" si="7"/>
        <v>99.99982863214176</v>
      </c>
      <c r="Q66" s="16">
        <f t="shared" si="7"/>
        <v>99.9997681688936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99.99983658815681</v>
      </c>
      <c r="W66" s="16">
        <f t="shared" si="7"/>
        <v>119.91303258267318</v>
      </c>
      <c r="X66" s="16">
        <f t="shared" si="7"/>
        <v>0</v>
      </c>
      <c r="Y66" s="16">
        <f t="shared" si="7"/>
        <v>0</v>
      </c>
      <c r="Z66" s="17">
        <f t="shared" si="7"/>
        <v>131.12074876443756</v>
      </c>
    </row>
    <row r="67" spans="1:26" ht="13.5" hidden="1">
      <c r="A67" s="40" t="s">
        <v>109</v>
      </c>
      <c r="B67" s="23">
        <v>1040221595</v>
      </c>
      <c r="C67" s="23"/>
      <c r="D67" s="24">
        <v>1080571159</v>
      </c>
      <c r="E67" s="25">
        <v>1080571159</v>
      </c>
      <c r="F67" s="25">
        <v>94124610</v>
      </c>
      <c r="G67" s="25">
        <v>94002608</v>
      </c>
      <c r="H67" s="25">
        <v>96895469</v>
      </c>
      <c r="I67" s="25">
        <v>285022687</v>
      </c>
      <c r="J67" s="25">
        <v>85956489</v>
      </c>
      <c r="K67" s="25">
        <v>87945713</v>
      </c>
      <c r="L67" s="25">
        <v>89985019</v>
      </c>
      <c r="M67" s="25">
        <v>263887221</v>
      </c>
      <c r="N67" s="25">
        <v>80873677</v>
      </c>
      <c r="O67" s="25">
        <v>86185369</v>
      </c>
      <c r="P67" s="25">
        <v>85739008</v>
      </c>
      <c r="Q67" s="25">
        <v>252798054</v>
      </c>
      <c r="R67" s="25"/>
      <c r="S67" s="25"/>
      <c r="T67" s="25"/>
      <c r="U67" s="25"/>
      <c r="V67" s="25">
        <v>801707962</v>
      </c>
      <c r="W67" s="25">
        <v>801495148</v>
      </c>
      <c r="X67" s="25"/>
      <c r="Y67" s="24"/>
      <c r="Z67" s="26">
        <v>1080571159</v>
      </c>
    </row>
    <row r="68" spans="1:26" ht="13.5" hidden="1">
      <c r="A68" s="36" t="s">
        <v>31</v>
      </c>
      <c r="B68" s="18">
        <v>308610464</v>
      </c>
      <c r="C68" s="18"/>
      <c r="D68" s="19">
        <v>304861283</v>
      </c>
      <c r="E68" s="20">
        <v>304861283</v>
      </c>
      <c r="F68" s="20">
        <v>27141366</v>
      </c>
      <c r="G68" s="20">
        <v>24852085</v>
      </c>
      <c r="H68" s="20">
        <v>25991844</v>
      </c>
      <c r="I68" s="20">
        <v>77985295</v>
      </c>
      <c r="J68" s="20">
        <v>26049876</v>
      </c>
      <c r="K68" s="20">
        <v>26078459</v>
      </c>
      <c r="L68" s="20">
        <v>26112002</v>
      </c>
      <c r="M68" s="20">
        <v>78240337</v>
      </c>
      <c r="N68" s="20">
        <v>23781597</v>
      </c>
      <c r="O68" s="20">
        <v>25793257</v>
      </c>
      <c r="P68" s="20">
        <v>25856000</v>
      </c>
      <c r="Q68" s="20">
        <v>75430854</v>
      </c>
      <c r="R68" s="20"/>
      <c r="S68" s="20"/>
      <c r="T68" s="20"/>
      <c r="U68" s="20"/>
      <c r="V68" s="20">
        <v>231656486</v>
      </c>
      <c r="W68" s="20">
        <v>225825908</v>
      </c>
      <c r="X68" s="20"/>
      <c r="Y68" s="19"/>
      <c r="Z68" s="22">
        <v>304861283</v>
      </c>
    </row>
    <row r="69" spans="1:26" ht="13.5" hidden="1">
      <c r="A69" s="37" t="s">
        <v>32</v>
      </c>
      <c r="B69" s="18">
        <v>728751091</v>
      </c>
      <c r="C69" s="18"/>
      <c r="D69" s="19">
        <v>773395343</v>
      </c>
      <c r="E69" s="20">
        <v>773395343</v>
      </c>
      <c r="F69" s="20">
        <v>66742325</v>
      </c>
      <c r="G69" s="20">
        <v>68891843</v>
      </c>
      <c r="H69" s="20">
        <v>70625003</v>
      </c>
      <c r="I69" s="20">
        <v>206259171</v>
      </c>
      <c r="J69" s="20">
        <v>59639109</v>
      </c>
      <c r="K69" s="20">
        <v>61592985</v>
      </c>
      <c r="L69" s="20">
        <v>63607905</v>
      </c>
      <c r="M69" s="20">
        <v>184839999</v>
      </c>
      <c r="N69" s="20">
        <v>57092344</v>
      </c>
      <c r="O69" s="20">
        <v>60112691</v>
      </c>
      <c r="P69" s="20">
        <v>59299468</v>
      </c>
      <c r="Q69" s="20">
        <v>176504503</v>
      </c>
      <c r="R69" s="20"/>
      <c r="S69" s="20"/>
      <c r="T69" s="20"/>
      <c r="U69" s="20"/>
      <c r="V69" s="20">
        <v>567603673</v>
      </c>
      <c r="W69" s="20">
        <v>574025176</v>
      </c>
      <c r="X69" s="20"/>
      <c r="Y69" s="19"/>
      <c r="Z69" s="22">
        <v>773395343</v>
      </c>
    </row>
    <row r="70" spans="1:26" ht="13.5" hidden="1">
      <c r="A70" s="38" t="s">
        <v>103</v>
      </c>
      <c r="B70" s="18">
        <v>501660536</v>
      </c>
      <c r="C70" s="18"/>
      <c r="D70" s="19">
        <v>574066169</v>
      </c>
      <c r="E70" s="20">
        <v>574066169</v>
      </c>
      <c r="F70" s="20">
        <v>46546017</v>
      </c>
      <c r="G70" s="20">
        <v>57273655</v>
      </c>
      <c r="H70" s="20">
        <v>53727707</v>
      </c>
      <c r="I70" s="20">
        <v>157547379</v>
      </c>
      <c r="J70" s="20">
        <v>43426350</v>
      </c>
      <c r="K70" s="20">
        <v>46157200</v>
      </c>
      <c r="L70" s="20">
        <v>43856287</v>
      </c>
      <c r="M70" s="20">
        <v>133439837</v>
      </c>
      <c r="N70" s="20">
        <v>40510940</v>
      </c>
      <c r="O70" s="20">
        <v>43671553</v>
      </c>
      <c r="P70" s="20">
        <v>42306104</v>
      </c>
      <c r="Q70" s="20">
        <v>126488597</v>
      </c>
      <c r="R70" s="20"/>
      <c r="S70" s="20"/>
      <c r="T70" s="20"/>
      <c r="U70" s="20"/>
      <c r="V70" s="20">
        <v>417475813</v>
      </c>
      <c r="W70" s="20">
        <v>425317472</v>
      </c>
      <c r="X70" s="20"/>
      <c r="Y70" s="19"/>
      <c r="Z70" s="22">
        <v>574066169</v>
      </c>
    </row>
    <row r="71" spans="1:26" ht="13.5" hidden="1">
      <c r="A71" s="38" t="s">
        <v>104</v>
      </c>
      <c r="B71" s="18">
        <v>79250475</v>
      </c>
      <c r="C71" s="18"/>
      <c r="D71" s="19">
        <v>83158369</v>
      </c>
      <c r="E71" s="20">
        <v>83158369</v>
      </c>
      <c r="F71" s="20">
        <v>6856185</v>
      </c>
      <c r="G71" s="20">
        <v>5154173</v>
      </c>
      <c r="H71" s="20">
        <v>6991446</v>
      </c>
      <c r="I71" s="20">
        <v>19001804</v>
      </c>
      <c r="J71" s="20">
        <v>6385283</v>
      </c>
      <c r="K71" s="20">
        <v>5630383</v>
      </c>
      <c r="L71" s="20">
        <v>9899585</v>
      </c>
      <c r="M71" s="20">
        <v>21915251</v>
      </c>
      <c r="N71" s="20">
        <v>6712235</v>
      </c>
      <c r="O71" s="20">
        <v>6700071</v>
      </c>
      <c r="P71" s="20">
        <v>7258429</v>
      </c>
      <c r="Q71" s="20">
        <v>20670735</v>
      </c>
      <c r="R71" s="20"/>
      <c r="S71" s="20"/>
      <c r="T71" s="20"/>
      <c r="U71" s="20"/>
      <c r="V71" s="20">
        <v>61587790</v>
      </c>
      <c r="W71" s="20">
        <v>62296876</v>
      </c>
      <c r="X71" s="20"/>
      <c r="Y71" s="19"/>
      <c r="Z71" s="22">
        <v>83158369</v>
      </c>
    </row>
    <row r="72" spans="1:26" ht="13.5" hidden="1">
      <c r="A72" s="38" t="s">
        <v>105</v>
      </c>
      <c r="B72" s="18">
        <v>68678824</v>
      </c>
      <c r="C72" s="18"/>
      <c r="D72" s="19">
        <v>56122768</v>
      </c>
      <c r="E72" s="20">
        <v>56122768</v>
      </c>
      <c r="F72" s="20">
        <v>6243108</v>
      </c>
      <c r="G72" s="20">
        <v>3174568</v>
      </c>
      <c r="H72" s="20">
        <v>4727081</v>
      </c>
      <c r="I72" s="20">
        <v>14144757</v>
      </c>
      <c r="J72" s="20">
        <v>4653453</v>
      </c>
      <c r="K72" s="20">
        <v>4631156</v>
      </c>
      <c r="L72" s="20">
        <v>4687284</v>
      </c>
      <c r="M72" s="20">
        <v>13971893</v>
      </c>
      <c r="N72" s="20">
        <v>4682535</v>
      </c>
      <c r="O72" s="20">
        <v>4550043</v>
      </c>
      <c r="P72" s="20">
        <v>4583561</v>
      </c>
      <c r="Q72" s="20">
        <v>13816139</v>
      </c>
      <c r="R72" s="20"/>
      <c r="S72" s="20"/>
      <c r="T72" s="20"/>
      <c r="U72" s="20"/>
      <c r="V72" s="20">
        <v>41932789</v>
      </c>
      <c r="W72" s="20">
        <v>41534416</v>
      </c>
      <c r="X72" s="20"/>
      <c r="Y72" s="19"/>
      <c r="Z72" s="22">
        <v>56122768</v>
      </c>
    </row>
    <row r="73" spans="1:26" ht="13.5" hidden="1">
      <c r="A73" s="38" t="s">
        <v>106</v>
      </c>
      <c r="B73" s="18">
        <v>79161256</v>
      </c>
      <c r="C73" s="18"/>
      <c r="D73" s="19">
        <v>60048037</v>
      </c>
      <c r="E73" s="20">
        <v>60048037</v>
      </c>
      <c r="F73" s="20">
        <v>7097015</v>
      </c>
      <c r="G73" s="20">
        <v>3289447</v>
      </c>
      <c r="H73" s="20">
        <v>5178769</v>
      </c>
      <c r="I73" s="20">
        <v>15565231</v>
      </c>
      <c r="J73" s="20">
        <v>5174023</v>
      </c>
      <c r="K73" s="20">
        <v>5174246</v>
      </c>
      <c r="L73" s="20">
        <v>5164749</v>
      </c>
      <c r="M73" s="20">
        <v>15513018</v>
      </c>
      <c r="N73" s="20">
        <v>5186634</v>
      </c>
      <c r="O73" s="20">
        <v>5191024</v>
      </c>
      <c r="P73" s="20">
        <v>5151374</v>
      </c>
      <c r="Q73" s="20">
        <v>15529032</v>
      </c>
      <c r="R73" s="20"/>
      <c r="S73" s="20"/>
      <c r="T73" s="20"/>
      <c r="U73" s="20"/>
      <c r="V73" s="20">
        <v>46607281</v>
      </c>
      <c r="W73" s="20">
        <v>44876412</v>
      </c>
      <c r="X73" s="20"/>
      <c r="Y73" s="19"/>
      <c r="Z73" s="22">
        <v>60048037</v>
      </c>
    </row>
    <row r="74" spans="1:26" ht="13.5" hidden="1">
      <c r="A74" s="38" t="s">
        <v>107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108</v>
      </c>
      <c r="B75" s="27">
        <v>2860040</v>
      </c>
      <c r="C75" s="27"/>
      <c r="D75" s="28">
        <v>2314533</v>
      </c>
      <c r="E75" s="29">
        <v>2314533</v>
      </c>
      <c r="F75" s="29">
        <v>240919</v>
      </c>
      <c r="G75" s="29">
        <v>258680</v>
      </c>
      <c r="H75" s="29">
        <v>278622</v>
      </c>
      <c r="I75" s="29">
        <v>778221</v>
      </c>
      <c r="J75" s="29">
        <v>267504</v>
      </c>
      <c r="K75" s="29">
        <v>274269</v>
      </c>
      <c r="L75" s="29">
        <v>265112</v>
      </c>
      <c r="M75" s="29">
        <v>806885</v>
      </c>
      <c r="N75" s="29">
        <v>-264</v>
      </c>
      <c r="O75" s="29">
        <v>279421</v>
      </c>
      <c r="P75" s="29">
        <v>583540</v>
      </c>
      <c r="Q75" s="29">
        <v>862697</v>
      </c>
      <c r="R75" s="29"/>
      <c r="S75" s="29"/>
      <c r="T75" s="29"/>
      <c r="U75" s="29"/>
      <c r="V75" s="29">
        <v>2447803</v>
      </c>
      <c r="W75" s="29">
        <v>1644064</v>
      </c>
      <c r="X75" s="29"/>
      <c r="Y75" s="28"/>
      <c r="Z75" s="30">
        <v>2314533</v>
      </c>
    </row>
    <row r="76" spans="1:26" ht="13.5" hidden="1">
      <c r="A76" s="41" t="s">
        <v>110</v>
      </c>
      <c r="B76" s="31">
        <v>1040221594</v>
      </c>
      <c r="C76" s="31"/>
      <c r="D76" s="32">
        <v>1080571159</v>
      </c>
      <c r="E76" s="33">
        <v>1039532572</v>
      </c>
      <c r="F76" s="33">
        <v>94124609</v>
      </c>
      <c r="G76" s="33">
        <v>94002607</v>
      </c>
      <c r="H76" s="33">
        <v>96895468</v>
      </c>
      <c r="I76" s="33">
        <v>285022684</v>
      </c>
      <c r="J76" s="33">
        <v>70538338</v>
      </c>
      <c r="K76" s="33">
        <v>100844860</v>
      </c>
      <c r="L76" s="33">
        <v>103044720</v>
      </c>
      <c r="M76" s="33">
        <v>274427918</v>
      </c>
      <c r="N76" s="33">
        <v>103838347</v>
      </c>
      <c r="O76" s="33">
        <v>99857221</v>
      </c>
      <c r="P76" s="33">
        <v>85739006</v>
      </c>
      <c r="Q76" s="33">
        <v>289434574</v>
      </c>
      <c r="R76" s="33"/>
      <c r="S76" s="33"/>
      <c r="T76" s="33"/>
      <c r="U76" s="33"/>
      <c r="V76" s="33">
        <v>848885176</v>
      </c>
      <c r="W76" s="33">
        <v>836229866</v>
      </c>
      <c r="X76" s="33"/>
      <c r="Y76" s="32"/>
      <c r="Z76" s="34">
        <v>1039532572</v>
      </c>
    </row>
    <row r="77" spans="1:26" ht="13.5" hidden="1">
      <c r="A77" s="36" t="s">
        <v>31</v>
      </c>
      <c r="B77" s="18">
        <v>308610464</v>
      </c>
      <c r="C77" s="18"/>
      <c r="D77" s="19">
        <v>304861283</v>
      </c>
      <c r="E77" s="20">
        <v>307231893</v>
      </c>
      <c r="F77" s="20">
        <v>27141366</v>
      </c>
      <c r="G77" s="20">
        <v>24852085</v>
      </c>
      <c r="H77" s="20">
        <v>25991844</v>
      </c>
      <c r="I77" s="20">
        <v>77985295</v>
      </c>
      <c r="J77" s="20">
        <v>79422</v>
      </c>
      <c r="K77" s="20">
        <v>28504371</v>
      </c>
      <c r="L77" s="20">
        <v>28543248</v>
      </c>
      <c r="M77" s="20">
        <v>57127041</v>
      </c>
      <c r="N77" s="20">
        <v>30933484</v>
      </c>
      <c r="O77" s="20">
        <v>28958350</v>
      </c>
      <c r="P77" s="20">
        <v>25856000</v>
      </c>
      <c r="Q77" s="20">
        <v>85747834</v>
      </c>
      <c r="R77" s="20"/>
      <c r="S77" s="20"/>
      <c r="T77" s="20"/>
      <c r="U77" s="20"/>
      <c r="V77" s="20">
        <v>220860170</v>
      </c>
      <c r="W77" s="20">
        <v>216643991</v>
      </c>
      <c r="X77" s="20"/>
      <c r="Y77" s="19"/>
      <c r="Z77" s="22">
        <v>307231893</v>
      </c>
    </row>
    <row r="78" spans="1:26" ht="13.5" hidden="1">
      <c r="A78" s="37" t="s">
        <v>32</v>
      </c>
      <c r="B78" s="18">
        <v>728751090</v>
      </c>
      <c r="C78" s="18"/>
      <c r="D78" s="19">
        <v>773395343</v>
      </c>
      <c r="E78" s="20">
        <v>729265846</v>
      </c>
      <c r="F78" s="20">
        <v>66742325</v>
      </c>
      <c r="G78" s="20">
        <v>68891842</v>
      </c>
      <c r="H78" s="20">
        <v>70625002</v>
      </c>
      <c r="I78" s="20">
        <v>206259169</v>
      </c>
      <c r="J78" s="20">
        <v>70191412</v>
      </c>
      <c r="K78" s="20">
        <v>72066221</v>
      </c>
      <c r="L78" s="20">
        <v>74236360</v>
      </c>
      <c r="M78" s="20">
        <v>216493993</v>
      </c>
      <c r="N78" s="20">
        <v>72905127</v>
      </c>
      <c r="O78" s="20">
        <v>70619451</v>
      </c>
      <c r="P78" s="20">
        <v>59299467</v>
      </c>
      <c r="Q78" s="20">
        <v>202824045</v>
      </c>
      <c r="R78" s="20"/>
      <c r="S78" s="20"/>
      <c r="T78" s="20"/>
      <c r="U78" s="20"/>
      <c r="V78" s="20">
        <v>625577207</v>
      </c>
      <c r="W78" s="20">
        <v>617614428</v>
      </c>
      <c r="X78" s="20"/>
      <c r="Y78" s="19"/>
      <c r="Z78" s="22">
        <v>729265846</v>
      </c>
    </row>
    <row r="79" spans="1:26" ht="13.5" hidden="1">
      <c r="A79" s="38" t="s">
        <v>103</v>
      </c>
      <c r="B79" s="18">
        <v>501660536</v>
      </c>
      <c r="C79" s="18"/>
      <c r="D79" s="19">
        <v>574066169</v>
      </c>
      <c r="E79" s="20">
        <v>532309683</v>
      </c>
      <c r="F79" s="20">
        <v>46546017</v>
      </c>
      <c r="G79" s="20">
        <v>57273654</v>
      </c>
      <c r="H79" s="20">
        <v>53727707</v>
      </c>
      <c r="I79" s="20">
        <v>157547378</v>
      </c>
      <c r="J79" s="20">
        <v>43442318</v>
      </c>
      <c r="K79" s="20">
        <v>46172784</v>
      </c>
      <c r="L79" s="20">
        <v>43872003</v>
      </c>
      <c r="M79" s="20">
        <v>133487105</v>
      </c>
      <c r="N79" s="20">
        <v>45814950</v>
      </c>
      <c r="O79" s="20">
        <v>43687521</v>
      </c>
      <c r="P79" s="20">
        <v>42306103</v>
      </c>
      <c r="Q79" s="20">
        <v>131808574</v>
      </c>
      <c r="R79" s="20"/>
      <c r="S79" s="20"/>
      <c r="T79" s="20"/>
      <c r="U79" s="20"/>
      <c r="V79" s="20">
        <v>422843057</v>
      </c>
      <c r="W79" s="20">
        <v>425704118</v>
      </c>
      <c r="X79" s="20"/>
      <c r="Y79" s="19"/>
      <c r="Z79" s="22">
        <v>532309683</v>
      </c>
    </row>
    <row r="80" spans="1:26" ht="13.5" hidden="1">
      <c r="A80" s="38" t="s">
        <v>104</v>
      </c>
      <c r="B80" s="18">
        <v>79250474</v>
      </c>
      <c r="C80" s="18"/>
      <c r="D80" s="19">
        <v>83158369</v>
      </c>
      <c r="E80" s="20">
        <v>79389865</v>
      </c>
      <c r="F80" s="20">
        <v>6856185</v>
      </c>
      <c r="G80" s="20">
        <v>5154173</v>
      </c>
      <c r="H80" s="20">
        <v>6991446</v>
      </c>
      <c r="I80" s="20">
        <v>19001804</v>
      </c>
      <c r="J80" s="20">
        <v>10135519</v>
      </c>
      <c r="K80" s="20">
        <v>9339895</v>
      </c>
      <c r="L80" s="20">
        <v>13744271</v>
      </c>
      <c r="M80" s="20">
        <v>33219685</v>
      </c>
      <c r="N80" s="20">
        <v>10448836</v>
      </c>
      <c r="O80" s="20">
        <v>10421331</v>
      </c>
      <c r="P80" s="20">
        <v>7258429</v>
      </c>
      <c r="Q80" s="20">
        <v>28128596</v>
      </c>
      <c r="R80" s="20"/>
      <c r="S80" s="20"/>
      <c r="T80" s="20"/>
      <c r="U80" s="20"/>
      <c r="V80" s="20">
        <v>80350085</v>
      </c>
      <c r="W80" s="20">
        <v>76405344</v>
      </c>
      <c r="X80" s="20"/>
      <c r="Y80" s="19"/>
      <c r="Z80" s="22">
        <v>79389865</v>
      </c>
    </row>
    <row r="81" spans="1:26" ht="13.5" hidden="1">
      <c r="A81" s="38" t="s">
        <v>105</v>
      </c>
      <c r="B81" s="18">
        <v>68678824</v>
      </c>
      <c r="C81" s="18"/>
      <c r="D81" s="19">
        <v>56122768</v>
      </c>
      <c r="E81" s="20">
        <v>56022683</v>
      </c>
      <c r="F81" s="20">
        <v>6243108</v>
      </c>
      <c r="G81" s="20">
        <v>3174568</v>
      </c>
      <c r="H81" s="20">
        <v>4727080</v>
      </c>
      <c r="I81" s="20">
        <v>14144756</v>
      </c>
      <c r="J81" s="20">
        <v>7645001</v>
      </c>
      <c r="K81" s="20">
        <v>7606296</v>
      </c>
      <c r="L81" s="20">
        <v>7671601</v>
      </c>
      <c r="M81" s="20">
        <v>22922898</v>
      </c>
      <c r="N81" s="20">
        <v>7667309</v>
      </c>
      <c r="O81" s="20">
        <v>7535183</v>
      </c>
      <c r="P81" s="20">
        <v>4583561</v>
      </c>
      <c r="Q81" s="20">
        <v>19786053</v>
      </c>
      <c r="R81" s="20"/>
      <c r="S81" s="20"/>
      <c r="T81" s="20"/>
      <c r="U81" s="20"/>
      <c r="V81" s="20">
        <v>56853707</v>
      </c>
      <c r="W81" s="20">
        <v>53843724</v>
      </c>
      <c r="X81" s="20"/>
      <c r="Y81" s="19"/>
      <c r="Z81" s="22">
        <v>56022683</v>
      </c>
    </row>
    <row r="82" spans="1:26" ht="13.5" hidden="1">
      <c r="A82" s="38" t="s">
        <v>106</v>
      </c>
      <c r="B82" s="18">
        <v>79161256</v>
      </c>
      <c r="C82" s="18"/>
      <c r="D82" s="19">
        <v>60048037</v>
      </c>
      <c r="E82" s="20">
        <v>61543615</v>
      </c>
      <c r="F82" s="20">
        <v>7097015</v>
      </c>
      <c r="G82" s="20">
        <v>3289447</v>
      </c>
      <c r="H82" s="20">
        <v>5178769</v>
      </c>
      <c r="I82" s="20">
        <v>15565231</v>
      </c>
      <c r="J82" s="20">
        <v>8968574</v>
      </c>
      <c r="K82" s="20">
        <v>8947246</v>
      </c>
      <c r="L82" s="20">
        <v>8948485</v>
      </c>
      <c r="M82" s="20">
        <v>26864305</v>
      </c>
      <c r="N82" s="20">
        <v>8974032</v>
      </c>
      <c r="O82" s="20">
        <v>8975416</v>
      </c>
      <c r="P82" s="20">
        <v>5151374</v>
      </c>
      <c r="Q82" s="20">
        <v>23100822</v>
      </c>
      <c r="R82" s="20"/>
      <c r="S82" s="20"/>
      <c r="T82" s="20"/>
      <c r="U82" s="20"/>
      <c r="V82" s="20">
        <v>65530358</v>
      </c>
      <c r="W82" s="20">
        <v>61661242</v>
      </c>
      <c r="X82" s="20"/>
      <c r="Y82" s="19"/>
      <c r="Z82" s="22">
        <v>61543615</v>
      </c>
    </row>
    <row r="83" spans="1:26" ht="13.5" hidden="1">
      <c r="A83" s="38" t="s">
        <v>107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108</v>
      </c>
      <c r="B84" s="27">
        <v>2860040</v>
      </c>
      <c r="C84" s="27"/>
      <c r="D84" s="28">
        <v>2314533</v>
      </c>
      <c r="E84" s="29">
        <v>3034833</v>
      </c>
      <c r="F84" s="29">
        <v>240918</v>
      </c>
      <c r="G84" s="29">
        <v>258680</v>
      </c>
      <c r="H84" s="29">
        <v>278622</v>
      </c>
      <c r="I84" s="29">
        <v>778220</v>
      </c>
      <c r="J84" s="29">
        <v>267504</v>
      </c>
      <c r="K84" s="29">
        <v>274268</v>
      </c>
      <c r="L84" s="29">
        <v>265112</v>
      </c>
      <c r="M84" s="29">
        <v>806884</v>
      </c>
      <c r="N84" s="29">
        <v>-264</v>
      </c>
      <c r="O84" s="29">
        <v>279420</v>
      </c>
      <c r="P84" s="29">
        <v>583539</v>
      </c>
      <c r="Q84" s="29">
        <v>862695</v>
      </c>
      <c r="R84" s="29"/>
      <c r="S84" s="29"/>
      <c r="T84" s="29"/>
      <c r="U84" s="29"/>
      <c r="V84" s="29">
        <v>2447799</v>
      </c>
      <c r="W84" s="29">
        <v>1971447</v>
      </c>
      <c r="X84" s="29"/>
      <c r="Y84" s="28"/>
      <c r="Z84" s="30">
        <v>3034833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133" t="s">
        <v>76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29065056</v>
      </c>
      <c r="C5" s="18">
        <v>0</v>
      </c>
      <c r="D5" s="58">
        <v>39647122</v>
      </c>
      <c r="E5" s="59">
        <v>39647122</v>
      </c>
      <c r="F5" s="59">
        <v>4816254</v>
      </c>
      <c r="G5" s="59">
        <v>6064172</v>
      </c>
      <c r="H5" s="59">
        <v>2676180</v>
      </c>
      <c r="I5" s="59">
        <v>13556606</v>
      </c>
      <c r="J5" s="59">
        <v>4393866</v>
      </c>
      <c r="K5" s="59">
        <v>3582236</v>
      </c>
      <c r="L5" s="59">
        <v>2537046</v>
      </c>
      <c r="M5" s="59">
        <v>10513148</v>
      </c>
      <c r="N5" s="59">
        <v>15027908</v>
      </c>
      <c r="O5" s="59">
        <v>3081748</v>
      </c>
      <c r="P5" s="59">
        <v>2642076</v>
      </c>
      <c r="Q5" s="59">
        <v>20751732</v>
      </c>
      <c r="R5" s="59">
        <v>0</v>
      </c>
      <c r="S5" s="59">
        <v>0</v>
      </c>
      <c r="T5" s="59">
        <v>0</v>
      </c>
      <c r="U5" s="59">
        <v>0</v>
      </c>
      <c r="V5" s="59">
        <v>44821486</v>
      </c>
      <c r="W5" s="59">
        <v>29735343</v>
      </c>
      <c r="X5" s="59">
        <v>15086143</v>
      </c>
      <c r="Y5" s="60">
        <v>50.73</v>
      </c>
      <c r="Z5" s="61">
        <v>39647122</v>
      </c>
    </row>
    <row r="6" spans="1:26" ht="13.5">
      <c r="A6" s="57" t="s">
        <v>32</v>
      </c>
      <c r="B6" s="18">
        <v>74237961</v>
      </c>
      <c r="C6" s="18">
        <v>0</v>
      </c>
      <c r="D6" s="58">
        <v>81520865</v>
      </c>
      <c r="E6" s="59">
        <v>81520865</v>
      </c>
      <c r="F6" s="59">
        <v>6261966</v>
      </c>
      <c r="G6" s="59">
        <v>6933359</v>
      </c>
      <c r="H6" s="59">
        <v>9935310</v>
      </c>
      <c r="I6" s="59">
        <v>23130635</v>
      </c>
      <c r="J6" s="59">
        <v>7582347</v>
      </c>
      <c r="K6" s="59">
        <v>7138773</v>
      </c>
      <c r="L6" s="59">
        <v>5995439</v>
      </c>
      <c r="M6" s="59">
        <v>20716559</v>
      </c>
      <c r="N6" s="59">
        <v>7272879</v>
      </c>
      <c r="O6" s="59">
        <v>6243824</v>
      </c>
      <c r="P6" s="59">
        <v>7258989</v>
      </c>
      <c r="Q6" s="59">
        <v>20775692</v>
      </c>
      <c r="R6" s="59">
        <v>0</v>
      </c>
      <c r="S6" s="59">
        <v>0</v>
      </c>
      <c r="T6" s="59">
        <v>0</v>
      </c>
      <c r="U6" s="59">
        <v>0</v>
      </c>
      <c r="V6" s="59">
        <v>64622886</v>
      </c>
      <c r="W6" s="59">
        <v>61140645</v>
      </c>
      <c r="X6" s="59">
        <v>3482241</v>
      </c>
      <c r="Y6" s="60">
        <v>5.7</v>
      </c>
      <c r="Z6" s="61">
        <v>81520865</v>
      </c>
    </row>
    <row r="7" spans="1:26" ht="13.5">
      <c r="A7" s="57" t="s">
        <v>33</v>
      </c>
      <c r="B7" s="18">
        <v>546059</v>
      </c>
      <c r="C7" s="18">
        <v>0</v>
      </c>
      <c r="D7" s="58">
        <v>351000</v>
      </c>
      <c r="E7" s="59">
        <v>501000</v>
      </c>
      <c r="F7" s="59">
        <v>42098</v>
      </c>
      <c r="G7" s="59">
        <v>97789</v>
      </c>
      <c r="H7" s="59">
        <v>90427</v>
      </c>
      <c r="I7" s="59">
        <v>230314</v>
      </c>
      <c r="J7" s="59">
        <v>73663</v>
      </c>
      <c r="K7" s="59">
        <v>73735</v>
      </c>
      <c r="L7" s="59">
        <v>69688</v>
      </c>
      <c r="M7" s="59">
        <v>217086</v>
      </c>
      <c r="N7" s="59">
        <v>44496</v>
      </c>
      <c r="O7" s="59">
        <v>32719</v>
      </c>
      <c r="P7" s="59">
        <v>27662</v>
      </c>
      <c r="Q7" s="59">
        <v>104877</v>
      </c>
      <c r="R7" s="59">
        <v>0</v>
      </c>
      <c r="S7" s="59">
        <v>0</v>
      </c>
      <c r="T7" s="59">
        <v>0</v>
      </c>
      <c r="U7" s="59">
        <v>0</v>
      </c>
      <c r="V7" s="59">
        <v>552277</v>
      </c>
      <c r="W7" s="59">
        <v>263250</v>
      </c>
      <c r="X7" s="59">
        <v>289027</v>
      </c>
      <c r="Y7" s="60">
        <v>109.79</v>
      </c>
      <c r="Z7" s="61">
        <v>501000</v>
      </c>
    </row>
    <row r="8" spans="1:26" ht="13.5">
      <c r="A8" s="57" t="s">
        <v>34</v>
      </c>
      <c r="B8" s="18">
        <v>72164859</v>
      </c>
      <c r="C8" s="18">
        <v>0</v>
      </c>
      <c r="D8" s="58">
        <v>56899200</v>
      </c>
      <c r="E8" s="59">
        <v>58182200</v>
      </c>
      <c r="F8" s="59">
        <v>24299000</v>
      </c>
      <c r="G8" s="59">
        <v>304000</v>
      </c>
      <c r="H8" s="59">
        <v>1825000</v>
      </c>
      <c r="I8" s="59">
        <v>26428000</v>
      </c>
      <c r="J8" s="59">
        <v>2700000</v>
      </c>
      <c r="K8" s="59">
        <v>0</v>
      </c>
      <c r="L8" s="59">
        <v>16860000</v>
      </c>
      <c r="M8" s="59">
        <v>19560000</v>
      </c>
      <c r="N8" s="59">
        <v>3566067</v>
      </c>
      <c r="O8" s="59">
        <v>366000</v>
      </c>
      <c r="P8" s="59">
        <v>14229200</v>
      </c>
      <c r="Q8" s="59">
        <v>18161267</v>
      </c>
      <c r="R8" s="59">
        <v>0</v>
      </c>
      <c r="S8" s="59">
        <v>0</v>
      </c>
      <c r="T8" s="59">
        <v>0</v>
      </c>
      <c r="U8" s="59">
        <v>0</v>
      </c>
      <c r="V8" s="59">
        <v>64149267</v>
      </c>
      <c r="W8" s="59">
        <v>56257453</v>
      </c>
      <c r="X8" s="59">
        <v>7891814</v>
      </c>
      <c r="Y8" s="60">
        <v>14.03</v>
      </c>
      <c r="Z8" s="61">
        <v>58182200</v>
      </c>
    </row>
    <row r="9" spans="1:26" ht="13.5">
      <c r="A9" s="57" t="s">
        <v>35</v>
      </c>
      <c r="B9" s="18">
        <v>35769528</v>
      </c>
      <c r="C9" s="18">
        <v>0</v>
      </c>
      <c r="D9" s="58">
        <v>48536544</v>
      </c>
      <c r="E9" s="59">
        <v>44637104</v>
      </c>
      <c r="F9" s="59">
        <v>101688</v>
      </c>
      <c r="G9" s="59">
        <v>145859</v>
      </c>
      <c r="H9" s="59">
        <v>4380514</v>
      </c>
      <c r="I9" s="59">
        <v>4628061</v>
      </c>
      <c r="J9" s="59">
        <v>1185672</v>
      </c>
      <c r="K9" s="59">
        <v>1031005</v>
      </c>
      <c r="L9" s="59">
        <v>101510</v>
      </c>
      <c r="M9" s="59">
        <v>2318187</v>
      </c>
      <c r="N9" s="59">
        <v>2004989</v>
      </c>
      <c r="O9" s="59">
        <v>442721</v>
      </c>
      <c r="P9" s="59">
        <v>900890</v>
      </c>
      <c r="Q9" s="59">
        <v>3348600</v>
      </c>
      <c r="R9" s="59">
        <v>0</v>
      </c>
      <c r="S9" s="59">
        <v>0</v>
      </c>
      <c r="T9" s="59">
        <v>0</v>
      </c>
      <c r="U9" s="59">
        <v>0</v>
      </c>
      <c r="V9" s="59">
        <v>10294848</v>
      </c>
      <c r="W9" s="59">
        <v>14292504</v>
      </c>
      <c r="X9" s="59">
        <v>-3997656</v>
      </c>
      <c r="Y9" s="60">
        <v>-27.97</v>
      </c>
      <c r="Z9" s="61">
        <v>44637104</v>
      </c>
    </row>
    <row r="10" spans="1:26" ht="25.5">
      <c r="A10" s="62" t="s">
        <v>95</v>
      </c>
      <c r="B10" s="63">
        <f>SUM(B5:B9)</f>
        <v>211783463</v>
      </c>
      <c r="C10" s="63">
        <f>SUM(C5:C9)</f>
        <v>0</v>
      </c>
      <c r="D10" s="64">
        <f aca="true" t="shared" si="0" ref="D10:Z10">SUM(D5:D9)</f>
        <v>226954731</v>
      </c>
      <c r="E10" s="65">
        <f t="shared" si="0"/>
        <v>224488291</v>
      </c>
      <c r="F10" s="65">
        <f t="shared" si="0"/>
        <v>35521006</v>
      </c>
      <c r="G10" s="65">
        <f t="shared" si="0"/>
        <v>13545179</v>
      </c>
      <c r="H10" s="65">
        <f t="shared" si="0"/>
        <v>18907431</v>
      </c>
      <c r="I10" s="65">
        <f t="shared" si="0"/>
        <v>67973616</v>
      </c>
      <c r="J10" s="65">
        <f t="shared" si="0"/>
        <v>15935548</v>
      </c>
      <c r="K10" s="65">
        <f t="shared" si="0"/>
        <v>11825749</v>
      </c>
      <c r="L10" s="65">
        <f t="shared" si="0"/>
        <v>25563683</v>
      </c>
      <c r="M10" s="65">
        <f t="shared" si="0"/>
        <v>53324980</v>
      </c>
      <c r="N10" s="65">
        <f t="shared" si="0"/>
        <v>27916339</v>
      </c>
      <c r="O10" s="65">
        <f t="shared" si="0"/>
        <v>10167012</v>
      </c>
      <c r="P10" s="65">
        <f t="shared" si="0"/>
        <v>25058817</v>
      </c>
      <c r="Q10" s="65">
        <f t="shared" si="0"/>
        <v>63142168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184440764</v>
      </c>
      <c r="W10" s="65">
        <f t="shared" si="0"/>
        <v>161689195</v>
      </c>
      <c r="X10" s="65">
        <f t="shared" si="0"/>
        <v>22751569</v>
      </c>
      <c r="Y10" s="66">
        <f>+IF(W10&lt;&gt;0,(X10/W10)*100,0)</f>
        <v>14.071174638478471</v>
      </c>
      <c r="Z10" s="67">
        <f t="shared" si="0"/>
        <v>224488291</v>
      </c>
    </row>
    <row r="11" spans="1:26" ht="13.5">
      <c r="A11" s="57" t="s">
        <v>36</v>
      </c>
      <c r="B11" s="18">
        <v>70631824</v>
      </c>
      <c r="C11" s="18">
        <v>0</v>
      </c>
      <c r="D11" s="58">
        <v>85181540</v>
      </c>
      <c r="E11" s="59">
        <v>86554539</v>
      </c>
      <c r="F11" s="59">
        <v>6037231</v>
      </c>
      <c r="G11" s="59">
        <v>6072494</v>
      </c>
      <c r="H11" s="59">
        <v>6375913</v>
      </c>
      <c r="I11" s="59">
        <v>18485638</v>
      </c>
      <c r="J11" s="59">
        <v>5937805</v>
      </c>
      <c r="K11" s="59">
        <v>5970918</v>
      </c>
      <c r="L11" s="59">
        <v>5880352</v>
      </c>
      <c r="M11" s="59">
        <v>17789075</v>
      </c>
      <c r="N11" s="59">
        <v>6107746</v>
      </c>
      <c r="O11" s="59">
        <v>6175828</v>
      </c>
      <c r="P11" s="59">
        <v>6138760</v>
      </c>
      <c r="Q11" s="59">
        <v>18422334</v>
      </c>
      <c r="R11" s="59">
        <v>0</v>
      </c>
      <c r="S11" s="59">
        <v>0</v>
      </c>
      <c r="T11" s="59">
        <v>0</v>
      </c>
      <c r="U11" s="59">
        <v>0</v>
      </c>
      <c r="V11" s="59">
        <v>54697047</v>
      </c>
      <c r="W11" s="59">
        <v>63886158</v>
      </c>
      <c r="X11" s="59">
        <v>-9189111</v>
      </c>
      <c r="Y11" s="60">
        <v>-14.38</v>
      </c>
      <c r="Z11" s="61">
        <v>86554539</v>
      </c>
    </row>
    <row r="12" spans="1:26" ht="13.5">
      <c r="A12" s="57" t="s">
        <v>37</v>
      </c>
      <c r="B12" s="18">
        <v>5387520</v>
      </c>
      <c r="C12" s="18">
        <v>0</v>
      </c>
      <c r="D12" s="58">
        <v>5743220</v>
      </c>
      <c r="E12" s="59">
        <v>5743220</v>
      </c>
      <c r="F12" s="59">
        <v>424527</v>
      </c>
      <c r="G12" s="59">
        <v>421454</v>
      </c>
      <c r="H12" s="59">
        <v>448414</v>
      </c>
      <c r="I12" s="59">
        <v>1294395</v>
      </c>
      <c r="J12" s="59">
        <v>448414</v>
      </c>
      <c r="K12" s="59">
        <v>453669</v>
      </c>
      <c r="L12" s="59">
        <v>452928</v>
      </c>
      <c r="M12" s="59">
        <v>1355011</v>
      </c>
      <c r="N12" s="59">
        <v>448413</v>
      </c>
      <c r="O12" s="59">
        <v>448413</v>
      </c>
      <c r="P12" s="59">
        <v>440285</v>
      </c>
      <c r="Q12" s="59">
        <v>1337111</v>
      </c>
      <c r="R12" s="59">
        <v>0</v>
      </c>
      <c r="S12" s="59">
        <v>0</v>
      </c>
      <c r="T12" s="59">
        <v>0</v>
      </c>
      <c r="U12" s="59">
        <v>0</v>
      </c>
      <c r="V12" s="59">
        <v>3986517</v>
      </c>
      <c r="W12" s="59">
        <v>4307418</v>
      </c>
      <c r="X12" s="59">
        <v>-320901</v>
      </c>
      <c r="Y12" s="60">
        <v>-7.45</v>
      </c>
      <c r="Z12" s="61">
        <v>5743220</v>
      </c>
    </row>
    <row r="13" spans="1:26" ht="13.5">
      <c r="A13" s="57" t="s">
        <v>96</v>
      </c>
      <c r="B13" s="18">
        <v>45679588</v>
      </c>
      <c r="C13" s="18">
        <v>0</v>
      </c>
      <c r="D13" s="58">
        <v>44243000</v>
      </c>
      <c r="E13" s="59">
        <v>44243000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33182253</v>
      </c>
      <c r="X13" s="59">
        <v>-33182253</v>
      </c>
      <c r="Y13" s="60">
        <v>-100</v>
      </c>
      <c r="Z13" s="61">
        <v>44243000</v>
      </c>
    </row>
    <row r="14" spans="1:26" ht="13.5">
      <c r="A14" s="57" t="s">
        <v>38</v>
      </c>
      <c r="B14" s="18">
        <v>4881687</v>
      </c>
      <c r="C14" s="18">
        <v>0</v>
      </c>
      <c r="D14" s="58">
        <v>3700000</v>
      </c>
      <c r="E14" s="59">
        <v>3700000</v>
      </c>
      <c r="F14" s="59">
        <v>1189</v>
      </c>
      <c r="G14" s="59">
        <v>816762</v>
      </c>
      <c r="H14" s="59">
        <v>0</v>
      </c>
      <c r="I14" s="59">
        <v>817951</v>
      </c>
      <c r="J14" s="59">
        <v>934102</v>
      </c>
      <c r="K14" s="59">
        <v>551912</v>
      </c>
      <c r="L14" s="59">
        <v>442624</v>
      </c>
      <c r="M14" s="59">
        <v>1928638</v>
      </c>
      <c r="N14" s="59">
        <v>453755</v>
      </c>
      <c r="O14" s="59">
        <v>407792</v>
      </c>
      <c r="P14" s="59">
        <v>366145</v>
      </c>
      <c r="Q14" s="59">
        <v>1227692</v>
      </c>
      <c r="R14" s="59">
        <v>0</v>
      </c>
      <c r="S14" s="59">
        <v>0</v>
      </c>
      <c r="T14" s="59">
        <v>0</v>
      </c>
      <c r="U14" s="59">
        <v>0</v>
      </c>
      <c r="V14" s="59">
        <v>3974281</v>
      </c>
      <c r="W14" s="59">
        <v>2774997</v>
      </c>
      <c r="X14" s="59">
        <v>1199284</v>
      </c>
      <c r="Y14" s="60">
        <v>43.22</v>
      </c>
      <c r="Z14" s="61">
        <v>3700000</v>
      </c>
    </row>
    <row r="15" spans="1:26" ht="13.5">
      <c r="A15" s="57" t="s">
        <v>39</v>
      </c>
      <c r="B15" s="18">
        <v>43329237</v>
      </c>
      <c r="C15" s="18">
        <v>0</v>
      </c>
      <c r="D15" s="58">
        <v>56285114</v>
      </c>
      <c r="E15" s="59">
        <v>56293726</v>
      </c>
      <c r="F15" s="59">
        <v>6019</v>
      </c>
      <c r="G15" s="59">
        <v>12482375</v>
      </c>
      <c r="H15" s="59">
        <v>142235</v>
      </c>
      <c r="I15" s="59">
        <v>12630629</v>
      </c>
      <c r="J15" s="59">
        <v>7996984</v>
      </c>
      <c r="K15" s="59">
        <v>3569541</v>
      </c>
      <c r="L15" s="59">
        <v>3165542</v>
      </c>
      <c r="M15" s="59">
        <v>14732067</v>
      </c>
      <c r="N15" s="59">
        <v>3260028</v>
      </c>
      <c r="O15" s="59">
        <v>3670367</v>
      </c>
      <c r="P15" s="59">
        <v>4171012</v>
      </c>
      <c r="Q15" s="59">
        <v>11101407</v>
      </c>
      <c r="R15" s="59">
        <v>0</v>
      </c>
      <c r="S15" s="59">
        <v>0</v>
      </c>
      <c r="T15" s="59">
        <v>0</v>
      </c>
      <c r="U15" s="59">
        <v>0</v>
      </c>
      <c r="V15" s="59">
        <v>38464103</v>
      </c>
      <c r="W15" s="59">
        <v>42213843</v>
      </c>
      <c r="X15" s="59">
        <v>-3749740</v>
      </c>
      <c r="Y15" s="60">
        <v>-8.88</v>
      </c>
      <c r="Z15" s="61">
        <v>56293726</v>
      </c>
    </row>
    <row r="16" spans="1:26" ht="13.5">
      <c r="A16" s="68" t="s">
        <v>40</v>
      </c>
      <c r="B16" s="18">
        <v>0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/>
      <c r="X16" s="59">
        <v>0</v>
      </c>
      <c r="Y16" s="60">
        <v>0</v>
      </c>
      <c r="Z16" s="61">
        <v>0</v>
      </c>
    </row>
    <row r="17" spans="1:26" ht="13.5">
      <c r="A17" s="57" t="s">
        <v>41</v>
      </c>
      <c r="B17" s="18">
        <v>107089911</v>
      </c>
      <c r="C17" s="18">
        <v>0</v>
      </c>
      <c r="D17" s="58">
        <v>65728469</v>
      </c>
      <c r="E17" s="59">
        <v>67766458</v>
      </c>
      <c r="F17" s="59">
        <v>811730</v>
      </c>
      <c r="G17" s="59">
        <v>4421646</v>
      </c>
      <c r="H17" s="59">
        <v>1595421</v>
      </c>
      <c r="I17" s="59">
        <v>6828797</v>
      </c>
      <c r="J17" s="59">
        <v>2756665</v>
      </c>
      <c r="K17" s="59">
        <v>5160149</v>
      </c>
      <c r="L17" s="59">
        <v>7304023</v>
      </c>
      <c r="M17" s="59">
        <v>15220837</v>
      </c>
      <c r="N17" s="59">
        <v>3483784</v>
      </c>
      <c r="O17" s="59">
        <v>2290730</v>
      </c>
      <c r="P17" s="59">
        <v>5469700</v>
      </c>
      <c r="Q17" s="59">
        <v>11244214</v>
      </c>
      <c r="R17" s="59">
        <v>0</v>
      </c>
      <c r="S17" s="59">
        <v>0</v>
      </c>
      <c r="T17" s="59">
        <v>0</v>
      </c>
      <c r="U17" s="59">
        <v>0</v>
      </c>
      <c r="V17" s="59">
        <v>33293848</v>
      </c>
      <c r="W17" s="59">
        <v>49296348</v>
      </c>
      <c r="X17" s="59">
        <v>-16002500</v>
      </c>
      <c r="Y17" s="60">
        <v>-32.46</v>
      </c>
      <c r="Z17" s="61">
        <v>67766458</v>
      </c>
    </row>
    <row r="18" spans="1:26" ht="13.5">
      <c r="A18" s="69" t="s">
        <v>42</v>
      </c>
      <c r="B18" s="70">
        <f>SUM(B11:B17)</f>
        <v>276999767</v>
      </c>
      <c r="C18" s="70">
        <f>SUM(C11:C17)</f>
        <v>0</v>
      </c>
      <c r="D18" s="71">
        <f aca="true" t="shared" si="1" ref="D18:Z18">SUM(D11:D17)</f>
        <v>260881343</v>
      </c>
      <c r="E18" s="72">
        <f t="shared" si="1"/>
        <v>264300943</v>
      </c>
      <c r="F18" s="72">
        <f t="shared" si="1"/>
        <v>7280696</v>
      </c>
      <c r="G18" s="72">
        <f t="shared" si="1"/>
        <v>24214731</v>
      </c>
      <c r="H18" s="72">
        <f t="shared" si="1"/>
        <v>8561983</v>
      </c>
      <c r="I18" s="72">
        <f t="shared" si="1"/>
        <v>40057410</v>
      </c>
      <c r="J18" s="72">
        <f t="shared" si="1"/>
        <v>18073970</v>
      </c>
      <c r="K18" s="72">
        <f t="shared" si="1"/>
        <v>15706189</v>
      </c>
      <c r="L18" s="72">
        <f t="shared" si="1"/>
        <v>17245469</v>
      </c>
      <c r="M18" s="72">
        <f t="shared" si="1"/>
        <v>51025628</v>
      </c>
      <c r="N18" s="72">
        <f t="shared" si="1"/>
        <v>13753726</v>
      </c>
      <c r="O18" s="72">
        <f t="shared" si="1"/>
        <v>12993130</v>
      </c>
      <c r="P18" s="72">
        <f t="shared" si="1"/>
        <v>16585902</v>
      </c>
      <c r="Q18" s="72">
        <f t="shared" si="1"/>
        <v>43332758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134415796</v>
      </c>
      <c r="W18" s="72">
        <f t="shared" si="1"/>
        <v>195661017</v>
      </c>
      <c r="X18" s="72">
        <f t="shared" si="1"/>
        <v>-61245221</v>
      </c>
      <c r="Y18" s="66">
        <f>+IF(W18&lt;&gt;0,(X18/W18)*100,0)</f>
        <v>-31.301698181401154</v>
      </c>
      <c r="Z18" s="73">
        <f t="shared" si="1"/>
        <v>264300943</v>
      </c>
    </row>
    <row r="19" spans="1:26" ht="13.5">
      <c r="A19" s="69" t="s">
        <v>43</v>
      </c>
      <c r="B19" s="74">
        <f>+B10-B18</f>
        <v>-65216304</v>
      </c>
      <c r="C19" s="74">
        <f>+C10-C18</f>
        <v>0</v>
      </c>
      <c r="D19" s="75">
        <f aca="true" t="shared" si="2" ref="D19:Z19">+D10-D18</f>
        <v>-33926612</v>
      </c>
      <c r="E19" s="76">
        <f t="shared" si="2"/>
        <v>-39812652</v>
      </c>
      <c r="F19" s="76">
        <f t="shared" si="2"/>
        <v>28240310</v>
      </c>
      <c r="G19" s="76">
        <f t="shared" si="2"/>
        <v>-10669552</v>
      </c>
      <c r="H19" s="76">
        <f t="shared" si="2"/>
        <v>10345448</v>
      </c>
      <c r="I19" s="76">
        <f t="shared" si="2"/>
        <v>27916206</v>
      </c>
      <c r="J19" s="76">
        <f t="shared" si="2"/>
        <v>-2138422</v>
      </c>
      <c r="K19" s="76">
        <f t="shared" si="2"/>
        <v>-3880440</v>
      </c>
      <c r="L19" s="76">
        <f t="shared" si="2"/>
        <v>8318214</v>
      </c>
      <c r="M19" s="76">
        <f t="shared" si="2"/>
        <v>2299352</v>
      </c>
      <c r="N19" s="76">
        <f t="shared" si="2"/>
        <v>14162613</v>
      </c>
      <c r="O19" s="76">
        <f t="shared" si="2"/>
        <v>-2826118</v>
      </c>
      <c r="P19" s="76">
        <f t="shared" si="2"/>
        <v>8472915</v>
      </c>
      <c r="Q19" s="76">
        <f t="shared" si="2"/>
        <v>19809410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50024968</v>
      </c>
      <c r="W19" s="76">
        <f>IF(E10=E18,0,W10-W18)</f>
        <v>-33971822</v>
      </c>
      <c r="X19" s="76">
        <f t="shared" si="2"/>
        <v>83996790</v>
      </c>
      <c r="Y19" s="77">
        <f>+IF(W19&lt;&gt;0,(X19/W19)*100,0)</f>
        <v>-247.25429798849174</v>
      </c>
      <c r="Z19" s="78">
        <f t="shared" si="2"/>
        <v>-39812652</v>
      </c>
    </row>
    <row r="20" spans="1:26" ht="13.5">
      <c r="A20" s="57" t="s">
        <v>44</v>
      </c>
      <c r="B20" s="18">
        <v>37992148</v>
      </c>
      <c r="C20" s="18">
        <v>0</v>
      </c>
      <c r="D20" s="58">
        <v>32133800</v>
      </c>
      <c r="E20" s="59">
        <v>45133800</v>
      </c>
      <c r="F20" s="59">
        <v>9615000</v>
      </c>
      <c r="G20" s="59">
        <v>0</v>
      </c>
      <c r="H20" s="59">
        <v>0</v>
      </c>
      <c r="I20" s="59">
        <v>9615000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14518800</v>
      </c>
      <c r="Q20" s="59">
        <v>14518800</v>
      </c>
      <c r="R20" s="59">
        <v>0</v>
      </c>
      <c r="S20" s="59">
        <v>0</v>
      </c>
      <c r="T20" s="59">
        <v>0</v>
      </c>
      <c r="U20" s="59">
        <v>0</v>
      </c>
      <c r="V20" s="59">
        <v>24133800</v>
      </c>
      <c r="W20" s="59">
        <v>32133800</v>
      </c>
      <c r="X20" s="59">
        <v>-8000000</v>
      </c>
      <c r="Y20" s="60">
        <v>-24.9</v>
      </c>
      <c r="Z20" s="61">
        <v>45133800</v>
      </c>
    </row>
    <row r="21" spans="1:26" ht="13.5">
      <c r="A21" s="57" t="s">
        <v>97</v>
      </c>
      <c r="B21" s="79">
        <v>0</v>
      </c>
      <c r="C21" s="79">
        <v>0</v>
      </c>
      <c r="D21" s="80">
        <v>13000000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98</v>
      </c>
      <c r="B22" s="85">
        <f>SUM(B19:B21)</f>
        <v>-27224156</v>
      </c>
      <c r="C22" s="85">
        <f>SUM(C19:C21)</f>
        <v>0</v>
      </c>
      <c r="D22" s="86">
        <f aca="true" t="shared" si="3" ref="D22:Z22">SUM(D19:D21)</f>
        <v>11207188</v>
      </c>
      <c r="E22" s="87">
        <f t="shared" si="3"/>
        <v>5321148</v>
      </c>
      <c r="F22" s="87">
        <f t="shared" si="3"/>
        <v>37855310</v>
      </c>
      <c r="G22" s="87">
        <f t="shared" si="3"/>
        <v>-10669552</v>
      </c>
      <c r="H22" s="87">
        <f t="shared" si="3"/>
        <v>10345448</v>
      </c>
      <c r="I22" s="87">
        <f t="shared" si="3"/>
        <v>37531206</v>
      </c>
      <c r="J22" s="87">
        <f t="shared" si="3"/>
        <v>-2138422</v>
      </c>
      <c r="K22" s="87">
        <f t="shared" si="3"/>
        <v>-3880440</v>
      </c>
      <c r="L22" s="87">
        <f t="shared" si="3"/>
        <v>8318214</v>
      </c>
      <c r="M22" s="87">
        <f t="shared" si="3"/>
        <v>2299352</v>
      </c>
      <c r="N22" s="87">
        <f t="shared" si="3"/>
        <v>14162613</v>
      </c>
      <c r="O22" s="87">
        <f t="shared" si="3"/>
        <v>-2826118</v>
      </c>
      <c r="P22" s="87">
        <f t="shared" si="3"/>
        <v>22991715</v>
      </c>
      <c r="Q22" s="87">
        <f t="shared" si="3"/>
        <v>34328210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74158768</v>
      </c>
      <c r="W22" s="87">
        <f t="shared" si="3"/>
        <v>-1838022</v>
      </c>
      <c r="X22" s="87">
        <f t="shared" si="3"/>
        <v>75996790</v>
      </c>
      <c r="Y22" s="88">
        <f>+IF(W22&lt;&gt;0,(X22/W22)*100,0)</f>
        <v>-4134.705134106121</v>
      </c>
      <c r="Z22" s="89">
        <f t="shared" si="3"/>
        <v>5321148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-27224156</v>
      </c>
      <c r="C24" s="74">
        <f>SUM(C22:C23)</f>
        <v>0</v>
      </c>
      <c r="D24" s="75">
        <f aca="true" t="shared" si="4" ref="D24:Z24">SUM(D22:D23)</f>
        <v>11207188</v>
      </c>
      <c r="E24" s="76">
        <f t="shared" si="4"/>
        <v>5321148</v>
      </c>
      <c r="F24" s="76">
        <f t="shared" si="4"/>
        <v>37855310</v>
      </c>
      <c r="G24" s="76">
        <f t="shared" si="4"/>
        <v>-10669552</v>
      </c>
      <c r="H24" s="76">
        <f t="shared" si="4"/>
        <v>10345448</v>
      </c>
      <c r="I24" s="76">
        <f t="shared" si="4"/>
        <v>37531206</v>
      </c>
      <c r="J24" s="76">
        <f t="shared" si="4"/>
        <v>-2138422</v>
      </c>
      <c r="K24" s="76">
        <f t="shared" si="4"/>
        <v>-3880440</v>
      </c>
      <c r="L24" s="76">
        <f t="shared" si="4"/>
        <v>8318214</v>
      </c>
      <c r="M24" s="76">
        <f t="shared" si="4"/>
        <v>2299352</v>
      </c>
      <c r="N24" s="76">
        <f t="shared" si="4"/>
        <v>14162613</v>
      </c>
      <c r="O24" s="76">
        <f t="shared" si="4"/>
        <v>-2826118</v>
      </c>
      <c r="P24" s="76">
        <f t="shared" si="4"/>
        <v>22991715</v>
      </c>
      <c r="Q24" s="76">
        <f t="shared" si="4"/>
        <v>34328210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74158768</v>
      </c>
      <c r="W24" s="76">
        <f t="shared" si="4"/>
        <v>-1838022</v>
      </c>
      <c r="X24" s="76">
        <f t="shared" si="4"/>
        <v>75996790</v>
      </c>
      <c r="Y24" s="77">
        <f>+IF(W24&lt;&gt;0,(X24/W24)*100,0)</f>
        <v>-4134.705134106121</v>
      </c>
      <c r="Z24" s="78">
        <f t="shared" si="4"/>
        <v>5321148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99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55419561</v>
      </c>
      <c r="C27" s="21">
        <v>0</v>
      </c>
      <c r="D27" s="98">
        <v>75841250</v>
      </c>
      <c r="E27" s="99">
        <v>46388800</v>
      </c>
      <c r="F27" s="99">
        <v>46280</v>
      </c>
      <c r="G27" s="99">
        <v>516720</v>
      </c>
      <c r="H27" s="99">
        <v>881472</v>
      </c>
      <c r="I27" s="99">
        <v>1444472</v>
      </c>
      <c r="J27" s="99">
        <v>412949</v>
      </c>
      <c r="K27" s="99">
        <v>1701791</v>
      </c>
      <c r="L27" s="99">
        <v>9929295</v>
      </c>
      <c r="M27" s="99">
        <v>12044035</v>
      </c>
      <c r="N27" s="99">
        <v>8555</v>
      </c>
      <c r="O27" s="99">
        <v>20134</v>
      </c>
      <c r="P27" s="99">
        <v>1901396</v>
      </c>
      <c r="Q27" s="99">
        <v>1930085</v>
      </c>
      <c r="R27" s="99">
        <v>0</v>
      </c>
      <c r="S27" s="99">
        <v>0</v>
      </c>
      <c r="T27" s="99">
        <v>0</v>
      </c>
      <c r="U27" s="99">
        <v>0</v>
      </c>
      <c r="V27" s="99">
        <v>15418592</v>
      </c>
      <c r="W27" s="99">
        <v>34791600</v>
      </c>
      <c r="X27" s="99">
        <v>-19373008</v>
      </c>
      <c r="Y27" s="100">
        <v>-55.68</v>
      </c>
      <c r="Z27" s="101">
        <v>46388800</v>
      </c>
    </row>
    <row r="28" spans="1:26" ht="13.5">
      <c r="A28" s="102" t="s">
        <v>44</v>
      </c>
      <c r="B28" s="18">
        <v>20755000</v>
      </c>
      <c r="C28" s="18">
        <v>0</v>
      </c>
      <c r="D28" s="58">
        <v>61586250</v>
      </c>
      <c r="E28" s="59">
        <v>24133800</v>
      </c>
      <c r="F28" s="59">
        <v>0</v>
      </c>
      <c r="G28" s="59">
        <v>516720</v>
      </c>
      <c r="H28" s="59">
        <v>881472</v>
      </c>
      <c r="I28" s="59">
        <v>1398192</v>
      </c>
      <c r="J28" s="59">
        <v>412949</v>
      </c>
      <c r="K28" s="59">
        <v>1694058</v>
      </c>
      <c r="L28" s="59">
        <v>9929295</v>
      </c>
      <c r="M28" s="59">
        <v>12036302</v>
      </c>
      <c r="N28" s="59">
        <v>0</v>
      </c>
      <c r="O28" s="59">
        <v>0</v>
      </c>
      <c r="P28" s="59">
        <v>1597938</v>
      </c>
      <c r="Q28" s="59">
        <v>1597938</v>
      </c>
      <c r="R28" s="59">
        <v>0</v>
      </c>
      <c r="S28" s="59">
        <v>0</v>
      </c>
      <c r="T28" s="59">
        <v>0</v>
      </c>
      <c r="U28" s="59">
        <v>0</v>
      </c>
      <c r="V28" s="59">
        <v>15032432</v>
      </c>
      <c r="W28" s="59">
        <v>18100350</v>
      </c>
      <c r="X28" s="59">
        <v>-3067918</v>
      </c>
      <c r="Y28" s="60">
        <v>-16.95</v>
      </c>
      <c r="Z28" s="61">
        <v>24133800</v>
      </c>
    </row>
    <row r="29" spans="1:26" ht="13.5">
      <c r="A29" s="57" t="s">
        <v>100</v>
      </c>
      <c r="B29" s="18">
        <v>32979367</v>
      </c>
      <c r="C29" s="18">
        <v>0</v>
      </c>
      <c r="D29" s="58">
        <v>13000000</v>
      </c>
      <c r="E29" s="59">
        <v>21000000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>
        <v>15750000</v>
      </c>
      <c r="X29" s="59">
        <v>-15750000</v>
      </c>
      <c r="Y29" s="60">
        <v>-100</v>
      </c>
      <c r="Z29" s="61">
        <v>21000000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1685194</v>
      </c>
      <c r="C31" s="18">
        <v>0</v>
      </c>
      <c r="D31" s="58">
        <v>1255000</v>
      </c>
      <c r="E31" s="59">
        <v>1255000</v>
      </c>
      <c r="F31" s="59">
        <v>46280</v>
      </c>
      <c r="G31" s="59">
        <v>0</v>
      </c>
      <c r="H31" s="59">
        <v>0</v>
      </c>
      <c r="I31" s="59">
        <v>46280</v>
      </c>
      <c r="J31" s="59">
        <v>0</v>
      </c>
      <c r="K31" s="59">
        <v>7733</v>
      </c>
      <c r="L31" s="59">
        <v>0</v>
      </c>
      <c r="M31" s="59">
        <v>7733</v>
      </c>
      <c r="N31" s="59">
        <v>8555</v>
      </c>
      <c r="O31" s="59">
        <v>20134</v>
      </c>
      <c r="P31" s="59">
        <v>303458</v>
      </c>
      <c r="Q31" s="59">
        <v>332147</v>
      </c>
      <c r="R31" s="59">
        <v>0</v>
      </c>
      <c r="S31" s="59">
        <v>0</v>
      </c>
      <c r="T31" s="59">
        <v>0</v>
      </c>
      <c r="U31" s="59">
        <v>0</v>
      </c>
      <c r="V31" s="59">
        <v>386160</v>
      </c>
      <c r="W31" s="59">
        <v>941250</v>
      </c>
      <c r="X31" s="59">
        <v>-555090</v>
      </c>
      <c r="Y31" s="60">
        <v>-58.97</v>
      </c>
      <c r="Z31" s="61">
        <v>1255000</v>
      </c>
    </row>
    <row r="32" spans="1:26" ht="13.5">
      <c r="A32" s="69" t="s">
        <v>50</v>
      </c>
      <c r="B32" s="21">
        <f>SUM(B28:B31)</f>
        <v>55419561</v>
      </c>
      <c r="C32" s="21">
        <f>SUM(C28:C31)</f>
        <v>0</v>
      </c>
      <c r="D32" s="98">
        <f aca="true" t="shared" si="5" ref="D32:Z32">SUM(D28:D31)</f>
        <v>75841250</v>
      </c>
      <c r="E32" s="99">
        <f t="shared" si="5"/>
        <v>46388800</v>
      </c>
      <c r="F32" s="99">
        <f t="shared" si="5"/>
        <v>46280</v>
      </c>
      <c r="G32" s="99">
        <f t="shared" si="5"/>
        <v>516720</v>
      </c>
      <c r="H32" s="99">
        <f t="shared" si="5"/>
        <v>881472</v>
      </c>
      <c r="I32" s="99">
        <f t="shared" si="5"/>
        <v>1444472</v>
      </c>
      <c r="J32" s="99">
        <f t="shared" si="5"/>
        <v>412949</v>
      </c>
      <c r="K32" s="99">
        <f t="shared" si="5"/>
        <v>1701791</v>
      </c>
      <c r="L32" s="99">
        <f t="shared" si="5"/>
        <v>9929295</v>
      </c>
      <c r="M32" s="99">
        <f t="shared" si="5"/>
        <v>12044035</v>
      </c>
      <c r="N32" s="99">
        <f t="shared" si="5"/>
        <v>8555</v>
      </c>
      <c r="O32" s="99">
        <f t="shared" si="5"/>
        <v>20134</v>
      </c>
      <c r="P32" s="99">
        <f t="shared" si="5"/>
        <v>1901396</v>
      </c>
      <c r="Q32" s="99">
        <f t="shared" si="5"/>
        <v>1930085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15418592</v>
      </c>
      <c r="W32" s="99">
        <f t="shared" si="5"/>
        <v>34791600</v>
      </c>
      <c r="X32" s="99">
        <f t="shared" si="5"/>
        <v>-19373008</v>
      </c>
      <c r="Y32" s="100">
        <f>+IF(W32&lt;&gt;0,(X32/W32)*100,0)</f>
        <v>-55.683003943480614</v>
      </c>
      <c r="Z32" s="101">
        <f t="shared" si="5"/>
        <v>46388800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45141631</v>
      </c>
      <c r="C35" s="18">
        <v>0</v>
      </c>
      <c r="D35" s="58">
        <v>196455963</v>
      </c>
      <c r="E35" s="59">
        <v>155457679</v>
      </c>
      <c r="F35" s="59">
        <v>119902532</v>
      </c>
      <c r="G35" s="59">
        <v>144852516</v>
      </c>
      <c r="H35" s="59">
        <v>70845804</v>
      </c>
      <c r="I35" s="59">
        <v>70845804</v>
      </c>
      <c r="J35" s="59">
        <v>77234683</v>
      </c>
      <c r="K35" s="59">
        <v>78662418</v>
      </c>
      <c r="L35" s="59">
        <v>66583899</v>
      </c>
      <c r="M35" s="59">
        <v>66583899</v>
      </c>
      <c r="N35" s="59">
        <v>73317839</v>
      </c>
      <c r="O35" s="59">
        <v>74324693</v>
      </c>
      <c r="P35" s="59">
        <v>84943241</v>
      </c>
      <c r="Q35" s="59">
        <v>84943241</v>
      </c>
      <c r="R35" s="59">
        <v>0</v>
      </c>
      <c r="S35" s="59">
        <v>0</v>
      </c>
      <c r="T35" s="59">
        <v>0</v>
      </c>
      <c r="U35" s="59">
        <v>0</v>
      </c>
      <c r="V35" s="59">
        <v>84943241</v>
      </c>
      <c r="W35" s="59">
        <v>116593259</v>
      </c>
      <c r="X35" s="59">
        <v>-31650018</v>
      </c>
      <c r="Y35" s="60">
        <v>-27.15</v>
      </c>
      <c r="Z35" s="61">
        <v>155457679</v>
      </c>
    </row>
    <row r="36" spans="1:26" ht="13.5">
      <c r="A36" s="57" t="s">
        <v>53</v>
      </c>
      <c r="B36" s="18">
        <v>986420353</v>
      </c>
      <c r="C36" s="18">
        <v>0</v>
      </c>
      <c r="D36" s="58">
        <v>671418642</v>
      </c>
      <c r="E36" s="59">
        <v>1005604603</v>
      </c>
      <c r="F36" s="59">
        <v>688541993</v>
      </c>
      <c r="G36" s="59">
        <v>705969404</v>
      </c>
      <c r="H36" s="59">
        <v>1032856173</v>
      </c>
      <c r="I36" s="59">
        <v>1032856173</v>
      </c>
      <c r="J36" s="59">
        <v>974257516</v>
      </c>
      <c r="K36" s="59">
        <v>974257516</v>
      </c>
      <c r="L36" s="59">
        <v>975146119</v>
      </c>
      <c r="M36" s="59">
        <v>975146119</v>
      </c>
      <c r="N36" s="59">
        <v>986420352</v>
      </c>
      <c r="O36" s="59">
        <v>986420352</v>
      </c>
      <c r="P36" s="59">
        <v>985769122</v>
      </c>
      <c r="Q36" s="59">
        <v>985769122</v>
      </c>
      <c r="R36" s="59">
        <v>0</v>
      </c>
      <c r="S36" s="59">
        <v>0</v>
      </c>
      <c r="T36" s="59">
        <v>0</v>
      </c>
      <c r="U36" s="59">
        <v>0</v>
      </c>
      <c r="V36" s="59">
        <v>985769122</v>
      </c>
      <c r="W36" s="59">
        <v>754203452</v>
      </c>
      <c r="X36" s="59">
        <v>231565670</v>
      </c>
      <c r="Y36" s="60">
        <v>30.7</v>
      </c>
      <c r="Z36" s="61">
        <v>1005604603</v>
      </c>
    </row>
    <row r="37" spans="1:26" ht="13.5">
      <c r="A37" s="57" t="s">
        <v>54</v>
      </c>
      <c r="B37" s="18">
        <v>124338852</v>
      </c>
      <c r="C37" s="18">
        <v>0</v>
      </c>
      <c r="D37" s="58">
        <v>71052960</v>
      </c>
      <c r="E37" s="59">
        <v>71475900</v>
      </c>
      <c r="F37" s="59">
        <v>122589259</v>
      </c>
      <c r="G37" s="59">
        <v>111696651</v>
      </c>
      <c r="H37" s="59">
        <v>121793961</v>
      </c>
      <c r="I37" s="59">
        <v>121793961</v>
      </c>
      <c r="J37" s="59">
        <v>129177870</v>
      </c>
      <c r="K37" s="59">
        <v>136986378</v>
      </c>
      <c r="L37" s="59">
        <v>128627104</v>
      </c>
      <c r="M37" s="59">
        <v>128627104</v>
      </c>
      <c r="N37" s="59">
        <v>116957348</v>
      </c>
      <c r="O37" s="59">
        <v>123502709</v>
      </c>
      <c r="P37" s="59">
        <v>112454514</v>
      </c>
      <c r="Q37" s="59">
        <v>112454514</v>
      </c>
      <c r="R37" s="59">
        <v>0</v>
      </c>
      <c r="S37" s="59">
        <v>0</v>
      </c>
      <c r="T37" s="59">
        <v>0</v>
      </c>
      <c r="U37" s="59">
        <v>0</v>
      </c>
      <c r="V37" s="59">
        <v>112454514</v>
      </c>
      <c r="W37" s="59">
        <v>53606925</v>
      </c>
      <c r="X37" s="59">
        <v>58847589</v>
      </c>
      <c r="Y37" s="60">
        <v>109.78</v>
      </c>
      <c r="Z37" s="61">
        <v>71475900</v>
      </c>
    </row>
    <row r="38" spans="1:26" ht="13.5">
      <c r="A38" s="57" t="s">
        <v>55</v>
      </c>
      <c r="B38" s="18">
        <v>37386375</v>
      </c>
      <c r="C38" s="18">
        <v>0</v>
      </c>
      <c r="D38" s="58">
        <v>56923000</v>
      </c>
      <c r="E38" s="59">
        <v>39477060</v>
      </c>
      <c r="F38" s="59">
        <v>47590585</v>
      </c>
      <c r="G38" s="59">
        <v>50825392</v>
      </c>
      <c r="H38" s="59">
        <v>40340255</v>
      </c>
      <c r="I38" s="59">
        <v>40340255</v>
      </c>
      <c r="J38" s="59">
        <v>40340255</v>
      </c>
      <c r="K38" s="59">
        <v>40340255</v>
      </c>
      <c r="L38" s="59">
        <v>33905375</v>
      </c>
      <c r="M38" s="59">
        <v>33905375</v>
      </c>
      <c r="N38" s="59">
        <v>37785374</v>
      </c>
      <c r="O38" s="59">
        <v>33905375</v>
      </c>
      <c r="P38" s="59">
        <v>33905374</v>
      </c>
      <c r="Q38" s="59">
        <v>33905374</v>
      </c>
      <c r="R38" s="59">
        <v>0</v>
      </c>
      <c r="S38" s="59">
        <v>0</v>
      </c>
      <c r="T38" s="59">
        <v>0</v>
      </c>
      <c r="U38" s="59">
        <v>0</v>
      </c>
      <c r="V38" s="59">
        <v>33905374</v>
      </c>
      <c r="W38" s="59">
        <v>29607795</v>
      </c>
      <c r="X38" s="59">
        <v>4297579</v>
      </c>
      <c r="Y38" s="60">
        <v>14.52</v>
      </c>
      <c r="Z38" s="61">
        <v>39477060</v>
      </c>
    </row>
    <row r="39" spans="1:26" ht="13.5">
      <c r="A39" s="57" t="s">
        <v>56</v>
      </c>
      <c r="B39" s="18">
        <v>869836757</v>
      </c>
      <c r="C39" s="18">
        <v>0</v>
      </c>
      <c r="D39" s="58">
        <v>739898644</v>
      </c>
      <c r="E39" s="59">
        <v>1050109322</v>
      </c>
      <c r="F39" s="59">
        <v>638264681</v>
      </c>
      <c r="G39" s="59">
        <v>688299877</v>
      </c>
      <c r="H39" s="59">
        <v>941567761</v>
      </c>
      <c r="I39" s="59">
        <v>941567761</v>
      </c>
      <c r="J39" s="59">
        <v>881974074</v>
      </c>
      <c r="K39" s="59">
        <v>875593301</v>
      </c>
      <c r="L39" s="59">
        <v>879197539</v>
      </c>
      <c r="M39" s="59">
        <v>879197539</v>
      </c>
      <c r="N39" s="59">
        <v>904995469</v>
      </c>
      <c r="O39" s="59">
        <v>903336961</v>
      </c>
      <c r="P39" s="59">
        <v>924352475</v>
      </c>
      <c r="Q39" s="59">
        <v>924352475</v>
      </c>
      <c r="R39" s="59">
        <v>0</v>
      </c>
      <c r="S39" s="59">
        <v>0</v>
      </c>
      <c r="T39" s="59">
        <v>0</v>
      </c>
      <c r="U39" s="59">
        <v>0</v>
      </c>
      <c r="V39" s="59">
        <v>924352475</v>
      </c>
      <c r="W39" s="59">
        <v>787581992</v>
      </c>
      <c r="X39" s="59">
        <v>136770483</v>
      </c>
      <c r="Y39" s="60">
        <v>17.37</v>
      </c>
      <c r="Z39" s="61">
        <v>1050109322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28346435</v>
      </c>
      <c r="C42" s="18">
        <v>0</v>
      </c>
      <c r="D42" s="58">
        <v>28585084</v>
      </c>
      <c r="E42" s="59">
        <v>33937083</v>
      </c>
      <c r="F42" s="59">
        <v>37855310</v>
      </c>
      <c r="G42" s="59">
        <v>-10669557</v>
      </c>
      <c r="H42" s="59">
        <v>9347235</v>
      </c>
      <c r="I42" s="59">
        <v>36532988</v>
      </c>
      <c r="J42" s="59">
        <v>-2138422</v>
      </c>
      <c r="K42" s="59">
        <v>-3880440</v>
      </c>
      <c r="L42" s="59">
        <v>8218214</v>
      </c>
      <c r="M42" s="59">
        <v>2199352</v>
      </c>
      <c r="N42" s="59">
        <v>14162613</v>
      </c>
      <c r="O42" s="59">
        <v>-2826118</v>
      </c>
      <c r="P42" s="59">
        <v>22991715</v>
      </c>
      <c r="Q42" s="59">
        <v>34328210</v>
      </c>
      <c r="R42" s="59">
        <v>0</v>
      </c>
      <c r="S42" s="59">
        <v>0</v>
      </c>
      <c r="T42" s="59">
        <v>0</v>
      </c>
      <c r="U42" s="59">
        <v>0</v>
      </c>
      <c r="V42" s="59">
        <v>73060550</v>
      </c>
      <c r="W42" s="59">
        <v>7434194</v>
      </c>
      <c r="X42" s="59">
        <v>65626356</v>
      </c>
      <c r="Y42" s="60">
        <v>882.76</v>
      </c>
      <c r="Z42" s="61">
        <v>33937083</v>
      </c>
    </row>
    <row r="43" spans="1:26" ht="13.5">
      <c r="A43" s="57" t="s">
        <v>59</v>
      </c>
      <c r="B43" s="18">
        <v>-25676558</v>
      </c>
      <c r="C43" s="18">
        <v>0</v>
      </c>
      <c r="D43" s="58">
        <v>-46388800</v>
      </c>
      <c r="E43" s="59">
        <v>-46769799</v>
      </c>
      <c r="F43" s="59">
        <v>-46280</v>
      </c>
      <c r="G43" s="59">
        <v>-516720</v>
      </c>
      <c r="H43" s="59">
        <v>-881472</v>
      </c>
      <c r="I43" s="59">
        <v>-1444472</v>
      </c>
      <c r="J43" s="59">
        <v>-412949</v>
      </c>
      <c r="K43" s="59">
        <v>-1701791</v>
      </c>
      <c r="L43" s="59">
        <v>-9929295</v>
      </c>
      <c r="M43" s="59">
        <v>-12044035</v>
      </c>
      <c r="N43" s="59">
        <v>-8555</v>
      </c>
      <c r="O43" s="59">
        <v>-20134</v>
      </c>
      <c r="P43" s="59">
        <v>-1901396</v>
      </c>
      <c r="Q43" s="59">
        <v>-1930085</v>
      </c>
      <c r="R43" s="59">
        <v>0</v>
      </c>
      <c r="S43" s="59">
        <v>0</v>
      </c>
      <c r="T43" s="59">
        <v>0</v>
      </c>
      <c r="U43" s="59">
        <v>0</v>
      </c>
      <c r="V43" s="59">
        <v>-15418592</v>
      </c>
      <c r="W43" s="59">
        <v>-29870793</v>
      </c>
      <c r="X43" s="59">
        <v>14452201</v>
      </c>
      <c r="Y43" s="60">
        <v>-48.38</v>
      </c>
      <c r="Z43" s="61">
        <v>-46769799</v>
      </c>
    </row>
    <row r="44" spans="1:26" ht="13.5">
      <c r="A44" s="57" t="s">
        <v>60</v>
      </c>
      <c r="B44" s="18">
        <v>0</v>
      </c>
      <c r="C44" s="18">
        <v>0</v>
      </c>
      <c r="D44" s="58">
        <v>0</v>
      </c>
      <c r="E44" s="59">
        <v>0</v>
      </c>
      <c r="F44" s="59">
        <v>4044</v>
      </c>
      <c r="G44" s="59">
        <v>-7030</v>
      </c>
      <c r="H44" s="59">
        <v>-2519</v>
      </c>
      <c r="I44" s="59">
        <v>-5505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-5505</v>
      </c>
      <c r="W44" s="59"/>
      <c r="X44" s="59">
        <v>-5505</v>
      </c>
      <c r="Y44" s="60">
        <v>0</v>
      </c>
      <c r="Z44" s="61">
        <v>0</v>
      </c>
    </row>
    <row r="45" spans="1:26" ht="13.5">
      <c r="A45" s="69" t="s">
        <v>61</v>
      </c>
      <c r="B45" s="21">
        <v>9306238</v>
      </c>
      <c r="C45" s="21">
        <v>0</v>
      </c>
      <c r="D45" s="98">
        <v>-11167355</v>
      </c>
      <c r="E45" s="99">
        <v>-6196355</v>
      </c>
      <c r="F45" s="99">
        <v>47081419</v>
      </c>
      <c r="G45" s="99">
        <v>35888112</v>
      </c>
      <c r="H45" s="99">
        <v>44351356</v>
      </c>
      <c r="I45" s="99">
        <v>44351356</v>
      </c>
      <c r="J45" s="99">
        <v>41799985</v>
      </c>
      <c r="K45" s="99">
        <v>36217754</v>
      </c>
      <c r="L45" s="99">
        <v>34506673</v>
      </c>
      <c r="M45" s="99">
        <v>34506673</v>
      </c>
      <c r="N45" s="99">
        <v>48660731</v>
      </c>
      <c r="O45" s="99">
        <v>45814479</v>
      </c>
      <c r="P45" s="99">
        <v>66904798</v>
      </c>
      <c r="Q45" s="99">
        <v>66904798</v>
      </c>
      <c r="R45" s="99">
        <v>0</v>
      </c>
      <c r="S45" s="99">
        <v>0</v>
      </c>
      <c r="T45" s="99">
        <v>0</v>
      </c>
      <c r="U45" s="99">
        <v>0</v>
      </c>
      <c r="V45" s="99">
        <v>66904798</v>
      </c>
      <c r="W45" s="99">
        <v>-15800238</v>
      </c>
      <c r="X45" s="99">
        <v>82705036</v>
      </c>
      <c r="Y45" s="100">
        <v>-523.44</v>
      </c>
      <c r="Z45" s="101">
        <v>-6196355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101</v>
      </c>
      <c r="B47" s="114" t="s">
        <v>86</v>
      </c>
      <c r="C47" s="114"/>
      <c r="D47" s="115" t="s">
        <v>87</v>
      </c>
      <c r="E47" s="116" t="s">
        <v>88</v>
      </c>
      <c r="F47" s="117"/>
      <c r="G47" s="117"/>
      <c r="H47" s="117"/>
      <c r="I47" s="118" t="s">
        <v>89</v>
      </c>
      <c r="J47" s="117"/>
      <c r="K47" s="117"/>
      <c r="L47" s="117"/>
      <c r="M47" s="118" t="s">
        <v>90</v>
      </c>
      <c r="N47" s="119"/>
      <c r="O47" s="119"/>
      <c r="P47" s="119"/>
      <c r="Q47" s="118" t="s">
        <v>91</v>
      </c>
      <c r="R47" s="119"/>
      <c r="S47" s="119"/>
      <c r="T47" s="119"/>
      <c r="U47" s="119"/>
      <c r="V47" s="118" t="s">
        <v>92</v>
      </c>
      <c r="W47" s="118" t="s">
        <v>93</v>
      </c>
      <c r="X47" s="118" t="s">
        <v>94</v>
      </c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7436196</v>
      </c>
      <c r="C49" s="51">
        <v>0</v>
      </c>
      <c r="D49" s="128">
        <v>8392080</v>
      </c>
      <c r="E49" s="53">
        <v>15969349</v>
      </c>
      <c r="F49" s="53">
        <v>0</v>
      </c>
      <c r="G49" s="53">
        <v>0</v>
      </c>
      <c r="H49" s="53">
        <v>0</v>
      </c>
      <c r="I49" s="53">
        <v>4699735</v>
      </c>
      <c r="J49" s="53">
        <v>0</v>
      </c>
      <c r="K49" s="53">
        <v>0</v>
      </c>
      <c r="L49" s="53">
        <v>0</v>
      </c>
      <c r="M49" s="53">
        <v>4672515</v>
      </c>
      <c r="N49" s="53">
        <v>0</v>
      </c>
      <c r="O49" s="53">
        <v>0</v>
      </c>
      <c r="P49" s="53">
        <v>0</v>
      </c>
      <c r="Q49" s="53">
        <v>155538565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196708440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8851857</v>
      </c>
      <c r="C51" s="51">
        <v>0</v>
      </c>
      <c r="D51" s="128">
        <v>130517</v>
      </c>
      <c r="E51" s="53">
        <v>375185</v>
      </c>
      <c r="F51" s="53">
        <v>0</v>
      </c>
      <c r="G51" s="53">
        <v>0</v>
      </c>
      <c r="H51" s="53">
        <v>0</v>
      </c>
      <c r="I51" s="53">
        <v>683289</v>
      </c>
      <c r="J51" s="53">
        <v>0</v>
      </c>
      <c r="K51" s="53">
        <v>0</v>
      </c>
      <c r="L51" s="53">
        <v>0</v>
      </c>
      <c r="M51" s="53">
        <v>67340239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77381087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102</v>
      </c>
      <c r="B58" s="5">
        <f>IF(B67=0,0,+(B76/B67)*100)</f>
        <v>100.00000484012969</v>
      </c>
      <c r="C58" s="5">
        <f>IF(C67=0,0,+(C76/C67)*100)</f>
        <v>0</v>
      </c>
      <c r="D58" s="6">
        <f aca="true" t="shared" si="6" ref="D58:Z58">IF(D67=0,0,+(D76/D67)*100)</f>
        <v>88.36318068084644</v>
      </c>
      <c r="E58" s="7">
        <f t="shared" si="6"/>
        <v>70.00000255843155</v>
      </c>
      <c r="F58" s="7">
        <f t="shared" si="6"/>
        <v>99.99927786232806</v>
      </c>
      <c r="G58" s="7">
        <f t="shared" si="6"/>
        <v>100</v>
      </c>
      <c r="H58" s="7">
        <f t="shared" si="6"/>
        <v>99.97989928232111</v>
      </c>
      <c r="I58" s="7">
        <f t="shared" si="6"/>
        <v>99.9928721813668</v>
      </c>
      <c r="J58" s="7">
        <f t="shared" si="6"/>
        <v>100</v>
      </c>
      <c r="K58" s="7">
        <f t="shared" si="6"/>
        <v>100</v>
      </c>
      <c r="L58" s="7">
        <f t="shared" si="6"/>
        <v>98.82800848756254</v>
      </c>
      <c r="M58" s="7">
        <f t="shared" si="6"/>
        <v>99.67979206465178</v>
      </c>
      <c r="N58" s="7">
        <f t="shared" si="6"/>
        <v>100</v>
      </c>
      <c r="O58" s="7">
        <f t="shared" si="6"/>
        <v>100</v>
      </c>
      <c r="P58" s="7">
        <f t="shared" si="6"/>
        <v>100</v>
      </c>
      <c r="Q58" s="7">
        <f t="shared" si="6"/>
        <v>100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99.90624003946041</v>
      </c>
      <c r="W58" s="7">
        <f t="shared" si="6"/>
        <v>81.5307333368299</v>
      </c>
      <c r="X58" s="7">
        <f t="shared" si="6"/>
        <v>0</v>
      </c>
      <c r="Y58" s="7">
        <f t="shared" si="6"/>
        <v>0</v>
      </c>
      <c r="Z58" s="8">
        <f t="shared" si="6"/>
        <v>70.00000255843155</v>
      </c>
    </row>
    <row r="59" spans="1:26" ht="13.5">
      <c r="A59" s="36" t="s">
        <v>31</v>
      </c>
      <c r="B59" s="9">
        <f aca="true" t="shared" si="7" ref="B59:Z66">IF(B68=0,0,+(B77/B68)*100)</f>
        <v>100.00000344055762</v>
      </c>
      <c r="C59" s="9">
        <f t="shared" si="7"/>
        <v>0</v>
      </c>
      <c r="D59" s="2">
        <f t="shared" si="7"/>
        <v>86.99998955788014</v>
      </c>
      <c r="E59" s="10">
        <f t="shared" si="7"/>
        <v>70.00000151335071</v>
      </c>
      <c r="F59" s="10">
        <f t="shared" si="7"/>
        <v>100</v>
      </c>
      <c r="G59" s="10">
        <f t="shared" si="7"/>
        <v>100</v>
      </c>
      <c r="H59" s="10">
        <f t="shared" si="7"/>
        <v>99.99996263330569</v>
      </c>
      <c r="I59" s="10">
        <f t="shared" si="7"/>
        <v>99.99999262352245</v>
      </c>
      <c r="J59" s="10">
        <f t="shared" si="7"/>
        <v>100</v>
      </c>
      <c r="K59" s="10">
        <f t="shared" si="7"/>
        <v>100</v>
      </c>
      <c r="L59" s="10">
        <f t="shared" si="7"/>
        <v>96.058408085624</v>
      </c>
      <c r="M59" s="10">
        <f t="shared" si="7"/>
        <v>99.04881011852967</v>
      </c>
      <c r="N59" s="10">
        <f t="shared" si="7"/>
        <v>100</v>
      </c>
      <c r="O59" s="10">
        <f t="shared" si="7"/>
        <v>100</v>
      </c>
      <c r="P59" s="10">
        <f t="shared" si="7"/>
        <v>100</v>
      </c>
      <c r="Q59" s="10">
        <f t="shared" si="7"/>
        <v>100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99.77689048506781</v>
      </c>
      <c r="W59" s="10">
        <f t="shared" si="7"/>
        <v>87.09617709807485</v>
      </c>
      <c r="X59" s="10">
        <f t="shared" si="7"/>
        <v>0</v>
      </c>
      <c r="Y59" s="10">
        <f t="shared" si="7"/>
        <v>0</v>
      </c>
      <c r="Z59" s="11">
        <f t="shared" si="7"/>
        <v>70.00000151335071</v>
      </c>
    </row>
    <row r="60" spans="1:26" ht="13.5">
      <c r="A60" s="37" t="s">
        <v>32</v>
      </c>
      <c r="B60" s="12">
        <f t="shared" si="7"/>
        <v>100.00000538807903</v>
      </c>
      <c r="C60" s="12">
        <f t="shared" si="7"/>
        <v>0</v>
      </c>
      <c r="D60" s="3">
        <f t="shared" si="7"/>
        <v>88.46844301762499</v>
      </c>
      <c r="E60" s="13">
        <f t="shared" si="7"/>
        <v>70.00000306669955</v>
      </c>
      <c r="F60" s="13">
        <f t="shared" si="7"/>
        <v>99.99872244595387</v>
      </c>
      <c r="G60" s="13">
        <f t="shared" si="7"/>
        <v>100</v>
      </c>
      <c r="H60" s="13">
        <f t="shared" si="7"/>
        <v>99.9744950082081</v>
      </c>
      <c r="I60" s="13">
        <f t="shared" si="7"/>
        <v>99.98869897000233</v>
      </c>
      <c r="J60" s="13">
        <f t="shared" si="7"/>
        <v>100</v>
      </c>
      <c r="K60" s="13">
        <f t="shared" si="7"/>
        <v>100</v>
      </c>
      <c r="L60" s="13">
        <f t="shared" si="7"/>
        <v>100</v>
      </c>
      <c r="M60" s="13">
        <f t="shared" si="7"/>
        <v>100</v>
      </c>
      <c r="N60" s="13">
        <f t="shared" si="7"/>
        <v>100</v>
      </c>
      <c r="O60" s="13">
        <f t="shared" si="7"/>
        <v>100</v>
      </c>
      <c r="P60" s="13">
        <f t="shared" si="7"/>
        <v>100</v>
      </c>
      <c r="Q60" s="13">
        <f t="shared" si="7"/>
        <v>100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99.9959549934059</v>
      </c>
      <c r="W60" s="13">
        <f t="shared" si="7"/>
        <v>82.73154625699483</v>
      </c>
      <c r="X60" s="13">
        <f t="shared" si="7"/>
        <v>0</v>
      </c>
      <c r="Y60" s="13">
        <f t="shared" si="7"/>
        <v>0</v>
      </c>
      <c r="Z60" s="14">
        <f t="shared" si="7"/>
        <v>70.00000306669955</v>
      </c>
    </row>
    <row r="61" spans="1:26" ht="13.5">
      <c r="A61" s="38" t="s">
        <v>103</v>
      </c>
      <c r="B61" s="12">
        <f t="shared" si="7"/>
        <v>100.00000225358308</v>
      </c>
      <c r="C61" s="12">
        <f t="shared" si="7"/>
        <v>0</v>
      </c>
      <c r="D61" s="3">
        <f t="shared" si="7"/>
        <v>90.0000084037466</v>
      </c>
      <c r="E61" s="13">
        <f t="shared" si="7"/>
        <v>70.00000420187331</v>
      </c>
      <c r="F61" s="13">
        <f t="shared" si="7"/>
        <v>100</v>
      </c>
      <c r="G61" s="13">
        <f t="shared" si="7"/>
        <v>100</v>
      </c>
      <c r="H61" s="13">
        <f t="shared" si="7"/>
        <v>100</v>
      </c>
      <c r="I61" s="13">
        <f t="shared" si="7"/>
        <v>100</v>
      </c>
      <c r="J61" s="13">
        <f t="shared" si="7"/>
        <v>100</v>
      </c>
      <c r="K61" s="13">
        <f t="shared" si="7"/>
        <v>100</v>
      </c>
      <c r="L61" s="13">
        <f t="shared" si="7"/>
        <v>100</v>
      </c>
      <c r="M61" s="13">
        <f t="shared" si="7"/>
        <v>100</v>
      </c>
      <c r="N61" s="13">
        <f t="shared" si="7"/>
        <v>100</v>
      </c>
      <c r="O61" s="13">
        <f t="shared" si="7"/>
        <v>100</v>
      </c>
      <c r="P61" s="13">
        <f t="shared" si="7"/>
        <v>100</v>
      </c>
      <c r="Q61" s="13">
        <f t="shared" si="7"/>
        <v>100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100</v>
      </c>
      <c r="W61" s="13">
        <f t="shared" si="7"/>
        <v>85.58417747419708</v>
      </c>
      <c r="X61" s="13">
        <f t="shared" si="7"/>
        <v>0</v>
      </c>
      <c r="Y61" s="13">
        <f t="shared" si="7"/>
        <v>0</v>
      </c>
      <c r="Z61" s="14">
        <f t="shared" si="7"/>
        <v>70.00000420187331</v>
      </c>
    </row>
    <row r="62" spans="1:26" ht="13.5">
      <c r="A62" s="38" t="s">
        <v>104</v>
      </c>
      <c r="B62" s="12">
        <f t="shared" si="7"/>
        <v>100.00000760415217</v>
      </c>
      <c r="C62" s="12">
        <f t="shared" si="7"/>
        <v>0</v>
      </c>
      <c r="D62" s="3">
        <f t="shared" si="7"/>
        <v>87.00003142307902</v>
      </c>
      <c r="E62" s="13">
        <f t="shared" si="7"/>
        <v>70.0000012039494</v>
      </c>
      <c r="F62" s="13">
        <f t="shared" si="7"/>
        <v>99.99253756403704</v>
      </c>
      <c r="G62" s="13">
        <f t="shared" si="7"/>
        <v>100</v>
      </c>
      <c r="H62" s="13">
        <f t="shared" si="7"/>
        <v>100</v>
      </c>
      <c r="I62" s="13">
        <f t="shared" si="7"/>
        <v>99.99828708168394</v>
      </c>
      <c r="J62" s="13">
        <f t="shared" si="7"/>
        <v>100</v>
      </c>
      <c r="K62" s="13">
        <f t="shared" si="7"/>
        <v>100</v>
      </c>
      <c r="L62" s="13">
        <f t="shared" si="7"/>
        <v>100</v>
      </c>
      <c r="M62" s="13">
        <f t="shared" si="7"/>
        <v>100</v>
      </c>
      <c r="N62" s="13">
        <f t="shared" si="7"/>
        <v>100</v>
      </c>
      <c r="O62" s="13">
        <f t="shared" si="7"/>
        <v>100</v>
      </c>
      <c r="P62" s="13">
        <f t="shared" si="7"/>
        <v>100</v>
      </c>
      <c r="Q62" s="13">
        <f t="shared" si="7"/>
        <v>100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99.99932970637452</v>
      </c>
      <c r="W62" s="13">
        <f t="shared" si="7"/>
        <v>84.07610981847094</v>
      </c>
      <c r="X62" s="13">
        <f t="shared" si="7"/>
        <v>0</v>
      </c>
      <c r="Y62" s="13">
        <f t="shared" si="7"/>
        <v>0</v>
      </c>
      <c r="Z62" s="14">
        <f t="shared" si="7"/>
        <v>70.0000012039494</v>
      </c>
    </row>
    <row r="63" spans="1:26" ht="13.5">
      <c r="A63" s="38" t="s">
        <v>105</v>
      </c>
      <c r="B63" s="12">
        <f t="shared" si="7"/>
        <v>100.00001240251468</v>
      </c>
      <c r="C63" s="12">
        <f t="shared" si="7"/>
        <v>0</v>
      </c>
      <c r="D63" s="3">
        <f t="shared" si="7"/>
        <v>87.00004523454109</v>
      </c>
      <c r="E63" s="13">
        <f t="shared" si="7"/>
        <v>69.99999246090982</v>
      </c>
      <c r="F63" s="13">
        <f t="shared" si="7"/>
        <v>100</v>
      </c>
      <c r="G63" s="13">
        <f t="shared" si="7"/>
        <v>100</v>
      </c>
      <c r="H63" s="13">
        <f t="shared" si="7"/>
        <v>99.66669121979965</v>
      </c>
      <c r="I63" s="13">
        <f t="shared" si="7"/>
        <v>99.88559803918471</v>
      </c>
      <c r="J63" s="13">
        <f t="shared" si="7"/>
        <v>100</v>
      </c>
      <c r="K63" s="13">
        <f t="shared" si="7"/>
        <v>100</v>
      </c>
      <c r="L63" s="13">
        <f t="shared" si="7"/>
        <v>100</v>
      </c>
      <c r="M63" s="13">
        <f t="shared" si="7"/>
        <v>100</v>
      </c>
      <c r="N63" s="13">
        <f t="shared" si="7"/>
        <v>100</v>
      </c>
      <c r="O63" s="13">
        <f t="shared" si="7"/>
        <v>100</v>
      </c>
      <c r="P63" s="13">
        <f t="shared" si="7"/>
        <v>100</v>
      </c>
      <c r="Q63" s="13">
        <f t="shared" si="7"/>
        <v>100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99.96543115089848</v>
      </c>
      <c r="W63" s="13">
        <f t="shared" si="7"/>
        <v>70.56626608967497</v>
      </c>
      <c r="X63" s="13">
        <f t="shared" si="7"/>
        <v>0</v>
      </c>
      <c r="Y63" s="13">
        <f t="shared" si="7"/>
        <v>0</v>
      </c>
      <c r="Z63" s="14">
        <f t="shared" si="7"/>
        <v>69.99999246090982</v>
      </c>
    </row>
    <row r="64" spans="1:26" ht="13.5">
      <c r="A64" s="38" t="s">
        <v>106</v>
      </c>
      <c r="B64" s="12">
        <f t="shared" si="7"/>
        <v>100.00001155990516</v>
      </c>
      <c r="C64" s="12">
        <f t="shared" si="7"/>
        <v>0</v>
      </c>
      <c r="D64" s="3">
        <f t="shared" si="7"/>
        <v>85.99997615434272</v>
      </c>
      <c r="E64" s="13">
        <f t="shared" si="7"/>
        <v>70.00001703261233</v>
      </c>
      <c r="F64" s="13">
        <f t="shared" si="7"/>
        <v>100</v>
      </c>
      <c r="G64" s="13">
        <f t="shared" si="7"/>
        <v>100</v>
      </c>
      <c r="H64" s="13">
        <f t="shared" si="7"/>
        <v>100</v>
      </c>
      <c r="I64" s="13">
        <f t="shared" si="7"/>
        <v>100</v>
      </c>
      <c r="J64" s="13">
        <f t="shared" si="7"/>
        <v>100</v>
      </c>
      <c r="K64" s="13">
        <f t="shared" si="7"/>
        <v>100</v>
      </c>
      <c r="L64" s="13">
        <f t="shared" si="7"/>
        <v>100</v>
      </c>
      <c r="M64" s="13">
        <f t="shared" si="7"/>
        <v>100</v>
      </c>
      <c r="N64" s="13">
        <f t="shared" si="7"/>
        <v>100</v>
      </c>
      <c r="O64" s="13">
        <f t="shared" si="7"/>
        <v>100</v>
      </c>
      <c r="P64" s="13">
        <f t="shared" si="7"/>
        <v>100</v>
      </c>
      <c r="Q64" s="13">
        <f t="shared" si="7"/>
        <v>100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100</v>
      </c>
      <c r="W64" s="13">
        <f t="shared" si="7"/>
        <v>84.64211971159918</v>
      </c>
      <c r="X64" s="13">
        <f t="shared" si="7"/>
        <v>0</v>
      </c>
      <c r="Y64" s="13">
        <f t="shared" si="7"/>
        <v>0</v>
      </c>
      <c r="Z64" s="14">
        <f t="shared" si="7"/>
        <v>70.00001703261233</v>
      </c>
    </row>
    <row r="65" spans="1:26" ht="13.5">
      <c r="A65" s="38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108</v>
      </c>
      <c r="B66" s="15">
        <f t="shared" si="7"/>
        <v>0</v>
      </c>
      <c r="C66" s="15">
        <f t="shared" si="7"/>
        <v>0</v>
      </c>
      <c r="D66" s="4">
        <f t="shared" si="7"/>
        <v>99.99994881058842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109</v>
      </c>
      <c r="B67" s="23">
        <v>103303017</v>
      </c>
      <c r="C67" s="23"/>
      <c r="D67" s="24">
        <v>125075045</v>
      </c>
      <c r="E67" s="25">
        <v>121167987</v>
      </c>
      <c r="F67" s="25">
        <v>11078220</v>
      </c>
      <c r="G67" s="25">
        <v>12997531</v>
      </c>
      <c r="H67" s="25">
        <v>12611490</v>
      </c>
      <c r="I67" s="25">
        <v>36687241</v>
      </c>
      <c r="J67" s="25">
        <v>11976213</v>
      </c>
      <c r="K67" s="25">
        <v>10721009</v>
      </c>
      <c r="L67" s="25">
        <v>8532485</v>
      </c>
      <c r="M67" s="25">
        <v>31229707</v>
      </c>
      <c r="N67" s="25">
        <v>22300787</v>
      </c>
      <c r="O67" s="25">
        <v>9325572</v>
      </c>
      <c r="P67" s="25">
        <v>9901065</v>
      </c>
      <c r="Q67" s="25">
        <v>41527424</v>
      </c>
      <c r="R67" s="25"/>
      <c r="S67" s="25"/>
      <c r="T67" s="25"/>
      <c r="U67" s="25"/>
      <c r="V67" s="25">
        <v>109444372</v>
      </c>
      <c r="W67" s="25">
        <v>93806280</v>
      </c>
      <c r="X67" s="25"/>
      <c r="Y67" s="24"/>
      <c r="Z67" s="26">
        <v>121167987</v>
      </c>
    </row>
    <row r="68" spans="1:26" ht="13.5" hidden="1">
      <c r="A68" s="36" t="s">
        <v>31</v>
      </c>
      <c r="B68" s="18">
        <v>29065056</v>
      </c>
      <c r="C68" s="18"/>
      <c r="D68" s="19">
        <v>39647122</v>
      </c>
      <c r="E68" s="20">
        <v>39647122</v>
      </c>
      <c r="F68" s="20">
        <v>4816254</v>
      </c>
      <c r="G68" s="20">
        <v>6064172</v>
      </c>
      <c r="H68" s="20">
        <v>2676180</v>
      </c>
      <c r="I68" s="20">
        <v>13556606</v>
      </c>
      <c r="J68" s="20">
        <v>4393866</v>
      </c>
      <c r="K68" s="20">
        <v>3582236</v>
      </c>
      <c r="L68" s="20">
        <v>2537046</v>
      </c>
      <c r="M68" s="20">
        <v>10513148</v>
      </c>
      <c r="N68" s="20">
        <v>15027908</v>
      </c>
      <c r="O68" s="20">
        <v>3081748</v>
      </c>
      <c r="P68" s="20">
        <v>2642076</v>
      </c>
      <c r="Q68" s="20">
        <v>20751732</v>
      </c>
      <c r="R68" s="20"/>
      <c r="S68" s="20"/>
      <c r="T68" s="20"/>
      <c r="U68" s="20"/>
      <c r="V68" s="20">
        <v>44821486</v>
      </c>
      <c r="W68" s="20">
        <v>29735343</v>
      </c>
      <c r="X68" s="20"/>
      <c r="Y68" s="19"/>
      <c r="Z68" s="22">
        <v>39647122</v>
      </c>
    </row>
    <row r="69" spans="1:26" ht="13.5" hidden="1">
      <c r="A69" s="37" t="s">
        <v>32</v>
      </c>
      <c r="B69" s="18">
        <v>74237961</v>
      </c>
      <c r="C69" s="18"/>
      <c r="D69" s="19">
        <v>81520865</v>
      </c>
      <c r="E69" s="20">
        <v>81520865</v>
      </c>
      <c r="F69" s="20">
        <v>6261966</v>
      </c>
      <c r="G69" s="20">
        <v>6933359</v>
      </c>
      <c r="H69" s="20">
        <v>9935310</v>
      </c>
      <c r="I69" s="20">
        <v>23130635</v>
      </c>
      <c r="J69" s="20">
        <v>7582347</v>
      </c>
      <c r="K69" s="20">
        <v>7138773</v>
      </c>
      <c r="L69" s="20">
        <v>5995439</v>
      </c>
      <c r="M69" s="20">
        <v>20716559</v>
      </c>
      <c r="N69" s="20">
        <v>7272879</v>
      </c>
      <c r="O69" s="20">
        <v>6243824</v>
      </c>
      <c r="P69" s="20">
        <v>7258989</v>
      </c>
      <c r="Q69" s="20">
        <v>20775692</v>
      </c>
      <c r="R69" s="20"/>
      <c r="S69" s="20"/>
      <c r="T69" s="20"/>
      <c r="U69" s="20"/>
      <c r="V69" s="20">
        <v>64622886</v>
      </c>
      <c r="W69" s="20">
        <v>61140645</v>
      </c>
      <c r="X69" s="20"/>
      <c r="Y69" s="19"/>
      <c r="Z69" s="22">
        <v>81520865</v>
      </c>
    </row>
    <row r="70" spans="1:26" ht="13.5" hidden="1">
      <c r="A70" s="38" t="s">
        <v>103</v>
      </c>
      <c r="B70" s="18">
        <v>44373780</v>
      </c>
      <c r="C70" s="18"/>
      <c r="D70" s="19">
        <v>42838036</v>
      </c>
      <c r="E70" s="20">
        <v>42838036</v>
      </c>
      <c r="F70" s="20">
        <v>3763198</v>
      </c>
      <c r="G70" s="20">
        <v>4033533</v>
      </c>
      <c r="H70" s="20">
        <v>6136915</v>
      </c>
      <c r="I70" s="20">
        <v>13933646</v>
      </c>
      <c r="J70" s="20">
        <v>4026922</v>
      </c>
      <c r="K70" s="20">
        <v>4250309</v>
      </c>
      <c r="L70" s="20">
        <v>2795388</v>
      </c>
      <c r="M70" s="20">
        <v>11072619</v>
      </c>
      <c r="N70" s="20">
        <v>4508373</v>
      </c>
      <c r="O70" s="20">
        <v>3985716</v>
      </c>
      <c r="P70" s="20">
        <v>4303006</v>
      </c>
      <c r="Q70" s="20">
        <v>12797095</v>
      </c>
      <c r="R70" s="20"/>
      <c r="S70" s="20"/>
      <c r="T70" s="20"/>
      <c r="U70" s="20"/>
      <c r="V70" s="20">
        <v>37803360</v>
      </c>
      <c r="W70" s="20">
        <v>32128524</v>
      </c>
      <c r="X70" s="20"/>
      <c r="Y70" s="19"/>
      <c r="Z70" s="22">
        <v>42838036</v>
      </c>
    </row>
    <row r="71" spans="1:26" ht="13.5" hidden="1">
      <c r="A71" s="38" t="s">
        <v>104</v>
      </c>
      <c r="B71" s="18">
        <v>13150710</v>
      </c>
      <c r="C71" s="18"/>
      <c r="D71" s="19">
        <v>16611994</v>
      </c>
      <c r="E71" s="20">
        <v>16611994</v>
      </c>
      <c r="F71" s="20">
        <v>1072036</v>
      </c>
      <c r="G71" s="20">
        <v>1351625</v>
      </c>
      <c r="H71" s="20">
        <v>2246731</v>
      </c>
      <c r="I71" s="20">
        <v>4670392</v>
      </c>
      <c r="J71" s="20">
        <v>1809445</v>
      </c>
      <c r="K71" s="20">
        <v>1136906</v>
      </c>
      <c r="L71" s="20">
        <v>1452515</v>
      </c>
      <c r="M71" s="20">
        <v>4398866</v>
      </c>
      <c r="N71" s="20">
        <v>1026022</v>
      </c>
      <c r="O71" s="20">
        <v>609076</v>
      </c>
      <c r="P71" s="20">
        <v>1230712</v>
      </c>
      <c r="Q71" s="20">
        <v>2865810</v>
      </c>
      <c r="R71" s="20"/>
      <c r="S71" s="20"/>
      <c r="T71" s="20"/>
      <c r="U71" s="20"/>
      <c r="V71" s="20">
        <v>11935068</v>
      </c>
      <c r="W71" s="20">
        <v>12458997</v>
      </c>
      <c r="X71" s="20"/>
      <c r="Y71" s="19"/>
      <c r="Z71" s="22">
        <v>16611994</v>
      </c>
    </row>
    <row r="72" spans="1:26" ht="13.5" hidden="1">
      <c r="A72" s="38" t="s">
        <v>105</v>
      </c>
      <c r="B72" s="18">
        <v>8062881</v>
      </c>
      <c r="C72" s="18"/>
      <c r="D72" s="19">
        <v>13264200</v>
      </c>
      <c r="E72" s="20">
        <v>13264200</v>
      </c>
      <c r="F72" s="20">
        <v>697019</v>
      </c>
      <c r="G72" s="20">
        <v>757722</v>
      </c>
      <c r="H72" s="20">
        <v>760256</v>
      </c>
      <c r="I72" s="20">
        <v>2214997</v>
      </c>
      <c r="J72" s="20">
        <v>847406</v>
      </c>
      <c r="K72" s="20">
        <v>846593</v>
      </c>
      <c r="L72" s="20">
        <v>846141</v>
      </c>
      <c r="M72" s="20">
        <v>2540140</v>
      </c>
      <c r="N72" s="20">
        <v>843410</v>
      </c>
      <c r="O72" s="20">
        <v>846382</v>
      </c>
      <c r="P72" s="20">
        <v>885370</v>
      </c>
      <c r="Q72" s="20">
        <v>2575162</v>
      </c>
      <c r="R72" s="20"/>
      <c r="S72" s="20"/>
      <c r="T72" s="20"/>
      <c r="U72" s="20"/>
      <c r="V72" s="20">
        <v>7330299</v>
      </c>
      <c r="W72" s="20">
        <v>9948150</v>
      </c>
      <c r="X72" s="20"/>
      <c r="Y72" s="19"/>
      <c r="Z72" s="22">
        <v>13264200</v>
      </c>
    </row>
    <row r="73" spans="1:26" ht="13.5" hidden="1">
      <c r="A73" s="38" t="s">
        <v>106</v>
      </c>
      <c r="B73" s="18">
        <v>8650590</v>
      </c>
      <c r="C73" s="18"/>
      <c r="D73" s="19">
        <v>8806635</v>
      </c>
      <c r="E73" s="20">
        <v>8806635</v>
      </c>
      <c r="F73" s="20">
        <v>729713</v>
      </c>
      <c r="G73" s="20">
        <v>790479</v>
      </c>
      <c r="H73" s="20">
        <v>791408</v>
      </c>
      <c r="I73" s="20">
        <v>2311600</v>
      </c>
      <c r="J73" s="20">
        <v>898574</v>
      </c>
      <c r="K73" s="20">
        <v>904965</v>
      </c>
      <c r="L73" s="20">
        <v>901395</v>
      </c>
      <c r="M73" s="20">
        <v>2704934</v>
      </c>
      <c r="N73" s="20">
        <v>895074</v>
      </c>
      <c r="O73" s="20">
        <v>802650</v>
      </c>
      <c r="P73" s="20">
        <v>839901</v>
      </c>
      <c r="Q73" s="20">
        <v>2537625</v>
      </c>
      <c r="R73" s="20"/>
      <c r="S73" s="20"/>
      <c r="T73" s="20"/>
      <c r="U73" s="20"/>
      <c r="V73" s="20">
        <v>7554159</v>
      </c>
      <c r="W73" s="20">
        <v>6604974</v>
      </c>
      <c r="X73" s="20"/>
      <c r="Y73" s="19"/>
      <c r="Z73" s="22">
        <v>8806635</v>
      </c>
    </row>
    <row r="74" spans="1:26" ht="13.5" hidden="1">
      <c r="A74" s="38" t="s">
        <v>107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108</v>
      </c>
      <c r="B75" s="27"/>
      <c r="C75" s="27"/>
      <c r="D75" s="28">
        <v>3907058</v>
      </c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>
        <v>2930292</v>
      </c>
      <c r="X75" s="29"/>
      <c r="Y75" s="28"/>
      <c r="Z75" s="30"/>
    </row>
    <row r="76" spans="1:26" ht="13.5" hidden="1">
      <c r="A76" s="41" t="s">
        <v>110</v>
      </c>
      <c r="B76" s="31">
        <v>103303022</v>
      </c>
      <c r="C76" s="31"/>
      <c r="D76" s="32">
        <v>110520288</v>
      </c>
      <c r="E76" s="33">
        <v>84817594</v>
      </c>
      <c r="F76" s="33">
        <v>11078140</v>
      </c>
      <c r="G76" s="33">
        <v>12997531</v>
      </c>
      <c r="H76" s="33">
        <v>12608955</v>
      </c>
      <c r="I76" s="33">
        <v>36684626</v>
      </c>
      <c r="J76" s="33">
        <v>11976213</v>
      </c>
      <c r="K76" s="33">
        <v>10721009</v>
      </c>
      <c r="L76" s="33">
        <v>8432485</v>
      </c>
      <c r="M76" s="33">
        <v>31129707</v>
      </c>
      <c r="N76" s="33">
        <v>22300787</v>
      </c>
      <c r="O76" s="33">
        <v>9325572</v>
      </c>
      <c r="P76" s="33">
        <v>9901065</v>
      </c>
      <c r="Q76" s="33">
        <v>41527424</v>
      </c>
      <c r="R76" s="33"/>
      <c r="S76" s="33"/>
      <c r="T76" s="33"/>
      <c r="U76" s="33"/>
      <c r="V76" s="33">
        <v>109341757</v>
      </c>
      <c r="W76" s="33">
        <v>76480948</v>
      </c>
      <c r="X76" s="33"/>
      <c r="Y76" s="32"/>
      <c r="Z76" s="34">
        <v>84817594</v>
      </c>
    </row>
    <row r="77" spans="1:26" ht="13.5" hidden="1">
      <c r="A77" s="36" t="s">
        <v>31</v>
      </c>
      <c r="B77" s="18">
        <v>29065057</v>
      </c>
      <c r="C77" s="18"/>
      <c r="D77" s="19">
        <v>34492992</v>
      </c>
      <c r="E77" s="20">
        <v>27752986</v>
      </c>
      <c r="F77" s="20">
        <v>4816254</v>
      </c>
      <c r="G77" s="20">
        <v>6064172</v>
      </c>
      <c r="H77" s="20">
        <v>2676179</v>
      </c>
      <c r="I77" s="20">
        <v>13556605</v>
      </c>
      <c r="J77" s="20">
        <v>4393866</v>
      </c>
      <c r="K77" s="20">
        <v>3582236</v>
      </c>
      <c r="L77" s="20">
        <v>2437046</v>
      </c>
      <c r="M77" s="20">
        <v>10413148</v>
      </c>
      <c r="N77" s="20">
        <v>15027908</v>
      </c>
      <c r="O77" s="20">
        <v>3081748</v>
      </c>
      <c r="P77" s="20">
        <v>2642076</v>
      </c>
      <c r="Q77" s="20">
        <v>20751732</v>
      </c>
      <c r="R77" s="20"/>
      <c r="S77" s="20"/>
      <c r="T77" s="20"/>
      <c r="U77" s="20"/>
      <c r="V77" s="20">
        <v>44721485</v>
      </c>
      <c r="W77" s="20">
        <v>25898347</v>
      </c>
      <c r="X77" s="20"/>
      <c r="Y77" s="19"/>
      <c r="Z77" s="22">
        <v>27752986</v>
      </c>
    </row>
    <row r="78" spans="1:26" ht="13.5" hidden="1">
      <c r="A78" s="37" t="s">
        <v>32</v>
      </c>
      <c r="B78" s="18">
        <v>74237965</v>
      </c>
      <c r="C78" s="18"/>
      <c r="D78" s="19">
        <v>72120240</v>
      </c>
      <c r="E78" s="20">
        <v>57064608</v>
      </c>
      <c r="F78" s="20">
        <v>6261886</v>
      </c>
      <c r="G78" s="20">
        <v>6933359</v>
      </c>
      <c r="H78" s="20">
        <v>9932776</v>
      </c>
      <c r="I78" s="20">
        <v>23128021</v>
      </c>
      <c r="J78" s="20">
        <v>7582347</v>
      </c>
      <c r="K78" s="20">
        <v>7138773</v>
      </c>
      <c r="L78" s="20">
        <v>5995439</v>
      </c>
      <c r="M78" s="20">
        <v>20716559</v>
      </c>
      <c r="N78" s="20">
        <v>7272879</v>
      </c>
      <c r="O78" s="20">
        <v>6243824</v>
      </c>
      <c r="P78" s="20">
        <v>7258989</v>
      </c>
      <c r="Q78" s="20">
        <v>20775692</v>
      </c>
      <c r="R78" s="20"/>
      <c r="S78" s="20"/>
      <c r="T78" s="20"/>
      <c r="U78" s="20"/>
      <c r="V78" s="20">
        <v>64620272</v>
      </c>
      <c r="W78" s="20">
        <v>50582601</v>
      </c>
      <c r="X78" s="20"/>
      <c r="Y78" s="19"/>
      <c r="Z78" s="22">
        <v>57064608</v>
      </c>
    </row>
    <row r="79" spans="1:26" ht="13.5" hidden="1">
      <c r="A79" s="38" t="s">
        <v>103</v>
      </c>
      <c r="B79" s="18">
        <v>44373781</v>
      </c>
      <c r="C79" s="18"/>
      <c r="D79" s="19">
        <v>38554236</v>
      </c>
      <c r="E79" s="20">
        <v>29986627</v>
      </c>
      <c r="F79" s="20">
        <v>3763198</v>
      </c>
      <c r="G79" s="20">
        <v>4033533</v>
      </c>
      <c r="H79" s="20">
        <v>6136915</v>
      </c>
      <c r="I79" s="20">
        <v>13933646</v>
      </c>
      <c r="J79" s="20">
        <v>4026922</v>
      </c>
      <c r="K79" s="20">
        <v>4250309</v>
      </c>
      <c r="L79" s="20">
        <v>2795388</v>
      </c>
      <c r="M79" s="20">
        <v>11072619</v>
      </c>
      <c r="N79" s="20">
        <v>4508373</v>
      </c>
      <c r="O79" s="20">
        <v>3985716</v>
      </c>
      <c r="P79" s="20">
        <v>4303006</v>
      </c>
      <c r="Q79" s="20">
        <v>12797095</v>
      </c>
      <c r="R79" s="20"/>
      <c r="S79" s="20"/>
      <c r="T79" s="20"/>
      <c r="U79" s="20"/>
      <c r="V79" s="20">
        <v>37803360</v>
      </c>
      <c r="W79" s="20">
        <v>27496933</v>
      </c>
      <c r="X79" s="20"/>
      <c r="Y79" s="19"/>
      <c r="Z79" s="22">
        <v>29986627</v>
      </c>
    </row>
    <row r="80" spans="1:26" ht="13.5" hidden="1">
      <c r="A80" s="38" t="s">
        <v>104</v>
      </c>
      <c r="B80" s="18">
        <v>13150711</v>
      </c>
      <c r="C80" s="18"/>
      <c r="D80" s="19">
        <v>14452440</v>
      </c>
      <c r="E80" s="20">
        <v>11628396</v>
      </c>
      <c r="F80" s="20">
        <v>1071956</v>
      </c>
      <c r="G80" s="20">
        <v>1351625</v>
      </c>
      <c r="H80" s="20">
        <v>2246731</v>
      </c>
      <c r="I80" s="20">
        <v>4670312</v>
      </c>
      <c r="J80" s="20">
        <v>1809445</v>
      </c>
      <c r="K80" s="20">
        <v>1136906</v>
      </c>
      <c r="L80" s="20">
        <v>1452515</v>
      </c>
      <c r="M80" s="20">
        <v>4398866</v>
      </c>
      <c r="N80" s="20">
        <v>1026022</v>
      </c>
      <c r="O80" s="20">
        <v>609076</v>
      </c>
      <c r="P80" s="20">
        <v>1230712</v>
      </c>
      <c r="Q80" s="20">
        <v>2865810</v>
      </c>
      <c r="R80" s="20"/>
      <c r="S80" s="20"/>
      <c r="T80" s="20"/>
      <c r="U80" s="20"/>
      <c r="V80" s="20">
        <v>11934988</v>
      </c>
      <c r="W80" s="20">
        <v>10475040</v>
      </c>
      <c r="X80" s="20"/>
      <c r="Y80" s="19"/>
      <c r="Z80" s="22">
        <v>11628396</v>
      </c>
    </row>
    <row r="81" spans="1:26" ht="13.5" hidden="1">
      <c r="A81" s="38" t="s">
        <v>105</v>
      </c>
      <c r="B81" s="18">
        <v>8062882</v>
      </c>
      <c r="C81" s="18"/>
      <c r="D81" s="19">
        <v>11539860</v>
      </c>
      <c r="E81" s="20">
        <v>9284939</v>
      </c>
      <c r="F81" s="20">
        <v>697019</v>
      </c>
      <c r="G81" s="20">
        <v>757722</v>
      </c>
      <c r="H81" s="20">
        <v>757722</v>
      </c>
      <c r="I81" s="20">
        <v>2212463</v>
      </c>
      <c r="J81" s="20">
        <v>847406</v>
      </c>
      <c r="K81" s="20">
        <v>846593</v>
      </c>
      <c r="L81" s="20">
        <v>846141</v>
      </c>
      <c r="M81" s="20">
        <v>2540140</v>
      </c>
      <c r="N81" s="20">
        <v>843410</v>
      </c>
      <c r="O81" s="20">
        <v>846382</v>
      </c>
      <c r="P81" s="20">
        <v>885370</v>
      </c>
      <c r="Q81" s="20">
        <v>2575162</v>
      </c>
      <c r="R81" s="20"/>
      <c r="S81" s="20"/>
      <c r="T81" s="20"/>
      <c r="U81" s="20"/>
      <c r="V81" s="20">
        <v>7327765</v>
      </c>
      <c r="W81" s="20">
        <v>7020038</v>
      </c>
      <c r="X81" s="20"/>
      <c r="Y81" s="19"/>
      <c r="Z81" s="22">
        <v>9284939</v>
      </c>
    </row>
    <row r="82" spans="1:26" ht="13.5" hidden="1">
      <c r="A82" s="38" t="s">
        <v>106</v>
      </c>
      <c r="B82" s="18">
        <v>8650591</v>
      </c>
      <c r="C82" s="18"/>
      <c r="D82" s="19">
        <v>7573704</v>
      </c>
      <c r="E82" s="20">
        <v>6164646</v>
      </c>
      <c r="F82" s="20">
        <v>729713</v>
      </c>
      <c r="G82" s="20">
        <v>790479</v>
      </c>
      <c r="H82" s="20">
        <v>791408</v>
      </c>
      <c r="I82" s="20">
        <v>2311600</v>
      </c>
      <c r="J82" s="20">
        <v>898574</v>
      </c>
      <c r="K82" s="20">
        <v>904965</v>
      </c>
      <c r="L82" s="20">
        <v>901395</v>
      </c>
      <c r="M82" s="20">
        <v>2704934</v>
      </c>
      <c r="N82" s="20">
        <v>895074</v>
      </c>
      <c r="O82" s="20">
        <v>802650</v>
      </c>
      <c r="P82" s="20">
        <v>839901</v>
      </c>
      <c r="Q82" s="20">
        <v>2537625</v>
      </c>
      <c r="R82" s="20"/>
      <c r="S82" s="20"/>
      <c r="T82" s="20"/>
      <c r="U82" s="20"/>
      <c r="V82" s="20">
        <v>7554159</v>
      </c>
      <c r="W82" s="20">
        <v>5590590</v>
      </c>
      <c r="X82" s="20"/>
      <c r="Y82" s="19"/>
      <c r="Z82" s="22">
        <v>6164646</v>
      </c>
    </row>
    <row r="83" spans="1:26" ht="13.5" hidden="1">
      <c r="A83" s="38" t="s">
        <v>107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108</v>
      </c>
      <c r="B84" s="27"/>
      <c r="C84" s="27"/>
      <c r="D84" s="28">
        <v>3907056</v>
      </c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133" t="s">
        <v>77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33183557</v>
      </c>
      <c r="C5" s="18">
        <v>0</v>
      </c>
      <c r="D5" s="58">
        <v>41379809</v>
      </c>
      <c r="E5" s="59">
        <v>41592130</v>
      </c>
      <c r="F5" s="59">
        <v>3235191</v>
      </c>
      <c r="G5" s="59">
        <v>3235191</v>
      </c>
      <c r="H5" s="59">
        <v>3468413</v>
      </c>
      <c r="I5" s="59">
        <v>9938795</v>
      </c>
      <c r="J5" s="59">
        <v>3463999</v>
      </c>
      <c r="K5" s="59">
        <v>3463999</v>
      </c>
      <c r="L5" s="59">
        <v>3463999</v>
      </c>
      <c r="M5" s="59">
        <v>10391997</v>
      </c>
      <c r="N5" s="59">
        <v>3465638</v>
      </c>
      <c r="O5" s="59">
        <v>3461838</v>
      </c>
      <c r="P5" s="59">
        <v>3392975</v>
      </c>
      <c r="Q5" s="59">
        <v>10320451</v>
      </c>
      <c r="R5" s="59">
        <v>0</v>
      </c>
      <c r="S5" s="59">
        <v>0</v>
      </c>
      <c r="T5" s="59">
        <v>0</v>
      </c>
      <c r="U5" s="59">
        <v>0</v>
      </c>
      <c r="V5" s="59">
        <v>30651243</v>
      </c>
      <c r="W5" s="59">
        <v>31034853</v>
      </c>
      <c r="X5" s="59">
        <v>-383610</v>
      </c>
      <c r="Y5" s="60">
        <v>-1.24</v>
      </c>
      <c r="Z5" s="61">
        <v>41592130</v>
      </c>
    </row>
    <row r="6" spans="1:26" ht="13.5">
      <c r="A6" s="57" t="s">
        <v>32</v>
      </c>
      <c r="B6" s="18">
        <v>102775567</v>
      </c>
      <c r="C6" s="18">
        <v>0</v>
      </c>
      <c r="D6" s="58">
        <v>91318207</v>
      </c>
      <c r="E6" s="59">
        <v>137557069</v>
      </c>
      <c r="F6" s="59">
        <v>12523517</v>
      </c>
      <c r="G6" s="59">
        <v>12523517</v>
      </c>
      <c r="H6" s="59">
        <v>3761803</v>
      </c>
      <c r="I6" s="59">
        <v>28808837</v>
      </c>
      <c r="J6" s="59">
        <v>11491135</v>
      </c>
      <c r="K6" s="59">
        <v>11501136</v>
      </c>
      <c r="L6" s="59">
        <v>11465802</v>
      </c>
      <c r="M6" s="59">
        <v>34458073</v>
      </c>
      <c r="N6" s="59">
        <v>11547469</v>
      </c>
      <c r="O6" s="59">
        <v>11458365</v>
      </c>
      <c r="P6" s="59">
        <v>11467632</v>
      </c>
      <c r="Q6" s="59">
        <v>34473466</v>
      </c>
      <c r="R6" s="59">
        <v>0</v>
      </c>
      <c r="S6" s="59">
        <v>0</v>
      </c>
      <c r="T6" s="59">
        <v>0</v>
      </c>
      <c r="U6" s="59">
        <v>0</v>
      </c>
      <c r="V6" s="59">
        <v>97740376</v>
      </c>
      <c r="W6" s="59">
        <v>68488659</v>
      </c>
      <c r="X6" s="59">
        <v>29251717</v>
      </c>
      <c r="Y6" s="60">
        <v>42.71</v>
      </c>
      <c r="Z6" s="61">
        <v>137557069</v>
      </c>
    </row>
    <row r="7" spans="1:26" ht="13.5">
      <c r="A7" s="57" t="s">
        <v>33</v>
      </c>
      <c r="B7" s="18">
        <v>10066429</v>
      </c>
      <c r="C7" s="18">
        <v>0</v>
      </c>
      <c r="D7" s="58">
        <v>4905536</v>
      </c>
      <c r="E7" s="59">
        <v>5718968</v>
      </c>
      <c r="F7" s="59">
        <v>0</v>
      </c>
      <c r="G7" s="59">
        <v>0</v>
      </c>
      <c r="H7" s="59">
        <v>1071693</v>
      </c>
      <c r="I7" s="59">
        <v>1071693</v>
      </c>
      <c r="J7" s="59">
        <v>314278</v>
      </c>
      <c r="K7" s="59">
        <v>681521</v>
      </c>
      <c r="L7" s="59">
        <v>79463</v>
      </c>
      <c r="M7" s="59">
        <v>1075262</v>
      </c>
      <c r="N7" s="59">
        <v>417187</v>
      </c>
      <c r="O7" s="59">
        <v>124164</v>
      </c>
      <c r="P7" s="59">
        <v>101788</v>
      </c>
      <c r="Q7" s="59">
        <v>643139</v>
      </c>
      <c r="R7" s="59">
        <v>0</v>
      </c>
      <c r="S7" s="59">
        <v>0</v>
      </c>
      <c r="T7" s="59">
        <v>0</v>
      </c>
      <c r="U7" s="59">
        <v>0</v>
      </c>
      <c r="V7" s="59">
        <v>2790094</v>
      </c>
      <c r="W7" s="59">
        <v>3679155</v>
      </c>
      <c r="X7" s="59">
        <v>-889061</v>
      </c>
      <c r="Y7" s="60">
        <v>-24.16</v>
      </c>
      <c r="Z7" s="61">
        <v>5718968</v>
      </c>
    </row>
    <row r="8" spans="1:26" ht="13.5">
      <c r="A8" s="57" t="s">
        <v>34</v>
      </c>
      <c r="B8" s="18">
        <v>390998451</v>
      </c>
      <c r="C8" s="18">
        <v>0</v>
      </c>
      <c r="D8" s="58">
        <v>342061200</v>
      </c>
      <c r="E8" s="59">
        <v>336186000</v>
      </c>
      <c r="F8" s="59">
        <v>0</v>
      </c>
      <c r="G8" s="59">
        <v>2186000</v>
      </c>
      <c r="H8" s="59">
        <v>0</v>
      </c>
      <c r="I8" s="59">
        <v>2186000</v>
      </c>
      <c r="J8" s="59">
        <v>11400000</v>
      </c>
      <c r="K8" s="59">
        <v>1009000</v>
      </c>
      <c r="L8" s="59">
        <v>83296000</v>
      </c>
      <c r="M8" s="59">
        <v>95705000</v>
      </c>
      <c r="N8" s="59">
        <v>0</v>
      </c>
      <c r="O8" s="59">
        <v>674000</v>
      </c>
      <c r="P8" s="59">
        <v>78329000</v>
      </c>
      <c r="Q8" s="59">
        <v>79003000</v>
      </c>
      <c r="R8" s="59">
        <v>0</v>
      </c>
      <c r="S8" s="59">
        <v>0</v>
      </c>
      <c r="T8" s="59">
        <v>0</v>
      </c>
      <c r="U8" s="59">
        <v>0</v>
      </c>
      <c r="V8" s="59">
        <v>176894000</v>
      </c>
      <c r="W8" s="59">
        <v>256545900</v>
      </c>
      <c r="X8" s="59">
        <v>-79651900</v>
      </c>
      <c r="Y8" s="60">
        <v>-31.05</v>
      </c>
      <c r="Z8" s="61">
        <v>336186000</v>
      </c>
    </row>
    <row r="9" spans="1:26" ht="13.5">
      <c r="A9" s="57" t="s">
        <v>35</v>
      </c>
      <c r="B9" s="18">
        <v>40724379</v>
      </c>
      <c r="C9" s="18">
        <v>0</v>
      </c>
      <c r="D9" s="58">
        <v>33558096</v>
      </c>
      <c r="E9" s="59">
        <v>75144502</v>
      </c>
      <c r="F9" s="59">
        <v>17187442</v>
      </c>
      <c r="G9" s="59">
        <v>5796617</v>
      </c>
      <c r="H9" s="59">
        <v>18176363</v>
      </c>
      <c r="I9" s="59">
        <v>41160422</v>
      </c>
      <c r="J9" s="59">
        <v>7600762</v>
      </c>
      <c r="K9" s="59">
        <v>3019078</v>
      </c>
      <c r="L9" s="59">
        <v>5423112</v>
      </c>
      <c r="M9" s="59">
        <v>16042952</v>
      </c>
      <c r="N9" s="59">
        <v>8013636</v>
      </c>
      <c r="O9" s="59">
        <v>6568090</v>
      </c>
      <c r="P9" s="59">
        <v>11698424</v>
      </c>
      <c r="Q9" s="59">
        <v>26280150</v>
      </c>
      <c r="R9" s="59">
        <v>0</v>
      </c>
      <c r="S9" s="59">
        <v>0</v>
      </c>
      <c r="T9" s="59">
        <v>0</v>
      </c>
      <c r="U9" s="59">
        <v>0</v>
      </c>
      <c r="V9" s="59">
        <v>83483524</v>
      </c>
      <c r="W9" s="59">
        <v>25168581</v>
      </c>
      <c r="X9" s="59">
        <v>58314943</v>
      </c>
      <c r="Y9" s="60">
        <v>231.7</v>
      </c>
      <c r="Z9" s="61">
        <v>75144502</v>
      </c>
    </row>
    <row r="10" spans="1:26" ht="25.5">
      <c r="A10" s="62" t="s">
        <v>95</v>
      </c>
      <c r="B10" s="63">
        <f>SUM(B5:B9)</f>
        <v>577748383</v>
      </c>
      <c r="C10" s="63">
        <f>SUM(C5:C9)</f>
        <v>0</v>
      </c>
      <c r="D10" s="64">
        <f aca="true" t="shared" si="0" ref="D10:Z10">SUM(D5:D9)</f>
        <v>513222848</v>
      </c>
      <c r="E10" s="65">
        <f t="shared" si="0"/>
        <v>596198669</v>
      </c>
      <c r="F10" s="65">
        <f t="shared" si="0"/>
        <v>32946150</v>
      </c>
      <c r="G10" s="65">
        <f t="shared" si="0"/>
        <v>23741325</v>
      </c>
      <c r="H10" s="65">
        <f t="shared" si="0"/>
        <v>26478272</v>
      </c>
      <c r="I10" s="65">
        <f t="shared" si="0"/>
        <v>83165747</v>
      </c>
      <c r="J10" s="65">
        <f t="shared" si="0"/>
        <v>34270174</v>
      </c>
      <c r="K10" s="65">
        <f t="shared" si="0"/>
        <v>19674734</v>
      </c>
      <c r="L10" s="65">
        <f t="shared" si="0"/>
        <v>103728376</v>
      </c>
      <c r="M10" s="65">
        <f t="shared" si="0"/>
        <v>157673284</v>
      </c>
      <c r="N10" s="65">
        <f t="shared" si="0"/>
        <v>23443930</v>
      </c>
      <c r="O10" s="65">
        <f t="shared" si="0"/>
        <v>22286457</v>
      </c>
      <c r="P10" s="65">
        <f t="shared" si="0"/>
        <v>104989819</v>
      </c>
      <c r="Q10" s="65">
        <f t="shared" si="0"/>
        <v>150720206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391559237</v>
      </c>
      <c r="W10" s="65">
        <f t="shared" si="0"/>
        <v>384917148</v>
      </c>
      <c r="X10" s="65">
        <f t="shared" si="0"/>
        <v>6642089</v>
      </c>
      <c r="Y10" s="66">
        <f>+IF(W10&lt;&gt;0,(X10/W10)*100,0)</f>
        <v>1.725589268888587</v>
      </c>
      <c r="Z10" s="67">
        <f t="shared" si="0"/>
        <v>596198669</v>
      </c>
    </row>
    <row r="11" spans="1:26" ht="13.5">
      <c r="A11" s="57" t="s">
        <v>36</v>
      </c>
      <c r="B11" s="18">
        <v>108510078</v>
      </c>
      <c r="C11" s="18">
        <v>0</v>
      </c>
      <c r="D11" s="58">
        <v>113813858</v>
      </c>
      <c r="E11" s="59">
        <v>118074130</v>
      </c>
      <c r="F11" s="59">
        <v>8913805</v>
      </c>
      <c r="G11" s="59">
        <v>10450104</v>
      </c>
      <c r="H11" s="59">
        <v>8807830</v>
      </c>
      <c r="I11" s="59">
        <v>28171739</v>
      </c>
      <c r="J11" s="59">
        <v>8684896</v>
      </c>
      <c r="K11" s="59">
        <v>9265534</v>
      </c>
      <c r="L11" s="59">
        <v>9492981</v>
      </c>
      <c r="M11" s="59">
        <v>27443411</v>
      </c>
      <c r="N11" s="59">
        <v>9264800</v>
      </c>
      <c r="O11" s="59">
        <v>9180621</v>
      </c>
      <c r="P11" s="59">
        <v>9143945</v>
      </c>
      <c r="Q11" s="59">
        <v>27589366</v>
      </c>
      <c r="R11" s="59">
        <v>0</v>
      </c>
      <c r="S11" s="59">
        <v>0</v>
      </c>
      <c r="T11" s="59">
        <v>0</v>
      </c>
      <c r="U11" s="59">
        <v>0</v>
      </c>
      <c r="V11" s="59">
        <v>83204516</v>
      </c>
      <c r="W11" s="59">
        <v>85360392</v>
      </c>
      <c r="X11" s="59">
        <v>-2155876</v>
      </c>
      <c r="Y11" s="60">
        <v>-2.53</v>
      </c>
      <c r="Z11" s="61">
        <v>118074130</v>
      </c>
    </row>
    <row r="12" spans="1:26" ht="13.5">
      <c r="A12" s="57" t="s">
        <v>37</v>
      </c>
      <c r="B12" s="18">
        <v>20009378</v>
      </c>
      <c r="C12" s="18">
        <v>0</v>
      </c>
      <c r="D12" s="58">
        <v>21529439</v>
      </c>
      <c r="E12" s="59">
        <v>8786141</v>
      </c>
      <c r="F12" s="59">
        <v>1673399</v>
      </c>
      <c r="G12" s="59">
        <v>1568985</v>
      </c>
      <c r="H12" s="59">
        <v>1684329</v>
      </c>
      <c r="I12" s="59">
        <v>4926713</v>
      </c>
      <c r="J12" s="59">
        <v>1732163</v>
      </c>
      <c r="K12" s="59">
        <v>1663439</v>
      </c>
      <c r="L12" s="59">
        <v>1672506</v>
      </c>
      <c r="M12" s="59">
        <v>5068108</v>
      </c>
      <c r="N12" s="59">
        <v>2006276</v>
      </c>
      <c r="O12" s="59">
        <v>1918890</v>
      </c>
      <c r="P12" s="59">
        <v>1778951</v>
      </c>
      <c r="Q12" s="59">
        <v>5704117</v>
      </c>
      <c r="R12" s="59">
        <v>0</v>
      </c>
      <c r="S12" s="59">
        <v>0</v>
      </c>
      <c r="T12" s="59">
        <v>0</v>
      </c>
      <c r="U12" s="59">
        <v>0</v>
      </c>
      <c r="V12" s="59">
        <v>15698938</v>
      </c>
      <c r="W12" s="59">
        <v>16147080</v>
      </c>
      <c r="X12" s="59">
        <v>-448142</v>
      </c>
      <c r="Y12" s="60">
        <v>-2.78</v>
      </c>
      <c r="Z12" s="61">
        <v>8786141</v>
      </c>
    </row>
    <row r="13" spans="1:26" ht="13.5">
      <c r="A13" s="57" t="s">
        <v>96</v>
      </c>
      <c r="B13" s="18">
        <v>143287189</v>
      </c>
      <c r="C13" s="18">
        <v>0</v>
      </c>
      <c r="D13" s="58">
        <v>160966106</v>
      </c>
      <c r="E13" s="59">
        <v>160966106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/>
      <c r="X13" s="59">
        <v>0</v>
      </c>
      <c r="Y13" s="60">
        <v>0</v>
      </c>
      <c r="Z13" s="61">
        <v>160966106</v>
      </c>
    </row>
    <row r="14" spans="1:26" ht="13.5">
      <c r="A14" s="57" t="s">
        <v>38</v>
      </c>
      <c r="B14" s="18">
        <v>0</v>
      </c>
      <c r="C14" s="18">
        <v>0</v>
      </c>
      <c r="D14" s="58">
        <v>0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/>
      <c r="X14" s="59">
        <v>0</v>
      </c>
      <c r="Y14" s="60">
        <v>0</v>
      </c>
      <c r="Z14" s="61">
        <v>0</v>
      </c>
    </row>
    <row r="15" spans="1:26" ht="13.5">
      <c r="A15" s="57" t="s">
        <v>39</v>
      </c>
      <c r="B15" s="18">
        <v>120488577</v>
      </c>
      <c r="C15" s="18">
        <v>0</v>
      </c>
      <c r="D15" s="58">
        <v>132227397</v>
      </c>
      <c r="E15" s="59">
        <v>128073000</v>
      </c>
      <c r="F15" s="59">
        <v>2568411</v>
      </c>
      <c r="G15" s="59">
        <v>8380000</v>
      </c>
      <c r="H15" s="59">
        <v>8994534</v>
      </c>
      <c r="I15" s="59">
        <v>19942945</v>
      </c>
      <c r="J15" s="59">
        <v>7280292</v>
      </c>
      <c r="K15" s="59">
        <v>9098538</v>
      </c>
      <c r="L15" s="59">
        <v>9897125</v>
      </c>
      <c r="M15" s="59">
        <v>26275955</v>
      </c>
      <c r="N15" s="59">
        <v>8761871</v>
      </c>
      <c r="O15" s="59">
        <v>9555662</v>
      </c>
      <c r="P15" s="59">
        <v>6923951</v>
      </c>
      <c r="Q15" s="59">
        <v>25241484</v>
      </c>
      <c r="R15" s="59">
        <v>0</v>
      </c>
      <c r="S15" s="59">
        <v>0</v>
      </c>
      <c r="T15" s="59">
        <v>0</v>
      </c>
      <c r="U15" s="59">
        <v>0</v>
      </c>
      <c r="V15" s="59">
        <v>71460384</v>
      </c>
      <c r="W15" s="59">
        <v>99170550</v>
      </c>
      <c r="X15" s="59">
        <v>-27710166</v>
      </c>
      <c r="Y15" s="60">
        <v>-27.94</v>
      </c>
      <c r="Z15" s="61">
        <v>128073000</v>
      </c>
    </row>
    <row r="16" spans="1:26" ht="13.5">
      <c r="A16" s="68" t="s">
        <v>40</v>
      </c>
      <c r="B16" s="18">
        <v>58070145</v>
      </c>
      <c r="C16" s="18">
        <v>0</v>
      </c>
      <c r="D16" s="58">
        <v>28073982</v>
      </c>
      <c r="E16" s="59">
        <v>42764983</v>
      </c>
      <c r="F16" s="59">
        <v>284809</v>
      </c>
      <c r="G16" s="59">
        <v>203320</v>
      </c>
      <c r="H16" s="59">
        <v>3920163</v>
      </c>
      <c r="I16" s="59">
        <v>4408292</v>
      </c>
      <c r="J16" s="59">
        <v>3252987</v>
      </c>
      <c r="K16" s="59">
        <v>2241817</v>
      </c>
      <c r="L16" s="59">
        <v>3227282</v>
      </c>
      <c r="M16" s="59">
        <v>8722086</v>
      </c>
      <c r="N16" s="59">
        <v>3304195</v>
      </c>
      <c r="O16" s="59">
        <v>3737785</v>
      </c>
      <c r="P16" s="59">
        <v>3834550</v>
      </c>
      <c r="Q16" s="59">
        <v>10876530</v>
      </c>
      <c r="R16" s="59">
        <v>0</v>
      </c>
      <c r="S16" s="59">
        <v>0</v>
      </c>
      <c r="T16" s="59">
        <v>0</v>
      </c>
      <c r="U16" s="59">
        <v>0</v>
      </c>
      <c r="V16" s="59">
        <v>24006908</v>
      </c>
      <c r="W16" s="59">
        <v>21055482</v>
      </c>
      <c r="X16" s="59">
        <v>2951426</v>
      </c>
      <c r="Y16" s="60">
        <v>14.02</v>
      </c>
      <c r="Z16" s="61">
        <v>42764983</v>
      </c>
    </row>
    <row r="17" spans="1:26" ht="13.5">
      <c r="A17" s="57" t="s">
        <v>41</v>
      </c>
      <c r="B17" s="18">
        <v>284171894</v>
      </c>
      <c r="C17" s="18">
        <v>0</v>
      </c>
      <c r="D17" s="58">
        <v>156674559</v>
      </c>
      <c r="E17" s="59">
        <v>307086018</v>
      </c>
      <c r="F17" s="59">
        <v>5607455</v>
      </c>
      <c r="G17" s="59">
        <v>8311727</v>
      </c>
      <c r="H17" s="59">
        <v>4796961</v>
      </c>
      <c r="I17" s="59">
        <v>18716143</v>
      </c>
      <c r="J17" s="59">
        <v>6585406</v>
      </c>
      <c r="K17" s="59">
        <v>2270529</v>
      </c>
      <c r="L17" s="59">
        <v>14099339</v>
      </c>
      <c r="M17" s="59">
        <v>22955274</v>
      </c>
      <c r="N17" s="59">
        <v>8151750</v>
      </c>
      <c r="O17" s="59">
        <v>3878794</v>
      </c>
      <c r="P17" s="59">
        <v>25372334</v>
      </c>
      <c r="Q17" s="59">
        <v>37402878</v>
      </c>
      <c r="R17" s="59">
        <v>0</v>
      </c>
      <c r="S17" s="59">
        <v>0</v>
      </c>
      <c r="T17" s="59">
        <v>0</v>
      </c>
      <c r="U17" s="59">
        <v>0</v>
      </c>
      <c r="V17" s="59">
        <v>79074295</v>
      </c>
      <c r="W17" s="59">
        <v>68608800</v>
      </c>
      <c r="X17" s="59">
        <v>10465495</v>
      </c>
      <c r="Y17" s="60">
        <v>15.25</v>
      </c>
      <c r="Z17" s="61">
        <v>307086018</v>
      </c>
    </row>
    <row r="18" spans="1:26" ht="13.5">
      <c r="A18" s="69" t="s">
        <v>42</v>
      </c>
      <c r="B18" s="70">
        <f>SUM(B11:B17)</f>
        <v>734537261</v>
      </c>
      <c r="C18" s="70">
        <f>SUM(C11:C17)</f>
        <v>0</v>
      </c>
      <c r="D18" s="71">
        <f aca="true" t="shared" si="1" ref="D18:Z18">SUM(D11:D17)</f>
        <v>613285341</v>
      </c>
      <c r="E18" s="72">
        <f t="shared" si="1"/>
        <v>765750378</v>
      </c>
      <c r="F18" s="72">
        <f t="shared" si="1"/>
        <v>19047879</v>
      </c>
      <c r="G18" s="72">
        <f t="shared" si="1"/>
        <v>28914136</v>
      </c>
      <c r="H18" s="72">
        <f t="shared" si="1"/>
        <v>28203817</v>
      </c>
      <c r="I18" s="72">
        <f t="shared" si="1"/>
        <v>76165832</v>
      </c>
      <c r="J18" s="72">
        <f t="shared" si="1"/>
        <v>27535744</v>
      </c>
      <c r="K18" s="72">
        <f t="shared" si="1"/>
        <v>24539857</v>
      </c>
      <c r="L18" s="72">
        <f t="shared" si="1"/>
        <v>38389233</v>
      </c>
      <c r="M18" s="72">
        <f t="shared" si="1"/>
        <v>90464834</v>
      </c>
      <c r="N18" s="72">
        <f t="shared" si="1"/>
        <v>31488892</v>
      </c>
      <c r="O18" s="72">
        <f t="shared" si="1"/>
        <v>28271752</v>
      </c>
      <c r="P18" s="72">
        <f t="shared" si="1"/>
        <v>47053731</v>
      </c>
      <c r="Q18" s="72">
        <f t="shared" si="1"/>
        <v>106814375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273445041</v>
      </c>
      <c r="W18" s="72">
        <f t="shared" si="1"/>
        <v>290342304</v>
      </c>
      <c r="X18" s="72">
        <f t="shared" si="1"/>
        <v>-16897263</v>
      </c>
      <c r="Y18" s="66">
        <f>+IF(W18&lt;&gt;0,(X18/W18)*100,0)</f>
        <v>-5.819772994568508</v>
      </c>
      <c r="Z18" s="73">
        <f t="shared" si="1"/>
        <v>765750378</v>
      </c>
    </row>
    <row r="19" spans="1:26" ht="13.5">
      <c r="A19" s="69" t="s">
        <v>43</v>
      </c>
      <c r="B19" s="74">
        <f>+B10-B18</f>
        <v>-156788878</v>
      </c>
      <c r="C19" s="74">
        <f>+C10-C18</f>
        <v>0</v>
      </c>
      <c r="D19" s="75">
        <f aca="true" t="shared" si="2" ref="D19:Z19">+D10-D18</f>
        <v>-100062493</v>
      </c>
      <c r="E19" s="76">
        <f t="shared" si="2"/>
        <v>-169551709</v>
      </c>
      <c r="F19" s="76">
        <f t="shared" si="2"/>
        <v>13898271</v>
      </c>
      <c r="G19" s="76">
        <f t="shared" si="2"/>
        <v>-5172811</v>
      </c>
      <c r="H19" s="76">
        <f t="shared" si="2"/>
        <v>-1725545</v>
      </c>
      <c r="I19" s="76">
        <f t="shared" si="2"/>
        <v>6999915</v>
      </c>
      <c r="J19" s="76">
        <f t="shared" si="2"/>
        <v>6734430</v>
      </c>
      <c r="K19" s="76">
        <f t="shared" si="2"/>
        <v>-4865123</v>
      </c>
      <c r="L19" s="76">
        <f t="shared" si="2"/>
        <v>65339143</v>
      </c>
      <c r="M19" s="76">
        <f t="shared" si="2"/>
        <v>67208450</v>
      </c>
      <c r="N19" s="76">
        <f t="shared" si="2"/>
        <v>-8044962</v>
      </c>
      <c r="O19" s="76">
        <f t="shared" si="2"/>
        <v>-5985295</v>
      </c>
      <c r="P19" s="76">
        <f t="shared" si="2"/>
        <v>57936088</v>
      </c>
      <c r="Q19" s="76">
        <f t="shared" si="2"/>
        <v>43905831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118114196</v>
      </c>
      <c r="W19" s="76">
        <f>IF(E10=E18,0,W10-W18)</f>
        <v>94574844</v>
      </c>
      <c r="X19" s="76">
        <f t="shared" si="2"/>
        <v>23539352</v>
      </c>
      <c r="Y19" s="77">
        <f>+IF(W19&lt;&gt;0,(X19/W19)*100,0)</f>
        <v>24.889654589332444</v>
      </c>
      <c r="Z19" s="78">
        <f t="shared" si="2"/>
        <v>-169551709</v>
      </c>
    </row>
    <row r="20" spans="1:26" ht="13.5">
      <c r="A20" s="57" t="s">
        <v>44</v>
      </c>
      <c r="B20" s="18">
        <v>125087054</v>
      </c>
      <c r="C20" s="18">
        <v>0</v>
      </c>
      <c r="D20" s="58">
        <v>113628800</v>
      </c>
      <c r="E20" s="59">
        <v>117504000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60237101</v>
      </c>
      <c r="M20" s="59">
        <v>60237101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60237101</v>
      </c>
      <c r="W20" s="59">
        <v>85221603</v>
      </c>
      <c r="X20" s="59">
        <v>-24984502</v>
      </c>
      <c r="Y20" s="60">
        <v>-29.32</v>
      </c>
      <c r="Z20" s="61">
        <v>117504000</v>
      </c>
    </row>
    <row r="21" spans="1:26" ht="13.5">
      <c r="A21" s="57" t="s">
        <v>97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98</v>
      </c>
      <c r="B22" s="85">
        <f>SUM(B19:B21)</f>
        <v>-31701824</v>
      </c>
      <c r="C22" s="85">
        <f>SUM(C19:C21)</f>
        <v>0</v>
      </c>
      <c r="D22" s="86">
        <f aca="true" t="shared" si="3" ref="D22:Z22">SUM(D19:D21)</f>
        <v>13566307</v>
      </c>
      <c r="E22" s="87">
        <f t="shared" si="3"/>
        <v>-52047709</v>
      </c>
      <c r="F22" s="87">
        <f t="shared" si="3"/>
        <v>13898271</v>
      </c>
      <c r="G22" s="87">
        <f t="shared" si="3"/>
        <v>-5172811</v>
      </c>
      <c r="H22" s="87">
        <f t="shared" si="3"/>
        <v>-1725545</v>
      </c>
      <c r="I22" s="87">
        <f t="shared" si="3"/>
        <v>6999915</v>
      </c>
      <c r="J22" s="87">
        <f t="shared" si="3"/>
        <v>6734430</v>
      </c>
      <c r="K22" s="87">
        <f t="shared" si="3"/>
        <v>-4865123</v>
      </c>
      <c r="L22" s="87">
        <f t="shared" si="3"/>
        <v>125576244</v>
      </c>
      <c r="M22" s="87">
        <f t="shared" si="3"/>
        <v>127445551</v>
      </c>
      <c r="N22" s="87">
        <f t="shared" si="3"/>
        <v>-8044962</v>
      </c>
      <c r="O22" s="87">
        <f t="shared" si="3"/>
        <v>-5985295</v>
      </c>
      <c r="P22" s="87">
        <f t="shared" si="3"/>
        <v>57936088</v>
      </c>
      <c r="Q22" s="87">
        <f t="shared" si="3"/>
        <v>43905831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178351297</v>
      </c>
      <c r="W22" s="87">
        <f t="shared" si="3"/>
        <v>179796447</v>
      </c>
      <c r="X22" s="87">
        <f t="shared" si="3"/>
        <v>-1445150</v>
      </c>
      <c r="Y22" s="88">
        <f>+IF(W22&lt;&gt;0,(X22/W22)*100,0)</f>
        <v>-0.8037700544772166</v>
      </c>
      <c r="Z22" s="89">
        <f t="shared" si="3"/>
        <v>-52047709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-31701824</v>
      </c>
      <c r="C24" s="74">
        <f>SUM(C22:C23)</f>
        <v>0</v>
      </c>
      <c r="D24" s="75">
        <f aca="true" t="shared" si="4" ref="D24:Z24">SUM(D22:D23)</f>
        <v>13566307</v>
      </c>
      <c r="E24" s="76">
        <f t="shared" si="4"/>
        <v>-52047709</v>
      </c>
      <c r="F24" s="76">
        <f t="shared" si="4"/>
        <v>13898271</v>
      </c>
      <c r="G24" s="76">
        <f t="shared" si="4"/>
        <v>-5172811</v>
      </c>
      <c r="H24" s="76">
        <f t="shared" si="4"/>
        <v>-1725545</v>
      </c>
      <c r="I24" s="76">
        <f t="shared" si="4"/>
        <v>6999915</v>
      </c>
      <c r="J24" s="76">
        <f t="shared" si="4"/>
        <v>6734430</v>
      </c>
      <c r="K24" s="76">
        <f t="shared" si="4"/>
        <v>-4865123</v>
      </c>
      <c r="L24" s="76">
        <f t="shared" si="4"/>
        <v>125576244</v>
      </c>
      <c r="M24" s="76">
        <f t="shared" si="4"/>
        <v>127445551</v>
      </c>
      <c r="N24" s="76">
        <f t="shared" si="4"/>
        <v>-8044962</v>
      </c>
      <c r="O24" s="76">
        <f t="shared" si="4"/>
        <v>-5985295</v>
      </c>
      <c r="P24" s="76">
        <f t="shared" si="4"/>
        <v>57936088</v>
      </c>
      <c r="Q24" s="76">
        <f t="shared" si="4"/>
        <v>43905831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178351297</v>
      </c>
      <c r="W24" s="76">
        <f t="shared" si="4"/>
        <v>179796447</v>
      </c>
      <c r="X24" s="76">
        <f t="shared" si="4"/>
        <v>-1445150</v>
      </c>
      <c r="Y24" s="77">
        <f>+IF(W24&lt;&gt;0,(X24/W24)*100,0)</f>
        <v>-0.8037700544772166</v>
      </c>
      <c r="Z24" s="78">
        <f t="shared" si="4"/>
        <v>-52047709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99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103990254</v>
      </c>
      <c r="C27" s="21">
        <v>0</v>
      </c>
      <c r="D27" s="98">
        <v>135671781</v>
      </c>
      <c r="E27" s="99">
        <v>114186623</v>
      </c>
      <c r="F27" s="99">
        <v>0</v>
      </c>
      <c r="G27" s="99">
        <v>4991981</v>
      </c>
      <c r="H27" s="99">
        <v>1818521</v>
      </c>
      <c r="I27" s="99">
        <v>6810502</v>
      </c>
      <c r="J27" s="99">
        <v>4632430</v>
      </c>
      <c r="K27" s="99">
        <v>18234988</v>
      </c>
      <c r="L27" s="99">
        <v>19820481</v>
      </c>
      <c r="M27" s="99">
        <v>42687899</v>
      </c>
      <c r="N27" s="99">
        <v>0</v>
      </c>
      <c r="O27" s="99">
        <v>5598843</v>
      </c>
      <c r="P27" s="99">
        <v>3027325</v>
      </c>
      <c r="Q27" s="99">
        <v>8626168</v>
      </c>
      <c r="R27" s="99">
        <v>0</v>
      </c>
      <c r="S27" s="99">
        <v>0</v>
      </c>
      <c r="T27" s="99">
        <v>0</v>
      </c>
      <c r="U27" s="99">
        <v>0</v>
      </c>
      <c r="V27" s="99">
        <v>58124569</v>
      </c>
      <c r="W27" s="99">
        <v>85639967</v>
      </c>
      <c r="X27" s="99">
        <v>-27515398</v>
      </c>
      <c r="Y27" s="100">
        <v>-32.13</v>
      </c>
      <c r="Z27" s="101">
        <v>114186623</v>
      </c>
    </row>
    <row r="28" spans="1:26" ht="13.5">
      <c r="A28" s="102" t="s">
        <v>44</v>
      </c>
      <c r="B28" s="18">
        <v>103990254</v>
      </c>
      <c r="C28" s="18">
        <v>0</v>
      </c>
      <c r="D28" s="58">
        <v>135671781</v>
      </c>
      <c r="E28" s="59">
        <v>114186623</v>
      </c>
      <c r="F28" s="59">
        <v>0</v>
      </c>
      <c r="G28" s="59">
        <v>4991981</v>
      </c>
      <c r="H28" s="59">
        <v>1818521</v>
      </c>
      <c r="I28" s="59">
        <v>6810502</v>
      </c>
      <c r="J28" s="59">
        <v>4632430</v>
      </c>
      <c r="K28" s="59">
        <v>18234988</v>
      </c>
      <c r="L28" s="59">
        <v>19820481</v>
      </c>
      <c r="M28" s="59">
        <v>42687899</v>
      </c>
      <c r="N28" s="59">
        <v>0</v>
      </c>
      <c r="O28" s="59">
        <v>5598843</v>
      </c>
      <c r="P28" s="59">
        <v>3027325</v>
      </c>
      <c r="Q28" s="59">
        <v>8626168</v>
      </c>
      <c r="R28" s="59">
        <v>0</v>
      </c>
      <c r="S28" s="59">
        <v>0</v>
      </c>
      <c r="T28" s="59">
        <v>0</v>
      </c>
      <c r="U28" s="59">
        <v>0</v>
      </c>
      <c r="V28" s="59">
        <v>58124569</v>
      </c>
      <c r="W28" s="59">
        <v>85639967</v>
      </c>
      <c r="X28" s="59">
        <v>-27515398</v>
      </c>
      <c r="Y28" s="60">
        <v>-32.13</v>
      </c>
      <c r="Z28" s="61">
        <v>114186623</v>
      </c>
    </row>
    <row r="29" spans="1:26" ht="13.5">
      <c r="A29" s="57" t="s">
        <v>100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0</v>
      </c>
      <c r="C31" s="18">
        <v>0</v>
      </c>
      <c r="D31" s="58">
        <v>0</v>
      </c>
      <c r="E31" s="59">
        <v>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/>
      <c r="X31" s="59">
        <v>0</v>
      </c>
      <c r="Y31" s="60">
        <v>0</v>
      </c>
      <c r="Z31" s="61">
        <v>0</v>
      </c>
    </row>
    <row r="32" spans="1:26" ht="13.5">
      <c r="A32" s="69" t="s">
        <v>50</v>
      </c>
      <c r="B32" s="21">
        <f>SUM(B28:B31)</f>
        <v>103990254</v>
      </c>
      <c r="C32" s="21">
        <f>SUM(C28:C31)</f>
        <v>0</v>
      </c>
      <c r="D32" s="98">
        <f aca="true" t="shared" si="5" ref="D32:Z32">SUM(D28:D31)</f>
        <v>135671781</v>
      </c>
      <c r="E32" s="99">
        <f t="shared" si="5"/>
        <v>114186623</v>
      </c>
      <c r="F32" s="99">
        <f t="shared" si="5"/>
        <v>0</v>
      </c>
      <c r="G32" s="99">
        <f t="shared" si="5"/>
        <v>4991981</v>
      </c>
      <c r="H32" s="99">
        <f t="shared" si="5"/>
        <v>1818521</v>
      </c>
      <c r="I32" s="99">
        <f t="shared" si="5"/>
        <v>6810502</v>
      </c>
      <c r="J32" s="99">
        <f t="shared" si="5"/>
        <v>4632430</v>
      </c>
      <c r="K32" s="99">
        <f t="shared" si="5"/>
        <v>18234988</v>
      </c>
      <c r="L32" s="99">
        <f t="shared" si="5"/>
        <v>19820481</v>
      </c>
      <c r="M32" s="99">
        <f t="shared" si="5"/>
        <v>42687899</v>
      </c>
      <c r="N32" s="99">
        <f t="shared" si="5"/>
        <v>0</v>
      </c>
      <c r="O32" s="99">
        <f t="shared" si="5"/>
        <v>5598843</v>
      </c>
      <c r="P32" s="99">
        <f t="shared" si="5"/>
        <v>3027325</v>
      </c>
      <c r="Q32" s="99">
        <f t="shared" si="5"/>
        <v>8626168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58124569</v>
      </c>
      <c r="W32" s="99">
        <f t="shared" si="5"/>
        <v>85639967</v>
      </c>
      <c r="X32" s="99">
        <f t="shared" si="5"/>
        <v>-27515398</v>
      </c>
      <c r="Y32" s="100">
        <f>+IF(W32&lt;&gt;0,(X32/W32)*100,0)</f>
        <v>-32.12915530432187</v>
      </c>
      <c r="Z32" s="101">
        <f t="shared" si="5"/>
        <v>114186623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212348037</v>
      </c>
      <c r="C35" s="18">
        <v>0</v>
      </c>
      <c r="D35" s="58">
        <v>72402145</v>
      </c>
      <c r="E35" s="59">
        <v>137596669</v>
      </c>
      <c r="F35" s="59">
        <v>616876864</v>
      </c>
      <c r="G35" s="59">
        <v>806812352</v>
      </c>
      <c r="H35" s="59">
        <v>873912423</v>
      </c>
      <c r="I35" s="59">
        <v>873912423</v>
      </c>
      <c r="J35" s="59">
        <v>872630468</v>
      </c>
      <c r="K35" s="59">
        <v>850634837</v>
      </c>
      <c r="L35" s="59">
        <v>971234632</v>
      </c>
      <c r="M35" s="59">
        <v>971234632</v>
      </c>
      <c r="N35" s="59">
        <v>948338242</v>
      </c>
      <c r="O35" s="59">
        <v>919384960</v>
      </c>
      <c r="P35" s="59">
        <v>1007302017</v>
      </c>
      <c r="Q35" s="59">
        <v>1007302017</v>
      </c>
      <c r="R35" s="59">
        <v>0</v>
      </c>
      <c r="S35" s="59">
        <v>0</v>
      </c>
      <c r="T35" s="59">
        <v>0</v>
      </c>
      <c r="U35" s="59">
        <v>0</v>
      </c>
      <c r="V35" s="59">
        <v>1007302017</v>
      </c>
      <c r="W35" s="59">
        <v>103197502</v>
      </c>
      <c r="X35" s="59">
        <v>904104515</v>
      </c>
      <c r="Y35" s="60">
        <v>876.09</v>
      </c>
      <c r="Z35" s="61">
        <v>137596669</v>
      </c>
    </row>
    <row r="36" spans="1:26" ht="13.5">
      <c r="A36" s="57" t="s">
        <v>53</v>
      </c>
      <c r="B36" s="18">
        <v>1860621593</v>
      </c>
      <c r="C36" s="18">
        <v>0</v>
      </c>
      <c r="D36" s="58">
        <v>1361034740</v>
      </c>
      <c r="E36" s="59">
        <v>1475221364</v>
      </c>
      <c r="F36" s="59">
        <v>2580006033</v>
      </c>
      <c r="G36" s="59">
        <v>3563734599</v>
      </c>
      <c r="H36" s="59">
        <v>1853298223</v>
      </c>
      <c r="I36" s="59">
        <v>1853298223</v>
      </c>
      <c r="J36" s="59">
        <v>1853298223</v>
      </c>
      <c r="K36" s="59">
        <v>1862130421</v>
      </c>
      <c r="L36" s="59">
        <v>1870267602</v>
      </c>
      <c r="M36" s="59">
        <v>1870267602</v>
      </c>
      <c r="N36" s="59">
        <v>1703109312</v>
      </c>
      <c r="O36" s="59">
        <v>3176867657</v>
      </c>
      <c r="P36" s="59">
        <v>3174296139</v>
      </c>
      <c r="Q36" s="59">
        <v>3174296139</v>
      </c>
      <c r="R36" s="59">
        <v>0</v>
      </c>
      <c r="S36" s="59">
        <v>0</v>
      </c>
      <c r="T36" s="59">
        <v>0</v>
      </c>
      <c r="U36" s="59">
        <v>0</v>
      </c>
      <c r="V36" s="59">
        <v>3174296139</v>
      </c>
      <c r="W36" s="59">
        <v>1106416023</v>
      </c>
      <c r="X36" s="59">
        <v>2067880116</v>
      </c>
      <c r="Y36" s="60">
        <v>186.9</v>
      </c>
      <c r="Z36" s="61">
        <v>1475221364</v>
      </c>
    </row>
    <row r="37" spans="1:26" ht="13.5">
      <c r="A37" s="57" t="s">
        <v>54</v>
      </c>
      <c r="B37" s="18">
        <v>123783073</v>
      </c>
      <c r="C37" s="18">
        <v>0</v>
      </c>
      <c r="D37" s="58">
        <v>15120420</v>
      </c>
      <c r="E37" s="59">
        <v>24005936</v>
      </c>
      <c r="F37" s="59">
        <v>678110220</v>
      </c>
      <c r="G37" s="59">
        <v>714655266</v>
      </c>
      <c r="H37" s="59">
        <v>180805650</v>
      </c>
      <c r="I37" s="59">
        <v>180805650</v>
      </c>
      <c r="J37" s="59">
        <v>180805650</v>
      </c>
      <c r="K37" s="59">
        <v>277001380</v>
      </c>
      <c r="L37" s="59">
        <v>102049863</v>
      </c>
      <c r="M37" s="59">
        <v>102049863</v>
      </c>
      <c r="N37" s="59">
        <v>102037491</v>
      </c>
      <c r="O37" s="59">
        <v>89571861</v>
      </c>
      <c r="P37" s="59">
        <v>101442041</v>
      </c>
      <c r="Q37" s="59">
        <v>101442041</v>
      </c>
      <c r="R37" s="59">
        <v>0</v>
      </c>
      <c r="S37" s="59">
        <v>0</v>
      </c>
      <c r="T37" s="59">
        <v>0</v>
      </c>
      <c r="U37" s="59">
        <v>0</v>
      </c>
      <c r="V37" s="59">
        <v>101442041</v>
      </c>
      <c r="W37" s="59">
        <v>18004452</v>
      </c>
      <c r="X37" s="59">
        <v>83437589</v>
      </c>
      <c r="Y37" s="60">
        <v>463.43</v>
      </c>
      <c r="Z37" s="61">
        <v>24005936</v>
      </c>
    </row>
    <row r="38" spans="1:26" ht="13.5">
      <c r="A38" s="57" t="s">
        <v>55</v>
      </c>
      <c r="B38" s="18">
        <v>22673173</v>
      </c>
      <c r="C38" s="18">
        <v>0</v>
      </c>
      <c r="D38" s="58">
        <v>22784271</v>
      </c>
      <c r="E38" s="59">
        <v>22784271</v>
      </c>
      <c r="F38" s="59">
        <v>24291717</v>
      </c>
      <c r="G38" s="59">
        <v>22673173</v>
      </c>
      <c r="H38" s="59">
        <v>22673173</v>
      </c>
      <c r="I38" s="59">
        <v>22673173</v>
      </c>
      <c r="J38" s="59">
        <v>22673173</v>
      </c>
      <c r="K38" s="59">
        <v>22673173</v>
      </c>
      <c r="L38" s="59">
        <v>22673173</v>
      </c>
      <c r="M38" s="59">
        <v>22673173</v>
      </c>
      <c r="N38" s="59">
        <v>22673173</v>
      </c>
      <c r="O38" s="59">
        <v>22673173</v>
      </c>
      <c r="P38" s="59">
        <v>22673173</v>
      </c>
      <c r="Q38" s="59">
        <v>22673173</v>
      </c>
      <c r="R38" s="59">
        <v>0</v>
      </c>
      <c r="S38" s="59">
        <v>0</v>
      </c>
      <c r="T38" s="59">
        <v>0</v>
      </c>
      <c r="U38" s="59">
        <v>0</v>
      </c>
      <c r="V38" s="59">
        <v>22673173</v>
      </c>
      <c r="W38" s="59">
        <v>17088203</v>
      </c>
      <c r="X38" s="59">
        <v>5584970</v>
      </c>
      <c r="Y38" s="60">
        <v>32.68</v>
      </c>
      <c r="Z38" s="61">
        <v>22784271</v>
      </c>
    </row>
    <row r="39" spans="1:26" ht="13.5">
      <c r="A39" s="57" t="s">
        <v>56</v>
      </c>
      <c r="B39" s="18">
        <v>1926513384</v>
      </c>
      <c r="C39" s="18">
        <v>0</v>
      </c>
      <c r="D39" s="58">
        <v>1395532194</v>
      </c>
      <c r="E39" s="59">
        <v>1566027826</v>
      </c>
      <c r="F39" s="59">
        <v>2494480960</v>
      </c>
      <c r="G39" s="59">
        <v>3633218512</v>
      </c>
      <c r="H39" s="59">
        <v>2523731823</v>
      </c>
      <c r="I39" s="59">
        <v>2523731823</v>
      </c>
      <c r="J39" s="59">
        <v>2522449868</v>
      </c>
      <c r="K39" s="59">
        <v>2413090705</v>
      </c>
      <c r="L39" s="59">
        <v>2716779198</v>
      </c>
      <c r="M39" s="59">
        <v>2716779198</v>
      </c>
      <c r="N39" s="59">
        <v>2526736890</v>
      </c>
      <c r="O39" s="59">
        <v>3984007583</v>
      </c>
      <c r="P39" s="59">
        <v>4057482942</v>
      </c>
      <c r="Q39" s="59">
        <v>4057482942</v>
      </c>
      <c r="R39" s="59">
        <v>0</v>
      </c>
      <c r="S39" s="59">
        <v>0</v>
      </c>
      <c r="T39" s="59">
        <v>0</v>
      </c>
      <c r="U39" s="59">
        <v>0</v>
      </c>
      <c r="V39" s="59">
        <v>4057482942</v>
      </c>
      <c r="W39" s="59">
        <v>1174520870</v>
      </c>
      <c r="X39" s="59">
        <v>2882962072</v>
      </c>
      <c r="Y39" s="60">
        <v>245.46</v>
      </c>
      <c r="Z39" s="61">
        <v>1566027826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81556951</v>
      </c>
      <c r="C42" s="18">
        <v>0</v>
      </c>
      <c r="D42" s="58">
        <v>126776217</v>
      </c>
      <c r="E42" s="59">
        <v>105620030</v>
      </c>
      <c r="F42" s="59">
        <v>168805317</v>
      </c>
      <c r="G42" s="59">
        <v>-22882049</v>
      </c>
      <c r="H42" s="59">
        <v>-21745111</v>
      </c>
      <c r="I42" s="59">
        <v>124178157</v>
      </c>
      <c r="J42" s="59">
        <v>-10215057</v>
      </c>
      <c r="K42" s="59">
        <v>-21798687</v>
      </c>
      <c r="L42" s="59">
        <v>99927306</v>
      </c>
      <c r="M42" s="59">
        <v>67913562</v>
      </c>
      <c r="N42" s="59">
        <v>-22896390</v>
      </c>
      <c r="O42" s="59">
        <v>-28594458</v>
      </c>
      <c r="P42" s="59">
        <v>76344378</v>
      </c>
      <c r="Q42" s="59">
        <v>24853530</v>
      </c>
      <c r="R42" s="59">
        <v>0</v>
      </c>
      <c r="S42" s="59">
        <v>0</v>
      </c>
      <c r="T42" s="59">
        <v>0</v>
      </c>
      <c r="U42" s="59">
        <v>0</v>
      </c>
      <c r="V42" s="59">
        <v>216945249</v>
      </c>
      <c r="W42" s="59">
        <v>190440323</v>
      </c>
      <c r="X42" s="59">
        <v>26504926</v>
      </c>
      <c r="Y42" s="60">
        <v>13.92</v>
      </c>
      <c r="Z42" s="61">
        <v>105620030</v>
      </c>
    </row>
    <row r="43" spans="1:26" ht="13.5">
      <c r="A43" s="57" t="s">
        <v>59</v>
      </c>
      <c r="B43" s="18">
        <v>-99165424</v>
      </c>
      <c r="C43" s="18">
        <v>0</v>
      </c>
      <c r="D43" s="58">
        <v>-135671785</v>
      </c>
      <c r="E43" s="59">
        <v>-186925107</v>
      </c>
      <c r="F43" s="59">
        <v>-21911503</v>
      </c>
      <c r="G43" s="59">
        <v>-4991981</v>
      </c>
      <c r="H43" s="59">
        <v>-1818521</v>
      </c>
      <c r="I43" s="59">
        <v>-28722005</v>
      </c>
      <c r="J43" s="59">
        <v>-5961009</v>
      </c>
      <c r="K43" s="59">
        <v>-18234988</v>
      </c>
      <c r="L43" s="59">
        <v>-19820481</v>
      </c>
      <c r="M43" s="59">
        <v>-44016478</v>
      </c>
      <c r="N43" s="59">
        <v>0</v>
      </c>
      <c r="O43" s="59">
        <v>-5598843</v>
      </c>
      <c r="P43" s="59">
        <v>-3027325</v>
      </c>
      <c r="Q43" s="59">
        <v>-8626168</v>
      </c>
      <c r="R43" s="59">
        <v>0</v>
      </c>
      <c r="S43" s="59">
        <v>0</v>
      </c>
      <c r="T43" s="59">
        <v>0</v>
      </c>
      <c r="U43" s="59">
        <v>0</v>
      </c>
      <c r="V43" s="59">
        <v>-81364651</v>
      </c>
      <c r="W43" s="59">
        <v>-129831795</v>
      </c>
      <c r="X43" s="59">
        <v>48467144</v>
      </c>
      <c r="Y43" s="60">
        <v>-37.33</v>
      </c>
      <c r="Z43" s="61">
        <v>-186925107</v>
      </c>
    </row>
    <row r="44" spans="1:26" ht="13.5">
      <c r="A44" s="57" t="s">
        <v>60</v>
      </c>
      <c r="B44" s="18">
        <v>0</v>
      </c>
      <c r="C44" s="18">
        <v>0</v>
      </c>
      <c r="D44" s="58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/>
      <c r="X44" s="59">
        <v>0</v>
      </c>
      <c r="Y44" s="60">
        <v>0</v>
      </c>
      <c r="Z44" s="61">
        <v>0</v>
      </c>
    </row>
    <row r="45" spans="1:26" ht="13.5">
      <c r="A45" s="69" t="s">
        <v>61</v>
      </c>
      <c r="B45" s="21">
        <v>68831678</v>
      </c>
      <c r="C45" s="21">
        <v>0</v>
      </c>
      <c r="D45" s="98">
        <v>26950410</v>
      </c>
      <c r="E45" s="99">
        <v>-12473399</v>
      </c>
      <c r="F45" s="99">
        <v>213346588</v>
      </c>
      <c r="G45" s="99">
        <v>185472558</v>
      </c>
      <c r="H45" s="99">
        <v>161908926</v>
      </c>
      <c r="I45" s="99">
        <v>161908926</v>
      </c>
      <c r="J45" s="99">
        <v>145732860</v>
      </c>
      <c r="K45" s="99">
        <v>105699185</v>
      </c>
      <c r="L45" s="99">
        <v>185806010</v>
      </c>
      <c r="M45" s="99">
        <v>185806010</v>
      </c>
      <c r="N45" s="99">
        <v>162909620</v>
      </c>
      <c r="O45" s="99">
        <v>128716319</v>
      </c>
      <c r="P45" s="99">
        <v>202033372</v>
      </c>
      <c r="Q45" s="99">
        <v>202033372</v>
      </c>
      <c r="R45" s="99">
        <v>0</v>
      </c>
      <c r="S45" s="99">
        <v>0</v>
      </c>
      <c r="T45" s="99">
        <v>0</v>
      </c>
      <c r="U45" s="99">
        <v>0</v>
      </c>
      <c r="V45" s="99">
        <v>202033372</v>
      </c>
      <c r="W45" s="99">
        <v>129440206</v>
      </c>
      <c r="X45" s="99">
        <v>72593166</v>
      </c>
      <c r="Y45" s="100">
        <v>56.08</v>
      </c>
      <c r="Z45" s="101">
        <v>-12473399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101</v>
      </c>
      <c r="B47" s="114" t="s">
        <v>86</v>
      </c>
      <c r="C47" s="114"/>
      <c r="D47" s="115" t="s">
        <v>87</v>
      </c>
      <c r="E47" s="116" t="s">
        <v>88</v>
      </c>
      <c r="F47" s="117"/>
      <c r="G47" s="117"/>
      <c r="H47" s="117"/>
      <c r="I47" s="118" t="s">
        <v>89</v>
      </c>
      <c r="J47" s="117"/>
      <c r="K47" s="117"/>
      <c r="L47" s="117"/>
      <c r="M47" s="118" t="s">
        <v>90</v>
      </c>
      <c r="N47" s="119"/>
      <c r="O47" s="119"/>
      <c r="P47" s="119"/>
      <c r="Q47" s="118" t="s">
        <v>91</v>
      </c>
      <c r="R47" s="119"/>
      <c r="S47" s="119"/>
      <c r="T47" s="119"/>
      <c r="U47" s="119"/>
      <c r="V47" s="118" t="s">
        <v>92</v>
      </c>
      <c r="W47" s="118" t="s">
        <v>93</v>
      </c>
      <c r="X47" s="118" t="s">
        <v>94</v>
      </c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15990864</v>
      </c>
      <c r="C49" s="51">
        <v>0</v>
      </c>
      <c r="D49" s="128">
        <v>15774092</v>
      </c>
      <c r="E49" s="53">
        <v>15707245</v>
      </c>
      <c r="F49" s="53">
        <v>0</v>
      </c>
      <c r="G49" s="53">
        <v>0</v>
      </c>
      <c r="H49" s="53">
        <v>0</v>
      </c>
      <c r="I49" s="53">
        <v>15406373</v>
      </c>
      <c r="J49" s="53">
        <v>0</v>
      </c>
      <c r="K49" s="53">
        <v>0</v>
      </c>
      <c r="L49" s="53">
        <v>0</v>
      </c>
      <c r="M49" s="53">
        <v>15336937</v>
      </c>
      <c r="N49" s="53">
        <v>0</v>
      </c>
      <c r="O49" s="53">
        <v>0</v>
      </c>
      <c r="P49" s="53">
        <v>0</v>
      </c>
      <c r="Q49" s="53">
        <v>639558825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717774336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31782744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31782744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102</v>
      </c>
      <c r="B58" s="5">
        <f>IF(B67=0,0,+(B76/B67)*100)</f>
        <v>2.414612411725474</v>
      </c>
      <c r="C58" s="5">
        <f>IF(C67=0,0,+(C76/C67)*100)</f>
        <v>0</v>
      </c>
      <c r="D58" s="6">
        <f aca="true" t="shared" si="6" ref="D58:Z58">IF(D67=0,0,+(D76/D67)*100)</f>
        <v>8.272051823370138</v>
      </c>
      <c r="E58" s="7">
        <f t="shared" si="6"/>
        <v>8.284445246917253</v>
      </c>
      <c r="F58" s="7">
        <f t="shared" si="6"/>
        <v>1.469514117948405</v>
      </c>
      <c r="G58" s="7">
        <f t="shared" si="6"/>
        <v>2.3860553444721644</v>
      </c>
      <c r="H58" s="7">
        <f t="shared" si="6"/>
        <v>0.6604401477691763</v>
      </c>
      <c r="I58" s="7">
        <f t="shared" si="6"/>
        <v>1.6643848401720813</v>
      </c>
      <c r="J58" s="7">
        <f t="shared" si="6"/>
        <v>2.0699401256558696</v>
      </c>
      <c r="K58" s="7">
        <f t="shared" si="6"/>
        <v>1.6616069113844552</v>
      </c>
      <c r="L58" s="7">
        <f t="shared" si="6"/>
        <v>2.169153536113172</v>
      </c>
      <c r="M58" s="7">
        <f t="shared" si="6"/>
        <v>1.9668629064212833</v>
      </c>
      <c r="N58" s="7">
        <f t="shared" si="6"/>
        <v>15.400942462507281</v>
      </c>
      <c r="O58" s="7">
        <f t="shared" si="6"/>
        <v>1.019031021191123</v>
      </c>
      <c r="P58" s="7">
        <f t="shared" si="6"/>
        <v>40.70515520736964</v>
      </c>
      <c r="Q58" s="7">
        <f t="shared" si="6"/>
        <v>19.063312771557886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7.887061769278268</v>
      </c>
      <c r="W58" s="7">
        <f t="shared" si="6"/>
        <v>8.270649161884103</v>
      </c>
      <c r="X58" s="7">
        <f t="shared" si="6"/>
        <v>0</v>
      </c>
      <c r="Y58" s="7">
        <f t="shared" si="6"/>
        <v>0</v>
      </c>
      <c r="Z58" s="8">
        <f t="shared" si="6"/>
        <v>8.284445246917253</v>
      </c>
    </row>
    <row r="59" spans="1:26" ht="13.5">
      <c r="A59" s="36" t="s">
        <v>31</v>
      </c>
      <c r="B59" s="9">
        <f aca="true" t="shared" si="7" ref="B59:Z66">IF(B68=0,0,+(B77/B68)*100)</f>
        <v>3.171142864521727</v>
      </c>
      <c r="C59" s="9">
        <f t="shared" si="7"/>
        <v>0</v>
      </c>
      <c r="D59" s="2">
        <f t="shared" si="7"/>
        <v>5.253779687576615</v>
      </c>
      <c r="E59" s="10">
        <f t="shared" si="7"/>
        <v>35.7485851289655</v>
      </c>
      <c r="F59" s="10">
        <f t="shared" si="7"/>
        <v>2.259062911586982</v>
      </c>
      <c r="G59" s="10">
        <f t="shared" si="7"/>
        <v>8.40349147855567</v>
      </c>
      <c r="H59" s="10">
        <f t="shared" si="7"/>
        <v>0.3715820463134004</v>
      </c>
      <c r="I59" s="10">
        <f t="shared" si="7"/>
        <v>3.600456594587171</v>
      </c>
      <c r="J59" s="10">
        <f t="shared" si="7"/>
        <v>5.924568684921676</v>
      </c>
      <c r="K59" s="10">
        <f t="shared" si="7"/>
        <v>5.417784473956257</v>
      </c>
      <c r="L59" s="10">
        <f t="shared" si="7"/>
        <v>7.518160368983941</v>
      </c>
      <c r="M59" s="10">
        <f t="shared" si="7"/>
        <v>6.286837842620624</v>
      </c>
      <c r="N59" s="10">
        <f t="shared" si="7"/>
        <v>1.283544328634439</v>
      </c>
      <c r="O59" s="10">
        <f t="shared" si="7"/>
        <v>1.1691188322503825</v>
      </c>
      <c r="P59" s="10">
        <f t="shared" si="7"/>
        <v>208.9475755052719</v>
      </c>
      <c r="Q59" s="10">
        <f t="shared" si="7"/>
        <v>69.51726237545239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26.7058174443366</v>
      </c>
      <c r="W59" s="10">
        <f t="shared" si="7"/>
        <v>25.509993554665783</v>
      </c>
      <c r="X59" s="10">
        <f t="shared" si="7"/>
        <v>0</v>
      </c>
      <c r="Y59" s="10">
        <f t="shared" si="7"/>
        <v>0</v>
      </c>
      <c r="Z59" s="11">
        <f t="shared" si="7"/>
        <v>35.7485851289655</v>
      </c>
    </row>
    <row r="60" spans="1:26" ht="13.5">
      <c r="A60" s="37" t="s">
        <v>32</v>
      </c>
      <c r="B60" s="12">
        <f t="shared" si="7"/>
        <v>2.5774501443519156</v>
      </c>
      <c r="C60" s="12">
        <f t="shared" si="7"/>
        <v>0</v>
      </c>
      <c r="D60" s="3">
        <f t="shared" si="7"/>
        <v>3.4232998026341015</v>
      </c>
      <c r="E60" s="13">
        <f t="shared" si="7"/>
        <v>1.6173439985116285</v>
      </c>
      <c r="F60" s="13">
        <f t="shared" si="7"/>
        <v>1.4667684804516177</v>
      </c>
      <c r="G60" s="13">
        <f t="shared" si="7"/>
        <v>1.1643614170045045</v>
      </c>
      <c r="H60" s="13">
        <f t="shared" si="7"/>
        <v>1.197617206430002</v>
      </c>
      <c r="I60" s="13">
        <f t="shared" si="7"/>
        <v>1.3001635574528747</v>
      </c>
      <c r="J60" s="13">
        <f t="shared" si="7"/>
        <v>1.277663172523863</v>
      </c>
      <c r="K60" s="13">
        <f t="shared" si="7"/>
        <v>0.8055986817302222</v>
      </c>
      <c r="L60" s="13">
        <f t="shared" si="7"/>
        <v>0.9505658653446134</v>
      </c>
      <c r="M60" s="13">
        <f t="shared" si="7"/>
        <v>1.0112608444471054</v>
      </c>
      <c r="N60" s="13">
        <f t="shared" si="7"/>
        <v>1.014906383381501</v>
      </c>
      <c r="O60" s="13">
        <f t="shared" si="7"/>
        <v>1.1178645469925248</v>
      </c>
      <c r="P60" s="13">
        <f t="shared" si="7"/>
        <v>1.1635008866695409</v>
      </c>
      <c r="Q60" s="13">
        <f t="shared" si="7"/>
        <v>1.0985579459866321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1.1272045853394304</v>
      </c>
      <c r="W60" s="13">
        <f t="shared" si="7"/>
        <v>2.078487184279663</v>
      </c>
      <c r="X60" s="13">
        <f t="shared" si="7"/>
        <v>0</v>
      </c>
      <c r="Y60" s="13">
        <f t="shared" si="7"/>
        <v>0</v>
      </c>
      <c r="Z60" s="14">
        <f t="shared" si="7"/>
        <v>1.6173439985116285</v>
      </c>
    </row>
    <row r="61" spans="1:26" ht="13.5">
      <c r="A61" s="38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8" t="s">
        <v>104</v>
      </c>
      <c r="B62" s="12">
        <f t="shared" si="7"/>
        <v>1.9106329434995677</v>
      </c>
      <c r="C62" s="12">
        <f t="shared" si="7"/>
        <v>0</v>
      </c>
      <c r="D62" s="3">
        <f t="shared" si="7"/>
        <v>6.299755377246657</v>
      </c>
      <c r="E62" s="13">
        <f t="shared" si="7"/>
        <v>0.664199881540773</v>
      </c>
      <c r="F62" s="13">
        <f t="shared" si="7"/>
        <v>1.017763784950086</v>
      </c>
      <c r="G62" s="13">
        <f t="shared" si="7"/>
        <v>0.8976210431907874</v>
      </c>
      <c r="H62" s="13">
        <f t="shared" si="7"/>
        <v>2.5060427269588197</v>
      </c>
      <c r="I62" s="13">
        <f t="shared" si="7"/>
        <v>1.0386899616733662</v>
      </c>
      <c r="J62" s="13">
        <f t="shared" si="7"/>
        <v>0.7977001714229973</v>
      </c>
      <c r="K62" s="13">
        <f t="shared" si="7"/>
        <v>0.629420902091559</v>
      </c>
      <c r="L62" s="13">
        <f t="shared" si="7"/>
        <v>0.6900808731480021</v>
      </c>
      <c r="M62" s="13">
        <f t="shared" si="7"/>
        <v>0.7057366842612777</v>
      </c>
      <c r="N62" s="13">
        <f t="shared" si="7"/>
        <v>0.7378003304683549</v>
      </c>
      <c r="O62" s="13">
        <f t="shared" si="7"/>
        <v>1.014448356098582</v>
      </c>
      <c r="P62" s="13">
        <f t="shared" si="7"/>
        <v>1.084137600035768</v>
      </c>
      <c r="Q62" s="13">
        <f t="shared" si="7"/>
        <v>0.9448135415943457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0.8847626331800063</v>
      </c>
      <c r="W62" s="13">
        <f t="shared" si="7"/>
        <v>1.7098045572665446</v>
      </c>
      <c r="X62" s="13">
        <f t="shared" si="7"/>
        <v>0</v>
      </c>
      <c r="Y62" s="13">
        <f t="shared" si="7"/>
        <v>0</v>
      </c>
      <c r="Z62" s="14">
        <f t="shared" si="7"/>
        <v>0.664199881540773</v>
      </c>
    </row>
    <row r="63" spans="1:26" ht="13.5">
      <c r="A63" s="38" t="s">
        <v>105</v>
      </c>
      <c r="B63" s="12">
        <f t="shared" si="7"/>
        <v>16.568753300413128</v>
      </c>
      <c r="C63" s="12">
        <f t="shared" si="7"/>
        <v>0</v>
      </c>
      <c r="D63" s="3">
        <f t="shared" si="7"/>
        <v>30.812087069983225</v>
      </c>
      <c r="E63" s="13">
        <f t="shared" si="7"/>
        <v>8.110444204543489</v>
      </c>
      <c r="F63" s="13">
        <f t="shared" si="7"/>
        <v>644.4257467395877</v>
      </c>
      <c r="G63" s="13">
        <f t="shared" si="7"/>
        <v>418.3845183003786</v>
      </c>
      <c r="H63" s="13">
        <f t="shared" si="7"/>
        <v>3.7144618088397725</v>
      </c>
      <c r="I63" s="13">
        <f t="shared" si="7"/>
        <v>32.65236675298908</v>
      </c>
      <c r="J63" s="13">
        <f t="shared" si="7"/>
        <v>12.662843322278617</v>
      </c>
      <c r="K63" s="13">
        <f t="shared" si="7"/>
        <v>6.902077874596308</v>
      </c>
      <c r="L63" s="13">
        <f t="shared" si="7"/>
        <v>4.66477820783629</v>
      </c>
      <c r="M63" s="13">
        <f t="shared" si="7"/>
        <v>8.075168364036506</v>
      </c>
      <c r="N63" s="13">
        <f t="shared" si="7"/>
        <v>8.381750816759851</v>
      </c>
      <c r="O63" s="13">
        <f t="shared" si="7"/>
        <v>6.8993070804665</v>
      </c>
      <c r="P63" s="13">
        <f t="shared" si="7"/>
        <v>0</v>
      </c>
      <c r="Q63" s="13">
        <f t="shared" si="7"/>
        <v>5.0965247827862274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10.490278506257338</v>
      </c>
      <c r="W63" s="13">
        <f t="shared" si="7"/>
        <v>16.508985872242658</v>
      </c>
      <c r="X63" s="13">
        <f t="shared" si="7"/>
        <v>0</v>
      </c>
      <c r="Y63" s="13">
        <f t="shared" si="7"/>
        <v>0</v>
      </c>
      <c r="Z63" s="14">
        <f t="shared" si="7"/>
        <v>8.110444204543489</v>
      </c>
    </row>
    <row r="64" spans="1:26" ht="13.5">
      <c r="A64" s="38" t="s">
        <v>106</v>
      </c>
      <c r="B64" s="12">
        <f t="shared" si="7"/>
        <v>3.6303871509435393</v>
      </c>
      <c r="C64" s="12">
        <f t="shared" si="7"/>
        <v>0</v>
      </c>
      <c r="D64" s="3">
        <f t="shared" si="7"/>
        <v>0.5138288878192595</v>
      </c>
      <c r="E64" s="13">
        <f t="shared" si="7"/>
        <v>0.8364445707860699</v>
      </c>
      <c r="F64" s="13">
        <f t="shared" si="7"/>
        <v>1.912750249018758</v>
      </c>
      <c r="G64" s="13">
        <f t="shared" si="7"/>
        <v>1.3708072535482119</v>
      </c>
      <c r="H64" s="13">
        <f t="shared" si="7"/>
        <v>0.48404817023709945</v>
      </c>
      <c r="I64" s="13">
        <f t="shared" si="7"/>
        <v>1.286979838739934</v>
      </c>
      <c r="J64" s="13">
        <f t="shared" si="7"/>
        <v>2.2089035549597136</v>
      </c>
      <c r="K64" s="13">
        <f t="shared" si="7"/>
        <v>1.0224839210450465</v>
      </c>
      <c r="L64" s="13">
        <f t="shared" si="7"/>
        <v>1.6110880207072287</v>
      </c>
      <c r="M64" s="13">
        <f t="shared" si="7"/>
        <v>1.6138096273316023</v>
      </c>
      <c r="N64" s="13">
        <f t="shared" si="7"/>
        <v>1.5040638546017722</v>
      </c>
      <c r="O64" s="13">
        <f t="shared" si="7"/>
        <v>1.1012663518201196</v>
      </c>
      <c r="P64" s="13">
        <f t="shared" si="7"/>
        <v>1.5130867632411358</v>
      </c>
      <c r="Q64" s="13">
        <f t="shared" si="7"/>
        <v>1.3728021903641117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1.4206578694971168</v>
      </c>
      <c r="W64" s="13">
        <f t="shared" si="7"/>
        <v>0.6028495018916286</v>
      </c>
      <c r="X64" s="13">
        <f t="shared" si="7"/>
        <v>0</v>
      </c>
      <c r="Y64" s="13">
        <f t="shared" si="7"/>
        <v>0</v>
      </c>
      <c r="Z64" s="14">
        <f t="shared" si="7"/>
        <v>0.8364445707860699</v>
      </c>
    </row>
    <row r="65" spans="1:26" ht="13.5">
      <c r="A65" s="38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108</v>
      </c>
      <c r="B66" s="15">
        <f t="shared" si="7"/>
        <v>0</v>
      </c>
      <c r="C66" s="15">
        <f t="shared" si="7"/>
        <v>0</v>
      </c>
      <c r="D66" s="4">
        <f t="shared" si="7"/>
        <v>38.60206278852053</v>
      </c>
      <c r="E66" s="16">
        <f t="shared" si="7"/>
        <v>0.20036695229419138</v>
      </c>
      <c r="F66" s="16">
        <f t="shared" si="7"/>
        <v>0.4122243289134774</v>
      </c>
      <c r="G66" s="16">
        <f t="shared" si="7"/>
        <v>0.6374477586954159</v>
      </c>
      <c r="H66" s="16">
        <f t="shared" si="7"/>
        <v>0.21541858994293941</v>
      </c>
      <c r="I66" s="16">
        <f t="shared" si="7"/>
        <v>0.424442322469027</v>
      </c>
      <c r="J66" s="16">
        <f t="shared" si="7"/>
        <v>0.2641743457168689</v>
      </c>
      <c r="K66" s="16">
        <f t="shared" si="7"/>
        <v>0.35093804937555134</v>
      </c>
      <c r="L66" s="16">
        <f t="shared" si="7"/>
        <v>0.33084116598415464</v>
      </c>
      <c r="M66" s="16">
        <f t="shared" si="7"/>
        <v>0.31589882903283273</v>
      </c>
      <c r="N66" s="16">
        <f t="shared" si="7"/>
        <v>100</v>
      </c>
      <c r="O66" s="16">
        <f t="shared" si="7"/>
        <v>0.43790593095374775</v>
      </c>
      <c r="P66" s="16">
        <f t="shared" si="7"/>
        <v>0.5081078452823766</v>
      </c>
      <c r="Q66" s="16">
        <f t="shared" si="7"/>
        <v>30.935290518935048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11.59767903112562</v>
      </c>
      <c r="W66" s="16">
        <f t="shared" si="7"/>
        <v>0.3683859173028041</v>
      </c>
      <c r="X66" s="16">
        <f t="shared" si="7"/>
        <v>0</v>
      </c>
      <c r="Y66" s="16">
        <f t="shared" si="7"/>
        <v>0</v>
      </c>
      <c r="Z66" s="17">
        <f t="shared" si="7"/>
        <v>0.20036695229419138</v>
      </c>
    </row>
    <row r="67" spans="1:26" ht="13.5" hidden="1">
      <c r="A67" s="40" t="s">
        <v>109</v>
      </c>
      <c r="B67" s="23">
        <v>153287003</v>
      </c>
      <c r="C67" s="23"/>
      <c r="D67" s="24">
        <v>151414622</v>
      </c>
      <c r="E67" s="25">
        <v>207004591</v>
      </c>
      <c r="F67" s="25">
        <v>18142119</v>
      </c>
      <c r="G67" s="25">
        <v>18142119</v>
      </c>
      <c r="H67" s="25">
        <v>9519712</v>
      </c>
      <c r="I67" s="25">
        <v>45803950</v>
      </c>
      <c r="J67" s="25">
        <v>17307747</v>
      </c>
      <c r="K67" s="25">
        <v>17380946</v>
      </c>
      <c r="L67" s="25">
        <v>17408634</v>
      </c>
      <c r="M67" s="25">
        <v>52097327</v>
      </c>
      <c r="N67" s="25">
        <v>17555075</v>
      </c>
      <c r="O67" s="25">
        <v>17763051</v>
      </c>
      <c r="P67" s="25">
        <v>17781050</v>
      </c>
      <c r="Q67" s="25">
        <v>53099176</v>
      </c>
      <c r="R67" s="25"/>
      <c r="S67" s="25"/>
      <c r="T67" s="25"/>
      <c r="U67" s="25"/>
      <c r="V67" s="25">
        <v>151000453</v>
      </c>
      <c r="W67" s="25">
        <v>113560965</v>
      </c>
      <c r="X67" s="25"/>
      <c r="Y67" s="24"/>
      <c r="Z67" s="26">
        <v>207004591</v>
      </c>
    </row>
    <row r="68" spans="1:26" ht="13.5" hidden="1">
      <c r="A68" s="36" t="s">
        <v>31</v>
      </c>
      <c r="B68" s="18">
        <v>33183557</v>
      </c>
      <c r="C68" s="18"/>
      <c r="D68" s="19">
        <v>41379809</v>
      </c>
      <c r="E68" s="20">
        <v>41592130</v>
      </c>
      <c r="F68" s="20">
        <v>3235191</v>
      </c>
      <c r="G68" s="20">
        <v>3235191</v>
      </c>
      <c r="H68" s="20">
        <v>3468413</v>
      </c>
      <c r="I68" s="20">
        <v>9938795</v>
      </c>
      <c r="J68" s="20">
        <v>3463999</v>
      </c>
      <c r="K68" s="20">
        <v>3463999</v>
      </c>
      <c r="L68" s="20">
        <v>3463999</v>
      </c>
      <c r="M68" s="20">
        <v>10391997</v>
      </c>
      <c r="N68" s="20">
        <v>3465638</v>
      </c>
      <c r="O68" s="20">
        <v>3461838</v>
      </c>
      <c r="P68" s="20">
        <v>3392975</v>
      </c>
      <c r="Q68" s="20">
        <v>10320451</v>
      </c>
      <c r="R68" s="20"/>
      <c r="S68" s="20"/>
      <c r="T68" s="20"/>
      <c r="U68" s="20"/>
      <c r="V68" s="20">
        <v>30651243</v>
      </c>
      <c r="W68" s="20">
        <v>31034853</v>
      </c>
      <c r="X68" s="20"/>
      <c r="Y68" s="19"/>
      <c r="Z68" s="22">
        <v>41592130</v>
      </c>
    </row>
    <row r="69" spans="1:26" ht="13.5" hidden="1">
      <c r="A69" s="37" t="s">
        <v>32</v>
      </c>
      <c r="B69" s="18">
        <v>102775567</v>
      </c>
      <c r="C69" s="18"/>
      <c r="D69" s="19">
        <v>91318207</v>
      </c>
      <c r="E69" s="20">
        <v>137557069</v>
      </c>
      <c r="F69" s="20">
        <v>12523517</v>
      </c>
      <c r="G69" s="20">
        <v>12523517</v>
      </c>
      <c r="H69" s="20">
        <v>3761803</v>
      </c>
      <c r="I69" s="20">
        <v>28808837</v>
      </c>
      <c r="J69" s="20">
        <v>11491135</v>
      </c>
      <c r="K69" s="20">
        <v>11501136</v>
      </c>
      <c r="L69" s="20">
        <v>11465802</v>
      </c>
      <c r="M69" s="20">
        <v>34458073</v>
      </c>
      <c r="N69" s="20">
        <v>11547469</v>
      </c>
      <c r="O69" s="20">
        <v>11458365</v>
      </c>
      <c r="P69" s="20">
        <v>11467632</v>
      </c>
      <c r="Q69" s="20">
        <v>34473466</v>
      </c>
      <c r="R69" s="20"/>
      <c r="S69" s="20"/>
      <c r="T69" s="20"/>
      <c r="U69" s="20"/>
      <c r="V69" s="20">
        <v>97740376</v>
      </c>
      <c r="W69" s="20">
        <v>68488659</v>
      </c>
      <c r="X69" s="20"/>
      <c r="Y69" s="19"/>
      <c r="Z69" s="22">
        <v>137557069</v>
      </c>
    </row>
    <row r="70" spans="1:26" ht="13.5" hidden="1">
      <c r="A70" s="38" t="s">
        <v>103</v>
      </c>
      <c r="B70" s="18"/>
      <c r="C70" s="18"/>
      <c r="D70" s="19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19"/>
      <c r="Z70" s="22"/>
    </row>
    <row r="71" spans="1:26" ht="13.5" hidden="1">
      <c r="A71" s="38" t="s">
        <v>104</v>
      </c>
      <c r="B71" s="18">
        <v>77044207</v>
      </c>
      <c r="C71" s="18"/>
      <c r="D71" s="19">
        <v>40862920</v>
      </c>
      <c r="E71" s="20">
        <v>105190624</v>
      </c>
      <c r="F71" s="20">
        <v>9653517</v>
      </c>
      <c r="G71" s="20">
        <v>9653517</v>
      </c>
      <c r="H71" s="20">
        <v>1065744</v>
      </c>
      <c r="I71" s="20">
        <v>20372778</v>
      </c>
      <c r="J71" s="20">
        <v>8795786</v>
      </c>
      <c r="K71" s="20">
        <v>8800947</v>
      </c>
      <c r="L71" s="20">
        <v>8766074</v>
      </c>
      <c r="M71" s="20">
        <v>26362807</v>
      </c>
      <c r="N71" s="20">
        <v>8846838</v>
      </c>
      <c r="O71" s="20">
        <v>8758159</v>
      </c>
      <c r="P71" s="20">
        <v>8767614</v>
      </c>
      <c r="Q71" s="20">
        <v>26372611</v>
      </c>
      <c r="R71" s="20"/>
      <c r="S71" s="20"/>
      <c r="T71" s="20"/>
      <c r="U71" s="20"/>
      <c r="V71" s="20">
        <v>73108196</v>
      </c>
      <c r="W71" s="20">
        <v>30647187</v>
      </c>
      <c r="X71" s="20"/>
      <c r="Y71" s="19"/>
      <c r="Z71" s="22">
        <v>105190624</v>
      </c>
    </row>
    <row r="72" spans="1:26" ht="13.5" hidden="1">
      <c r="A72" s="38" t="s">
        <v>105</v>
      </c>
      <c r="B72" s="18">
        <v>1876659</v>
      </c>
      <c r="C72" s="18"/>
      <c r="D72" s="19">
        <v>965660</v>
      </c>
      <c r="E72" s="20">
        <v>1965626</v>
      </c>
      <c r="F72" s="20">
        <v>4754</v>
      </c>
      <c r="G72" s="20">
        <v>4754</v>
      </c>
      <c r="H72" s="20">
        <v>163873</v>
      </c>
      <c r="I72" s="20">
        <v>173381</v>
      </c>
      <c r="J72" s="20">
        <v>163731</v>
      </c>
      <c r="K72" s="20">
        <v>164110</v>
      </c>
      <c r="L72" s="20">
        <v>163802</v>
      </c>
      <c r="M72" s="20">
        <v>491643</v>
      </c>
      <c r="N72" s="20">
        <v>164369</v>
      </c>
      <c r="O72" s="20">
        <v>163944</v>
      </c>
      <c r="P72" s="20">
        <v>163944</v>
      </c>
      <c r="Q72" s="20">
        <v>492257</v>
      </c>
      <c r="R72" s="20"/>
      <c r="S72" s="20"/>
      <c r="T72" s="20"/>
      <c r="U72" s="20"/>
      <c r="V72" s="20">
        <v>1157281</v>
      </c>
      <c r="W72" s="20">
        <v>724248</v>
      </c>
      <c r="X72" s="20"/>
      <c r="Y72" s="19"/>
      <c r="Z72" s="22">
        <v>1965626</v>
      </c>
    </row>
    <row r="73" spans="1:26" ht="13.5" hidden="1">
      <c r="A73" s="38" t="s">
        <v>106</v>
      </c>
      <c r="B73" s="18">
        <v>23854701</v>
      </c>
      <c r="C73" s="18"/>
      <c r="D73" s="19">
        <v>49489627</v>
      </c>
      <c r="E73" s="20">
        <v>30400819</v>
      </c>
      <c r="F73" s="20">
        <v>2865246</v>
      </c>
      <c r="G73" s="20">
        <v>2865246</v>
      </c>
      <c r="H73" s="20">
        <v>2532186</v>
      </c>
      <c r="I73" s="20">
        <v>8262678</v>
      </c>
      <c r="J73" s="20">
        <v>2531618</v>
      </c>
      <c r="K73" s="20">
        <v>2536079</v>
      </c>
      <c r="L73" s="20">
        <v>2535926</v>
      </c>
      <c r="M73" s="20">
        <v>7603623</v>
      </c>
      <c r="N73" s="20">
        <v>2536262</v>
      </c>
      <c r="O73" s="20">
        <v>2536262</v>
      </c>
      <c r="P73" s="20">
        <v>2536074</v>
      </c>
      <c r="Q73" s="20">
        <v>7608598</v>
      </c>
      <c r="R73" s="20"/>
      <c r="S73" s="20"/>
      <c r="T73" s="20"/>
      <c r="U73" s="20"/>
      <c r="V73" s="20">
        <v>23474899</v>
      </c>
      <c r="W73" s="20">
        <v>37117224</v>
      </c>
      <c r="X73" s="20"/>
      <c r="Y73" s="19"/>
      <c r="Z73" s="22">
        <v>30400819</v>
      </c>
    </row>
    <row r="74" spans="1:26" ht="13.5" hidden="1">
      <c r="A74" s="38" t="s">
        <v>107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108</v>
      </c>
      <c r="B75" s="27">
        <v>17327879</v>
      </c>
      <c r="C75" s="27"/>
      <c r="D75" s="28">
        <v>18716606</v>
      </c>
      <c r="E75" s="29">
        <v>27855392</v>
      </c>
      <c r="F75" s="29">
        <v>2383411</v>
      </c>
      <c r="G75" s="29">
        <v>2383411</v>
      </c>
      <c r="H75" s="29">
        <v>2289496</v>
      </c>
      <c r="I75" s="29">
        <v>7056318</v>
      </c>
      <c r="J75" s="29">
        <v>2352613</v>
      </c>
      <c r="K75" s="29">
        <v>2415811</v>
      </c>
      <c r="L75" s="29">
        <v>2478833</v>
      </c>
      <c r="M75" s="29">
        <v>7247257</v>
      </c>
      <c r="N75" s="29">
        <v>2541968</v>
      </c>
      <c r="O75" s="29">
        <v>2842848</v>
      </c>
      <c r="P75" s="29">
        <v>2920443</v>
      </c>
      <c r="Q75" s="29">
        <v>8305259</v>
      </c>
      <c r="R75" s="29"/>
      <c r="S75" s="29"/>
      <c r="T75" s="29"/>
      <c r="U75" s="29"/>
      <c r="V75" s="29">
        <v>22608834</v>
      </c>
      <c r="W75" s="29">
        <v>14037453</v>
      </c>
      <c r="X75" s="29"/>
      <c r="Y75" s="28"/>
      <c r="Z75" s="30">
        <v>27855392</v>
      </c>
    </row>
    <row r="76" spans="1:26" ht="13.5" hidden="1">
      <c r="A76" s="41" t="s">
        <v>110</v>
      </c>
      <c r="B76" s="31">
        <v>3701287</v>
      </c>
      <c r="C76" s="31"/>
      <c r="D76" s="32">
        <v>12525096</v>
      </c>
      <c r="E76" s="33">
        <v>17149182</v>
      </c>
      <c r="F76" s="33">
        <v>266601</v>
      </c>
      <c r="G76" s="33">
        <v>432881</v>
      </c>
      <c r="H76" s="33">
        <v>62872</v>
      </c>
      <c r="I76" s="33">
        <v>762354</v>
      </c>
      <c r="J76" s="33">
        <v>358260</v>
      </c>
      <c r="K76" s="33">
        <v>288803</v>
      </c>
      <c r="L76" s="33">
        <v>377620</v>
      </c>
      <c r="M76" s="33">
        <v>1024683</v>
      </c>
      <c r="N76" s="33">
        <v>2703647</v>
      </c>
      <c r="O76" s="33">
        <v>181011</v>
      </c>
      <c r="P76" s="33">
        <v>7237804</v>
      </c>
      <c r="Q76" s="33">
        <v>10122462</v>
      </c>
      <c r="R76" s="33"/>
      <c r="S76" s="33"/>
      <c r="T76" s="33"/>
      <c r="U76" s="33"/>
      <c r="V76" s="33">
        <v>11909499</v>
      </c>
      <c r="W76" s="33">
        <v>9392229</v>
      </c>
      <c r="X76" s="33"/>
      <c r="Y76" s="32"/>
      <c r="Z76" s="34">
        <v>17149182</v>
      </c>
    </row>
    <row r="77" spans="1:26" ht="13.5" hidden="1">
      <c r="A77" s="36" t="s">
        <v>31</v>
      </c>
      <c r="B77" s="18">
        <v>1052298</v>
      </c>
      <c r="C77" s="18"/>
      <c r="D77" s="19">
        <v>2174004</v>
      </c>
      <c r="E77" s="20">
        <v>14868598</v>
      </c>
      <c r="F77" s="20">
        <v>73085</v>
      </c>
      <c r="G77" s="20">
        <v>271869</v>
      </c>
      <c r="H77" s="20">
        <v>12888</v>
      </c>
      <c r="I77" s="20">
        <v>357842</v>
      </c>
      <c r="J77" s="20">
        <v>205227</v>
      </c>
      <c r="K77" s="20">
        <v>187672</v>
      </c>
      <c r="L77" s="20">
        <v>260429</v>
      </c>
      <c r="M77" s="20">
        <v>653328</v>
      </c>
      <c r="N77" s="20">
        <v>44483</v>
      </c>
      <c r="O77" s="20">
        <v>40473</v>
      </c>
      <c r="P77" s="20">
        <v>7089539</v>
      </c>
      <c r="Q77" s="20">
        <v>7174495</v>
      </c>
      <c r="R77" s="20"/>
      <c r="S77" s="20"/>
      <c r="T77" s="20"/>
      <c r="U77" s="20"/>
      <c r="V77" s="20">
        <v>8185665</v>
      </c>
      <c r="W77" s="20">
        <v>7916989</v>
      </c>
      <c r="X77" s="20"/>
      <c r="Y77" s="19"/>
      <c r="Z77" s="22">
        <v>14868598</v>
      </c>
    </row>
    <row r="78" spans="1:26" ht="13.5" hidden="1">
      <c r="A78" s="37" t="s">
        <v>32</v>
      </c>
      <c r="B78" s="18">
        <v>2648989</v>
      </c>
      <c r="C78" s="18"/>
      <c r="D78" s="19">
        <v>3126096</v>
      </c>
      <c r="E78" s="20">
        <v>2224771</v>
      </c>
      <c r="F78" s="20">
        <v>183691</v>
      </c>
      <c r="G78" s="20">
        <v>145819</v>
      </c>
      <c r="H78" s="20">
        <v>45052</v>
      </c>
      <c r="I78" s="20">
        <v>374562</v>
      </c>
      <c r="J78" s="20">
        <v>146818</v>
      </c>
      <c r="K78" s="20">
        <v>92653</v>
      </c>
      <c r="L78" s="20">
        <v>108990</v>
      </c>
      <c r="M78" s="20">
        <v>348461</v>
      </c>
      <c r="N78" s="20">
        <v>117196</v>
      </c>
      <c r="O78" s="20">
        <v>128089</v>
      </c>
      <c r="P78" s="20">
        <v>133426</v>
      </c>
      <c r="Q78" s="20">
        <v>378711</v>
      </c>
      <c r="R78" s="20"/>
      <c r="S78" s="20"/>
      <c r="T78" s="20"/>
      <c r="U78" s="20"/>
      <c r="V78" s="20">
        <v>1101734</v>
      </c>
      <c r="W78" s="20">
        <v>1423528</v>
      </c>
      <c r="X78" s="20"/>
      <c r="Y78" s="19"/>
      <c r="Z78" s="22">
        <v>2224771</v>
      </c>
    </row>
    <row r="79" spans="1:26" ht="13.5" hidden="1">
      <c r="A79" s="38" t="s">
        <v>103</v>
      </c>
      <c r="B79" s="18"/>
      <c r="C79" s="18"/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19"/>
      <c r="Z79" s="22"/>
    </row>
    <row r="80" spans="1:26" ht="13.5" hidden="1">
      <c r="A80" s="38" t="s">
        <v>104</v>
      </c>
      <c r="B80" s="18">
        <v>1472032</v>
      </c>
      <c r="C80" s="18"/>
      <c r="D80" s="19">
        <v>2574264</v>
      </c>
      <c r="E80" s="20">
        <v>698676</v>
      </c>
      <c r="F80" s="20">
        <v>98250</v>
      </c>
      <c r="G80" s="20">
        <v>86652</v>
      </c>
      <c r="H80" s="20">
        <v>26708</v>
      </c>
      <c r="I80" s="20">
        <v>211610</v>
      </c>
      <c r="J80" s="20">
        <v>70164</v>
      </c>
      <c r="K80" s="20">
        <v>55395</v>
      </c>
      <c r="L80" s="20">
        <v>60493</v>
      </c>
      <c r="M80" s="20">
        <v>186052</v>
      </c>
      <c r="N80" s="20">
        <v>65272</v>
      </c>
      <c r="O80" s="20">
        <v>88847</v>
      </c>
      <c r="P80" s="20">
        <v>95053</v>
      </c>
      <c r="Q80" s="20">
        <v>249172</v>
      </c>
      <c r="R80" s="20"/>
      <c r="S80" s="20"/>
      <c r="T80" s="20"/>
      <c r="U80" s="20"/>
      <c r="V80" s="20">
        <v>646834</v>
      </c>
      <c r="W80" s="20">
        <v>524007</v>
      </c>
      <c r="X80" s="20"/>
      <c r="Y80" s="19"/>
      <c r="Z80" s="22">
        <v>698676</v>
      </c>
    </row>
    <row r="81" spans="1:26" ht="13.5" hidden="1">
      <c r="A81" s="38" t="s">
        <v>105</v>
      </c>
      <c r="B81" s="18">
        <v>310939</v>
      </c>
      <c r="C81" s="18"/>
      <c r="D81" s="19">
        <v>297540</v>
      </c>
      <c r="E81" s="20">
        <v>159421</v>
      </c>
      <c r="F81" s="20">
        <v>30636</v>
      </c>
      <c r="G81" s="20">
        <v>19890</v>
      </c>
      <c r="H81" s="20">
        <v>6087</v>
      </c>
      <c r="I81" s="20">
        <v>56613</v>
      </c>
      <c r="J81" s="20">
        <v>20733</v>
      </c>
      <c r="K81" s="20">
        <v>11327</v>
      </c>
      <c r="L81" s="20">
        <v>7641</v>
      </c>
      <c r="M81" s="20">
        <v>39701</v>
      </c>
      <c r="N81" s="20">
        <v>13777</v>
      </c>
      <c r="O81" s="20">
        <v>11311</v>
      </c>
      <c r="P81" s="20"/>
      <c r="Q81" s="20">
        <v>25088</v>
      </c>
      <c r="R81" s="20"/>
      <c r="S81" s="20"/>
      <c r="T81" s="20"/>
      <c r="U81" s="20"/>
      <c r="V81" s="20">
        <v>121402</v>
      </c>
      <c r="W81" s="20">
        <v>119566</v>
      </c>
      <c r="X81" s="20"/>
      <c r="Y81" s="19"/>
      <c r="Z81" s="22">
        <v>159421</v>
      </c>
    </row>
    <row r="82" spans="1:26" ht="13.5" hidden="1">
      <c r="A82" s="38" t="s">
        <v>106</v>
      </c>
      <c r="B82" s="18">
        <v>866018</v>
      </c>
      <c r="C82" s="18"/>
      <c r="D82" s="19">
        <v>254292</v>
      </c>
      <c r="E82" s="20">
        <v>254286</v>
      </c>
      <c r="F82" s="20">
        <v>54805</v>
      </c>
      <c r="G82" s="20">
        <v>39277</v>
      </c>
      <c r="H82" s="20">
        <v>12257</v>
      </c>
      <c r="I82" s="20">
        <v>106339</v>
      </c>
      <c r="J82" s="20">
        <v>55921</v>
      </c>
      <c r="K82" s="20">
        <v>25931</v>
      </c>
      <c r="L82" s="20">
        <v>40856</v>
      </c>
      <c r="M82" s="20">
        <v>122708</v>
      </c>
      <c r="N82" s="20">
        <v>38147</v>
      </c>
      <c r="O82" s="20">
        <v>27931</v>
      </c>
      <c r="P82" s="20">
        <v>38373</v>
      </c>
      <c r="Q82" s="20">
        <v>104451</v>
      </c>
      <c r="R82" s="20"/>
      <c r="S82" s="20"/>
      <c r="T82" s="20"/>
      <c r="U82" s="20"/>
      <c r="V82" s="20">
        <v>333498</v>
      </c>
      <c r="W82" s="20">
        <v>223761</v>
      </c>
      <c r="X82" s="20"/>
      <c r="Y82" s="19"/>
      <c r="Z82" s="22">
        <v>254286</v>
      </c>
    </row>
    <row r="83" spans="1:26" ht="13.5" hidden="1">
      <c r="A83" s="38" t="s">
        <v>107</v>
      </c>
      <c r="B83" s="18"/>
      <c r="C83" s="18"/>
      <c r="D83" s="19"/>
      <c r="E83" s="20">
        <v>1112388</v>
      </c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>
        <v>556194</v>
      </c>
      <c r="X83" s="20"/>
      <c r="Y83" s="19"/>
      <c r="Z83" s="22">
        <v>1112388</v>
      </c>
    </row>
    <row r="84" spans="1:26" ht="13.5" hidden="1">
      <c r="A84" s="39" t="s">
        <v>108</v>
      </c>
      <c r="B84" s="27"/>
      <c r="C84" s="27"/>
      <c r="D84" s="28">
        <v>7224996</v>
      </c>
      <c r="E84" s="29">
        <v>55813</v>
      </c>
      <c r="F84" s="29">
        <v>9825</v>
      </c>
      <c r="G84" s="29">
        <v>15193</v>
      </c>
      <c r="H84" s="29">
        <v>4932</v>
      </c>
      <c r="I84" s="29">
        <v>29950</v>
      </c>
      <c r="J84" s="29">
        <v>6215</v>
      </c>
      <c r="K84" s="29">
        <v>8478</v>
      </c>
      <c r="L84" s="29">
        <v>8201</v>
      </c>
      <c r="M84" s="29">
        <v>22894</v>
      </c>
      <c r="N84" s="29">
        <v>2541968</v>
      </c>
      <c r="O84" s="29">
        <v>12449</v>
      </c>
      <c r="P84" s="29">
        <v>14839</v>
      </c>
      <c r="Q84" s="29">
        <v>2569256</v>
      </c>
      <c r="R84" s="29"/>
      <c r="S84" s="29"/>
      <c r="T84" s="29"/>
      <c r="U84" s="29"/>
      <c r="V84" s="29">
        <v>2622100</v>
      </c>
      <c r="W84" s="29">
        <v>51712</v>
      </c>
      <c r="X84" s="29"/>
      <c r="Y84" s="28"/>
      <c r="Z84" s="30">
        <v>55813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133" t="s">
        <v>78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19638513</v>
      </c>
      <c r="C5" s="18">
        <v>0</v>
      </c>
      <c r="D5" s="58">
        <v>27366000</v>
      </c>
      <c r="E5" s="59">
        <v>27366000</v>
      </c>
      <c r="F5" s="59">
        <v>32110</v>
      </c>
      <c r="G5" s="59">
        <v>2741000</v>
      </c>
      <c r="H5" s="59">
        <v>2741000</v>
      </c>
      <c r="I5" s="59">
        <v>5514110</v>
      </c>
      <c r="J5" s="59">
        <v>2763828</v>
      </c>
      <c r="K5" s="59">
        <v>2763826</v>
      </c>
      <c r="L5" s="59">
        <v>2763826</v>
      </c>
      <c r="M5" s="59">
        <v>8291480</v>
      </c>
      <c r="N5" s="59">
        <v>2764000</v>
      </c>
      <c r="O5" s="59">
        <v>2763826</v>
      </c>
      <c r="P5" s="59">
        <v>0</v>
      </c>
      <c r="Q5" s="59">
        <v>5527826</v>
      </c>
      <c r="R5" s="59">
        <v>0</v>
      </c>
      <c r="S5" s="59">
        <v>0</v>
      </c>
      <c r="T5" s="59">
        <v>0</v>
      </c>
      <c r="U5" s="59">
        <v>0</v>
      </c>
      <c r="V5" s="59">
        <v>19333416</v>
      </c>
      <c r="W5" s="59">
        <v>20524500</v>
      </c>
      <c r="X5" s="59">
        <v>-1191084</v>
      </c>
      <c r="Y5" s="60">
        <v>-5.8</v>
      </c>
      <c r="Z5" s="61">
        <v>27366000</v>
      </c>
    </row>
    <row r="6" spans="1:26" ht="13.5">
      <c r="A6" s="57" t="s">
        <v>32</v>
      </c>
      <c r="B6" s="18">
        <v>43748147</v>
      </c>
      <c r="C6" s="18">
        <v>0</v>
      </c>
      <c r="D6" s="58">
        <v>27026000</v>
      </c>
      <c r="E6" s="59">
        <v>27026000</v>
      </c>
      <c r="F6" s="59">
        <v>17093870</v>
      </c>
      <c r="G6" s="59">
        <v>6596000</v>
      </c>
      <c r="H6" s="59">
        <v>12546000</v>
      </c>
      <c r="I6" s="59">
        <v>36235870</v>
      </c>
      <c r="J6" s="59">
        <v>7177803</v>
      </c>
      <c r="K6" s="59">
        <v>4114746</v>
      </c>
      <c r="L6" s="59">
        <v>5060394</v>
      </c>
      <c r="M6" s="59">
        <v>16352943</v>
      </c>
      <c r="N6" s="59">
        <v>5631000</v>
      </c>
      <c r="O6" s="59">
        <v>5631000</v>
      </c>
      <c r="P6" s="59">
        <v>0</v>
      </c>
      <c r="Q6" s="59">
        <v>11262000</v>
      </c>
      <c r="R6" s="59">
        <v>0</v>
      </c>
      <c r="S6" s="59">
        <v>0</v>
      </c>
      <c r="T6" s="59">
        <v>0</v>
      </c>
      <c r="U6" s="59">
        <v>0</v>
      </c>
      <c r="V6" s="59">
        <v>63850813</v>
      </c>
      <c r="W6" s="59">
        <v>20270241</v>
      </c>
      <c r="X6" s="59">
        <v>43580572</v>
      </c>
      <c r="Y6" s="60">
        <v>215</v>
      </c>
      <c r="Z6" s="61">
        <v>27026000</v>
      </c>
    </row>
    <row r="7" spans="1:26" ht="13.5">
      <c r="A7" s="57" t="s">
        <v>33</v>
      </c>
      <c r="B7" s="18">
        <v>5750886</v>
      </c>
      <c r="C7" s="18">
        <v>0</v>
      </c>
      <c r="D7" s="58">
        <v>10500000</v>
      </c>
      <c r="E7" s="59">
        <v>10500000</v>
      </c>
      <c r="F7" s="59">
        <v>33539</v>
      </c>
      <c r="G7" s="59">
        <v>358000</v>
      </c>
      <c r="H7" s="59">
        <v>460000</v>
      </c>
      <c r="I7" s="59">
        <v>851539</v>
      </c>
      <c r="J7" s="59">
        <v>275568</v>
      </c>
      <c r="K7" s="59">
        <v>3441112</v>
      </c>
      <c r="L7" s="59">
        <v>219783</v>
      </c>
      <c r="M7" s="59">
        <v>3936463</v>
      </c>
      <c r="N7" s="59">
        <v>133000</v>
      </c>
      <c r="O7" s="59">
        <v>132921</v>
      </c>
      <c r="P7" s="59">
        <v>0</v>
      </c>
      <c r="Q7" s="59">
        <v>265921</v>
      </c>
      <c r="R7" s="59">
        <v>0</v>
      </c>
      <c r="S7" s="59">
        <v>0</v>
      </c>
      <c r="T7" s="59">
        <v>0</v>
      </c>
      <c r="U7" s="59">
        <v>0</v>
      </c>
      <c r="V7" s="59">
        <v>5053923</v>
      </c>
      <c r="W7" s="59">
        <v>875000</v>
      </c>
      <c r="X7" s="59">
        <v>4178923</v>
      </c>
      <c r="Y7" s="60">
        <v>477.59</v>
      </c>
      <c r="Z7" s="61">
        <v>10500000</v>
      </c>
    </row>
    <row r="8" spans="1:26" ht="13.5">
      <c r="A8" s="57" t="s">
        <v>34</v>
      </c>
      <c r="B8" s="18">
        <v>0</v>
      </c>
      <c r="C8" s="18">
        <v>0</v>
      </c>
      <c r="D8" s="58">
        <v>320490000</v>
      </c>
      <c r="E8" s="59">
        <v>320490000</v>
      </c>
      <c r="F8" s="59">
        <v>131087000</v>
      </c>
      <c r="G8" s="59">
        <v>1625000</v>
      </c>
      <c r="H8" s="59">
        <v>1064000</v>
      </c>
      <c r="I8" s="59">
        <v>133776000</v>
      </c>
      <c r="J8" s="59">
        <v>0</v>
      </c>
      <c r="K8" s="59">
        <v>94601000</v>
      </c>
      <c r="L8" s="59">
        <v>0</v>
      </c>
      <c r="M8" s="59">
        <v>94601000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228377000</v>
      </c>
      <c r="W8" s="59">
        <v>239166000</v>
      </c>
      <c r="X8" s="59">
        <v>-10789000</v>
      </c>
      <c r="Y8" s="60">
        <v>-4.51</v>
      </c>
      <c r="Z8" s="61">
        <v>320490000</v>
      </c>
    </row>
    <row r="9" spans="1:26" ht="13.5">
      <c r="A9" s="57" t="s">
        <v>35</v>
      </c>
      <c r="B9" s="18">
        <v>69511449</v>
      </c>
      <c r="C9" s="18">
        <v>0</v>
      </c>
      <c r="D9" s="58">
        <v>51808000</v>
      </c>
      <c r="E9" s="59">
        <v>51808000</v>
      </c>
      <c r="F9" s="59">
        <v>1541358</v>
      </c>
      <c r="G9" s="59">
        <v>8955000</v>
      </c>
      <c r="H9" s="59">
        <v>4117000</v>
      </c>
      <c r="I9" s="59">
        <v>14613358</v>
      </c>
      <c r="J9" s="59">
        <v>2282857</v>
      </c>
      <c r="K9" s="59">
        <v>2232096</v>
      </c>
      <c r="L9" s="59">
        <v>2510800</v>
      </c>
      <c r="M9" s="59">
        <v>7025753</v>
      </c>
      <c r="N9" s="59">
        <v>2295000</v>
      </c>
      <c r="O9" s="59">
        <v>2294412</v>
      </c>
      <c r="P9" s="59">
        <v>0</v>
      </c>
      <c r="Q9" s="59">
        <v>4589412</v>
      </c>
      <c r="R9" s="59">
        <v>0</v>
      </c>
      <c r="S9" s="59">
        <v>0</v>
      </c>
      <c r="T9" s="59">
        <v>0</v>
      </c>
      <c r="U9" s="59">
        <v>0</v>
      </c>
      <c r="V9" s="59">
        <v>26228523</v>
      </c>
      <c r="W9" s="59">
        <v>6112503</v>
      </c>
      <c r="X9" s="59">
        <v>20116020</v>
      </c>
      <c r="Y9" s="60">
        <v>329.1</v>
      </c>
      <c r="Z9" s="61">
        <v>51808000</v>
      </c>
    </row>
    <row r="10" spans="1:26" ht="25.5">
      <c r="A10" s="62" t="s">
        <v>95</v>
      </c>
      <c r="B10" s="63">
        <f>SUM(B5:B9)</f>
        <v>138648995</v>
      </c>
      <c r="C10" s="63">
        <f>SUM(C5:C9)</f>
        <v>0</v>
      </c>
      <c r="D10" s="64">
        <f aca="true" t="shared" si="0" ref="D10:Z10">SUM(D5:D9)</f>
        <v>437190000</v>
      </c>
      <c r="E10" s="65">
        <f t="shared" si="0"/>
        <v>437190000</v>
      </c>
      <c r="F10" s="65">
        <f t="shared" si="0"/>
        <v>149787877</v>
      </c>
      <c r="G10" s="65">
        <f t="shared" si="0"/>
        <v>20275000</v>
      </c>
      <c r="H10" s="65">
        <f t="shared" si="0"/>
        <v>20928000</v>
      </c>
      <c r="I10" s="65">
        <f t="shared" si="0"/>
        <v>190990877</v>
      </c>
      <c r="J10" s="65">
        <f t="shared" si="0"/>
        <v>12500056</v>
      </c>
      <c r="K10" s="65">
        <f t="shared" si="0"/>
        <v>107152780</v>
      </c>
      <c r="L10" s="65">
        <f t="shared" si="0"/>
        <v>10554803</v>
      </c>
      <c r="M10" s="65">
        <f t="shared" si="0"/>
        <v>130207639</v>
      </c>
      <c r="N10" s="65">
        <f t="shared" si="0"/>
        <v>10823000</v>
      </c>
      <c r="O10" s="65">
        <f t="shared" si="0"/>
        <v>10822159</v>
      </c>
      <c r="P10" s="65">
        <f t="shared" si="0"/>
        <v>0</v>
      </c>
      <c r="Q10" s="65">
        <f t="shared" si="0"/>
        <v>21645159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342843675</v>
      </c>
      <c r="W10" s="65">
        <f t="shared" si="0"/>
        <v>286948244</v>
      </c>
      <c r="X10" s="65">
        <f t="shared" si="0"/>
        <v>55895431</v>
      </c>
      <c r="Y10" s="66">
        <f>+IF(W10&lt;&gt;0,(X10/W10)*100,0)</f>
        <v>19.479272715117226</v>
      </c>
      <c r="Z10" s="67">
        <f t="shared" si="0"/>
        <v>437190000</v>
      </c>
    </row>
    <row r="11" spans="1:26" ht="13.5">
      <c r="A11" s="57" t="s">
        <v>36</v>
      </c>
      <c r="B11" s="18">
        <v>161644700</v>
      </c>
      <c r="C11" s="18">
        <v>0</v>
      </c>
      <c r="D11" s="58">
        <v>192049563</v>
      </c>
      <c r="E11" s="59">
        <v>192049563</v>
      </c>
      <c r="F11" s="59">
        <v>13304521</v>
      </c>
      <c r="G11" s="59">
        <v>12866957</v>
      </c>
      <c r="H11" s="59">
        <v>13815619</v>
      </c>
      <c r="I11" s="59">
        <v>39987097</v>
      </c>
      <c r="J11" s="59">
        <v>13337038</v>
      </c>
      <c r="K11" s="59">
        <v>13310922</v>
      </c>
      <c r="L11" s="59">
        <v>13520638</v>
      </c>
      <c r="M11" s="59">
        <v>40168598</v>
      </c>
      <c r="N11" s="59">
        <v>13107346</v>
      </c>
      <c r="O11" s="59">
        <v>23513708</v>
      </c>
      <c r="P11" s="59">
        <v>0</v>
      </c>
      <c r="Q11" s="59">
        <v>36621054</v>
      </c>
      <c r="R11" s="59">
        <v>0</v>
      </c>
      <c r="S11" s="59">
        <v>0</v>
      </c>
      <c r="T11" s="59">
        <v>0</v>
      </c>
      <c r="U11" s="59">
        <v>0</v>
      </c>
      <c r="V11" s="59">
        <v>116776749</v>
      </c>
      <c r="W11" s="59">
        <v>144037503</v>
      </c>
      <c r="X11" s="59">
        <v>-27260754</v>
      </c>
      <c r="Y11" s="60">
        <v>-18.93</v>
      </c>
      <c r="Z11" s="61">
        <v>192049563</v>
      </c>
    </row>
    <row r="12" spans="1:26" ht="13.5">
      <c r="A12" s="57" t="s">
        <v>37</v>
      </c>
      <c r="B12" s="18">
        <v>20856106</v>
      </c>
      <c r="C12" s="18">
        <v>0</v>
      </c>
      <c r="D12" s="58">
        <v>21175934</v>
      </c>
      <c r="E12" s="59">
        <v>21175934</v>
      </c>
      <c r="F12" s="59">
        <v>1444843</v>
      </c>
      <c r="G12" s="59">
        <v>1551580</v>
      </c>
      <c r="H12" s="59">
        <v>1387623</v>
      </c>
      <c r="I12" s="59">
        <v>4384046</v>
      </c>
      <c r="J12" s="59">
        <v>1407081</v>
      </c>
      <c r="K12" s="59">
        <v>1423584</v>
      </c>
      <c r="L12" s="59">
        <v>1446213</v>
      </c>
      <c r="M12" s="59">
        <v>4276878</v>
      </c>
      <c r="N12" s="59">
        <v>1484409</v>
      </c>
      <c r="O12" s="59">
        <v>2425955</v>
      </c>
      <c r="P12" s="59">
        <v>0</v>
      </c>
      <c r="Q12" s="59">
        <v>3910364</v>
      </c>
      <c r="R12" s="59">
        <v>0</v>
      </c>
      <c r="S12" s="59">
        <v>0</v>
      </c>
      <c r="T12" s="59">
        <v>0</v>
      </c>
      <c r="U12" s="59">
        <v>0</v>
      </c>
      <c r="V12" s="59">
        <v>12571288</v>
      </c>
      <c r="W12" s="59">
        <v>15882003</v>
      </c>
      <c r="X12" s="59">
        <v>-3310715</v>
      </c>
      <c r="Y12" s="60">
        <v>-20.85</v>
      </c>
      <c r="Z12" s="61">
        <v>21175934</v>
      </c>
    </row>
    <row r="13" spans="1:26" ht="13.5">
      <c r="A13" s="57" t="s">
        <v>96</v>
      </c>
      <c r="B13" s="18">
        <v>63332264</v>
      </c>
      <c r="C13" s="18">
        <v>0</v>
      </c>
      <c r="D13" s="58">
        <v>140000000</v>
      </c>
      <c r="E13" s="59">
        <v>140000000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/>
      <c r="X13" s="59">
        <v>0</v>
      </c>
      <c r="Y13" s="60">
        <v>0</v>
      </c>
      <c r="Z13" s="61">
        <v>140000000</v>
      </c>
    </row>
    <row r="14" spans="1:26" ht="13.5">
      <c r="A14" s="57" t="s">
        <v>38</v>
      </c>
      <c r="B14" s="18">
        <v>1567545</v>
      </c>
      <c r="C14" s="18">
        <v>0</v>
      </c>
      <c r="D14" s="58">
        <v>159000</v>
      </c>
      <c r="E14" s="59">
        <v>159000</v>
      </c>
      <c r="F14" s="59">
        <v>0</v>
      </c>
      <c r="G14" s="59">
        <v>9311</v>
      </c>
      <c r="H14" s="59">
        <v>29120</v>
      </c>
      <c r="I14" s="59">
        <v>38431</v>
      </c>
      <c r="J14" s="59">
        <v>10700</v>
      </c>
      <c r="K14" s="59">
        <v>12986</v>
      </c>
      <c r="L14" s="59">
        <v>13679</v>
      </c>
      <c r="M14" s="59">
        <v>37365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75796</v>
      </c>
      <c r="W14" s="59">
        <v>119250</v>
      </c>
      <c r="X14" s="59">
        <v>-43454</v>
      </c>
      <c r="Y14" s="60">
        <v>-36.44</v>
      </c>
      <c r="Z14" s="61">
        <v>159000</v>
      </c>
    </row>
    <row r="15" spans="1:26" ht="13.5">
      <c r="A15" s="57" t="s">
        <v>39</v>
      </c>
      <c r="B15" s="18">
        <v>56769335</v>
      </c>
      <c r="C15" s="18">
        <v>0</v>
      </c>
      <c r="D15" s="58">
        <v>40810000</v>
      </c>
      <c r="E15" s="59">
        <v>40810000</v>
      </c>
      <c r="F15" s="59">
        <v>609100</v>
      </c>
      <c r="G15" s="59">
        <v>4253486</v>
      </c>
      <c r="H15" s="59">
        <v>7493337</v>
      </c>
      <c r="I15" s="59">
        <v>12355923</v>
      </c>
      <c r="J15" s="59">
        <v>4902797</v>
      </c>
      <c r="K15" s="59">
        <v>9204209</v>
      </c>
      <c r="L15" s="59">
        <v>11201475</v>
      </c>
      <c r="M15" s="59">
        <v>25308481</v>
      </c>
      <c r="N15" s="59">
        <v>12445</v>
      </c>
      <c r="O15" s="59">
        <v>12445</v>
      </c>
      <c r="P15" s="59">
        <v>0</v>
      </c>
      <c r="Q15" s="59">
        <v>24890</v>
      </c>
      <c r="R15" s="59">
        <v>0</v>
      </c>
      <c r="S15" s="59">
        <v>0</v>
      </c>
      <c r="T15" s="59">
        <v>0</v>
      </c>
      <c r="U15" s="59">
        <v>0</v>
      </c>
      <c r="V15" s="59">
        <v>37689294</v>
      </c>
      <c r="W15" s="59">
        <v>30607497</v>
      </c>
      <c r="X15" s="59">
        <v>7081797</v>
      </c>
      <c r="Y15" s="60">
        <v>23.14</v>
      </c>
      <c r="Z15" s="61">
        <v>40810000</v>
      </c>
    </row>
    <row r="16" spans="1:26" ht="13.5">
      <c r="A16" s="68" t="s">
        <v>40</v>
      </c>
      <c r="B16" s="18">
        <v>2149030</v>
      </c>
      <c r="C16" s="18">
        <v>0</v>
      </c>
      <c r="D16" s="58">
        <v>3568900</v>
      </c>
      <c r="E16" s="59">
        <v>3568900</v>
      </c>
      <c r="F16" s="59">
        <v>0</v>
      </c>
      <c r="G16" s="59">
        <v>2203630</v>
      </c>
      <c r="H16" s="59">
        <v>255507</v>
      </c>
      <c r="I16" s="59">
        <v>2459137</v>
      </c>
      <c r="J16" s="59">
        <v>0</v>
      </c>
      <c r="K16" s="59">
        <v>51897</v>
      </c>
      <c r="L16" s="59">
        <v>23950</v>
      </c>
      <c r="M16" s="59">
        <v>75847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2534984</v>
      </c>
      <c r="W16" s="59">
        <v>10478250</v>
      </c>
      <c r="X16" s="59">
        <v>-7943266</v>
      </c>
      <c r="Y16" s="60">
        <v>-75.81</v>
      </c>
      <c r="Z16" s="61">
        <v>3568900</v>
      </c>
    </row>
    <row r="17" spans="1:26" ht="13.5">
      <c r="A17" s="57" t="s">
        <v>41</v>
      </c>
      <c r="B17" s="18">
        <v>235719357</v>
      </c>
      <c r="C17" s="18">
        <v>0</v>
      </c>
      <c r="D17" s="58">
        <v>223494603</v>
      </c>
      <c r="E17" s="59">
        <v>223494603</v>
      </c>
      <c r="F17" s="59">
        <v>10197984</v>
      </c>
      <c r="G17" s="59">
        <v>16352067</v>
      </c>
      <c r="H17" s="59">
        <v>26510886</v>
      </c>
      <c r="I17" s="59">
        <v>53060937</v>
      </c>
      <c r="J17" s="59">
        <v>6360756</v>
      </c>
      <c r="K17" s="59">
        <v>5044976</v>
      </c>
      <c r="L17" s="59">
        <v>18389186</v>
      </c>
      <c r="M17" s="59">
        <v>29794918</v>
      </c>
      <c r="N17" s="59">
        <v>11148211</v>
      </c>
      <c r="O17" s="59">
        <v>20307317</v>
      </c>
      <c r="P17" s="59">
        <v>0</v>
      </c>
      <c r="Q17" s="59">
        <v>31455528</v>
      </c>
      <c r="R17" s="59">
        <v>0</v>
      </c>
      <c r="S17" s="59">
        <v>0</v>
      </c>
      <c r="T17" s="59">
        <v>0</v>
      </c>
      <c r="U17" s="59">
        <v>0</v>
      </c>
      <c r="V17" s="59">
        <v>114311383</v>
      </c>
      <c r="W17" s="59">
        <v>130120497</v>
      </c>
      <c r="X17" s="59">
        <v>-15809114</v>
      </c>
      <c r="Y17" s="60">
        <v>-12.15</v>
      </c>
      <c r="Z17" s="61">
        <v>223494603</v>
      </c>
    </row>
    <row r="18" spans="1:26" ht="13.5">
      <c r="A18" s="69" t="s">
        <v>42</v>
      </c>
      <c r="B18" s="70">
        <f>SUM(B11:B17)</f>
        <v>542038337</v>
      </c>
      <c r="C18" s="70">
        <f>SUM(C11:C17)</f>
        <v>0</v>
      </c>
      <c r="D18" s="71">
        <f aca="true" t="shared" si="1" ref="D18:Z18">SUM(D11:D17)</f>
        <v>621258000</v>
      </c>
      <c r="E18" s="72">
        <f t="shared" si="1"/>
        <v>621258000</v>
      </c>
      <c r="F18" s="72">
        <f t="shared" si="1"/>
        <v>25556448</v>
      </c>
      <c r="G18" s="72">
        <f t="shared" si="1"/>
        <v>37237031</v>
      </c>
      <c r="H18" s="72">
        <f t="shared" si="1"/>
        <v>49492092</v>
      </c>
      <c r="I18" s="72">
        <f t="shared" si="1"/>
        <v>112285571</v>
      </c>
      <c r="J18" s="72">
        <f t="shared" si="1"/>
        <v>26018372</v>
      </c>
      <c r="K18" s="72">
        <f t="shared" si="1"/>
        <v>29048574</v>
      </c>
      <c r="L18" s="72">
        <f t="shared" si="1"/>
        <v>44595141</v>
      </c>
      <c r="M18" s="72">
        <f t="shared" si="1"/>
        <v>99662087</v>
      </c>
      <c r="N18" s="72">
        <f t="shared" si="1"/>
        <v>25752411</v>
      </c>
      <c r="O18" s="72">
        <f t="shared" si="1"/>
        <v>46259425</v>
      </c>
      <c r="P18" s="72">
        <f t="shared" si="1"/>
        <v>0</v>
      </c>
      <c r="Q18" s="72">
        <f t="shared" si="1"/>
        <v>72011836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283959494</v>
      </c>
      <c r="W18" s="72">
        <f t="shared" si="1"/>
        <v>331245000</v>
      </c>
      <c r="X18" s="72">
        <f t="shared" si="1"/>
        <v>-47285506</v>
      </c>
      <c r="Y18" s="66">
        <f>+IF(W18&lt;&gt;0,(X18/W18)*100,0)</f>
        <v>-14.27508520883334</v>
      </c>
      <c r="Z18" s="73">
        <f t="shared" si="1"/>
        <v>621258000</v>
      </c>
    </row>
    <row r="19" spans="1:26" ht="13.5">
      <c r="A19" s="69" t="s">
        <v>43</v>
      </c>
      <c r="B19" s="74">
        <f>+B10-B18</f>
        <v>-403389342</v>
      </c>
      <c r="C19" s="74">
        <f>+C10-C18</f>
        <v>0</v>
      </c>
      <c r="D19" s="75">
        <f aca="true" t="shared" si="2" ref="D19:Z19">+D10-D18</f>
        <v>-184068000</v>
      </c>
      <c r="E19" s="76">
        <f t="shared" si="2"/>
        <v>-184068000</v>
      </c>
      <c r="F19" s="76">
        <f t="shared" si="2"/>
        <v>124231429</v>
      </c>
      <c r="G19" s="76">
        <f t="shared" si="2"/>
        <v>-16962031</v>
      </c>
      <c r="H19" s="76">
        <f t="shared" si="2"/>
        <v>-28564092</v>
      </c>
      <c r="I19" s="76">
        <f t="shared" si="2"/>
        <v>78705306</v>
      </c>
      <c r="J19" s="76">
        <f t="shared" si="2"/>
        <v>-13518316</v>
      </c>
      <c r="K19" s="76">
        <f t="shared" si="2"/>
        <v>78104206</v>
      </c>
      <c r="L19" s="76">
        <f t="shared" si="2"/>
        <v>-34040338</v>
      </c>
      <c r="M19" s="76">
        <f t="shared" si="2"/>
        <v>30545552</v>
      </c>
      <c r="N19" s="76">
        <f t="shared" si="2"/>
        <v>-14929411</v>
      </c>
      <c r="O19" s="76">
        <f t="shared" si="2"/>
        <v>-35437266</v>
      </c>
      <c r="P19" s="76">
        <f t="shared" si="2"/>
        <v>0</v>
      </c>
      <c r="Q19" s="76">
        <f t="shared" si="2"/>
        <v>-50366677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58884181</v>
      </c>
      <c r="W19" s="76">
        <f>IF(E10=E18,0,W10-W18)</f>
        <v>-44296756</v>
      </c>
      <c r="X19" s="76">
        <f t="shared" si="2"/>
        <v>103180937</v>
      </c>
      <c r="Y19" s="77">
        <f>+IF(W19&lt;&gt;0,(X19/W19)*100,0)</f>
        <v>-232.9311360859021</v>
      </c>
      <c r="Z19" s="78">
        <f t="shared" si="2"/>
        <v>-184068000</v>
      </c>
    </row>
    <row r="20" spans="1:26" ht="13.5">
      <c r="A20" s="57" t="s">
        <v>44</v>
      </c>
      <c r="B20" s="18">
        <v>469967178</v>
      </c>
      <c r="C20" s="18">
        <v>0</v>
      </c>
      <c r="D20" s="58">
        <v>119102000</v>
      </c>
      <c r="E20" s="59">
        <v>119102000</v>
      </c>
      <c r="F20" s="59">
        <v>0</v>
      </c>
      <c r="G20" s="59">
        <v>37924000</v>
      </c>
      <c r="H20" s="59">
        <v>0</v>
      </c>
      <c r="I20" s="59">
        <v>37924000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37924000</v>
      </c>
      <c r="W20" s="59"/>
      <c r="X20" s="59">
        <v>37924000</v>
      </c>
      <c r="Y20" s="60">
        <v>0</v>
      </c>
      <c r="Z20" s="61">
        <v>119102000</v>
      </c>
    </row>
    <row r="21" spans="1:26" ht="13.5">
      <c r="A21" s="57" t="s">
        <v>97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98</v>
      </c>
      <c r="B22" s="85">
        <f>SUM(B19:B21)</f>
        <v>66577836</v>
      </c>
      <c r="C22" s="85">
        <f>SUM(C19:C21)</f>
        <v>0</v>
      </c>
      <c r="D22" s="86">
        <f aca="true" t="shared" si="3" ref="D22:Z22">SUM(D19:D21)</f>
        <v>-64966000</v>
      </c>
      <c r="E22" s="87">
        <f t="shared" si="3"/>
        <v>-64966000</v>
      </c>
      <c r="F22" s="87">
        <f t="shared" si="3"/>
        <v>124231429</v>
      </c>
      <c r="G22" s="87">
        <f t="shared" si="3"/>
        <v>20961969</v>
      </c>
      <c r="H22" s="87">
        <f t="shared" si="3"/>
        <v>-28564092</v>
      </c>
      <c r="I22" s="87">
        <f t="shared" si="3"/>
        <v>116629306</v>
      </c>
      <c r="J22" s="87">
        <f t="shared" si="3"/>
        <v>-13518316</v>
      </c>
      <c r="K22" s="87">
        <f t="shared" si="3"/>
        <v>78104206</v>
      </c>
      <c r="L22" s="87">
        <f t="shared" si="3"/>
        <v>-34040338</v>
      </c>
      <c r="M22" s="87">
        <f t="shared" si="3"/>
        <v>30545552</v>
      </c>
      <c r="N22" s="87">
        <f t="shared" si="3"/>
        <v>-14929411</v>
      </c>
      <c r="O22" s="87">
        <f t="shared" si="3"/>
        <v>-35437266</v>
      </c>
      <c r="P22" s="87">
        <f t="shared" si="3"/>
        <v>0</v>
      </c>
      <c r="Q22" s="87">
        <f t="shared" si="3"/>
        <v>-50366677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96808181</v>
      </c>
      <c r="W22" s="87">
        <f t="shared" si="3"/>
        <v>-44296756</v>
      </c>
      <c r="X22" s="87">
        <f t="shared" si="3"/>
        <v>141104937</v>
      </c>
      <c r="Y22" s="88">
        <f>+IF(W22&lt;&gt;0,(X22/W22)*100,0)</f>
        <v>-318.54462886627635</v>
      </c>
      <c r="Z22" s="89">
        <f t="shared" si="3"/>
        <v>-64966000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66577836</v>
      </c>
      <c r="C24" s="74">
        <f>SUM(C22:C23)</f>
        <v>0</v>
      </c>
      <c r="D24" s="75">
        <f aca="true" t="shared" si="4" ref="D24:Z24">SUM(D22:D23)</f>
        <v>-64966000</v>
      </c>
      <c r="E24" s="76">
        <f t="shared" si="4"/>
        <v>-64966000</v>
      </c>
      <c r="F24" s="76">
        <f t="shared" si="4"/>
        <v>124231429</v>
      </c>
      <c r="G24" s="76">
        <f t="shared" si="4"/>
        <v>20961969</v>
      </c>
      <c r="H24" s="76">
        <f t="shared" si="4"/>
        <v>-28564092</v>
      </c>
      <c r="I24" s="76">
        <f t="shared" si="4"/>
        <v>116629306</v>
      </c>
      <c r="J24" s="76">
        <f t="shared" si="4"/>
        <v>-13518316</v>
      </c>
      <c r="K24" s="76">
        <f t="shared" si="4"/>
        <v>78104206</v>
      </c>
      <c r="L24" s="76">
        <f t="shared" si="4"/>
        <v>-34040338</v>
      </c>
      <c r="M24" s="76">
        <f t="shared" si="4"/>
        <v>30545552</v>
      </c>
      <c r="N24" s="76">
        <f t="shared" si="4"/>
        <v>-14929411</v>
      </c>
      <c r="O24" s="76">
        <f t="shared" si="4"/>
        <v>-35437266</v>
      </c>
      <c r="P24" s="76">
        <f t="shared" si="4"/>
        <v>0</v>
      </c>
      <c r="Q24" s="76">
        <f t="shared" si="4"/>
        <v>-50366677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96808181</v>
      </c>
      <c r="W24" s="76">
        <f t="shared" si="4"/>
        <v>-44296756</v>
      </c>
      <c r="X24" s="76">
        <f t="shared" si="4"/>
        <v>141104937</v>
      </c>
      <c r="Y24" s="77">
        <f>+IF(W24&lt;&gt;0,(X24/W24)*100,0)</f>
        <v>-318.54462886627635</v>
      </c>
      <c r="Z24" s="78">
        <f t="shared" si="4"/>
        <v>-64966000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99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1870535294</v>
      </c>
      <c r="C27" s="21">
        <v>0</v>
      </c>
      <c r="D27" s="98">
        <v>123602000</v>
      </c>
      <c r="E27" s="99">
        <v>122932000</v>
      </c>
      <c r="F27" s="99">
        <v>360000</v>
      </c>
      <c r="G27" s="99">
        <v>3776000</v>
      </c>
      <c r="H27" s="99">
        <v>7874320</v>
      </c>
      <c r="I27" s="99">
        <v>12010320</v>
      </c>
      <c r="J27" s="99">
        <v>9061463</v>
      </c>
      <c r="K27" s="99">
        <v>0</v>
      </c>
      <c r="L27" s="99">
        <v>29666333</v>
      </c>
      <c r="M27" s="99">
        <v>38727796</v>
      </c>
      <c r="N27" s="99">
        <v>10911945</v>
      </c>
      <c r="O27" s="99">
        <v>4743719</v>
      </c>
      <c r="P27" s="99">
        <v>1326000</v>
      </c>
      <c r="Q27" s="99">
        <v>16981664</v>
      </c>
      <c r="R27" s="99">
        <v>0</v>
      </c>
      <c r="S27" s="99">
        <v>0</v>
      </c>
      <c r="T27" s="99">
        <v>0</v>
      </c>
      <c r="U27" s="99">
        <v>0</v>
      </c>
      <c r="V27" s="99">
        <v>67719780</v>
      </c>
      <c r="W27" s="99">
        <v>92199000</v>
      </c>
      <c r="X27" s="99">
        <v>-24479220</v>
      </c>
      <c r="Y27" s="100">
        <v>-26.55</v>
      </c>
      <c r="Z27" s="101">
        <v>122932000</v>
      </c>
    </row>
    <row r="28" spans="1:26" ht="13.5">
      <c r="A28" s="102" t="s">
        <v>44</v>
      </c>
      <c r="B28" s="18">
        <v>506956761</v>
      </c>
      <c r="C28" s="18">
        <v>0</v>
      </c>
      <c r="D28" s="58">
        <v>119102000</v>
      </c>
      <c r="E28" s="59">
        <v>97440048</v>
      </c>
      <c r="F28" s="59">
        <v>0</v>
      </c>
      <c r="G28" s="59">
        <v>3776000</v>
      </c>
      <c r="H28" s="59">
        <v>7874320</v>
      </c>
      <c r="I28" s="59">
        <v>11650320</v>
      </c>
      <c r="J28" s="59">
        <v>8877347</v>
      </c>
      <c r="K28" s="59">
        <v>0</v>
      </c>
      <c r="L28" s="59">
        <v>28905650</v>
      </c>
      <c r="M28" s="59">
        <v>37782997</v>
      </c>
      <c r="N28" s="59">
        <v>10911945</v>
      </c>
      <c r="O28" s="59">
        <v>4743719</v>
      </c>
      <c r="P28" s="59">
        <v>1326000</v>
      </c>
      <c r="Q28" s="59">
        <v>16981664</v>
      </c>
      <c r="R28" s="59">
        <v>0</v>
      </c>
      <c r="S28" s="59">
        <v>0</v>
      </c>
      <c r="T28" s="59">
        <v>0</v>
      </c>
      <c r="U28" s="59">
        <v>0</v>
      </c>
      <c r="V28" s="59">
        <v>66414981</v>
      </c>
      <c r="W28" s="59">
        <v>73080036</v>
      </c>
      <c r="X28" s="59">
        <v>-6665055</v>
      </c>
      <c r="Y28" s="60">
        <v>-9.12</v>
      </c>
      <c r="Z28" s="61">
        <v>97440048</v>
      </c>
    </row>
    <row r="29" spans="1:26" ht="13.5">
      <c r="A29" s="57" t="s">
        <v>100</v>
      </c>
      <c r="B29" s="18">
        <v>1261919121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101659412</v>
      </c>
      <c r="C31" s="18">
        <v>0</v>
      </c>
      <c r="D31" s="58">
        <v>4500000</v>
      </c>
      <c r="E31" s="59">
        <v>25491952</v>
      </c>
      <c r="F31" s="59">
        <v>360000</v>
      </c>
      <c r="G31" s="59">
        <v>0</v>
      </c>
      <c r="H31" s="59">
        <v>0</v>
      </c>
      <c r="I31" s="59">
        <v>360000</v>
      </c>
      <c r="J31" s="59">
        <v>184116</v>
      </c>
      <c r="K31" s="59">
        <v>0</v>
      </c>
      <c r="L31" s="59">
        <v>760683</v>
      </c>
      <c r="M31" s="59">
        <v>944799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1304799</v>
      </c>
      <c r="W31" s="59">
        <v>19118964</v>
      </c>
      <c r="X31" s="59">
        <v>-17814165</v>
      </c>
      <c r="Y31" s="60">
        <v>-93.18</v>
      </c>
      <c r="Z31" s="61">
        <v>25491952</v>
      </c>
    </row>
    <row r="32" spans="1:26" ht="13.5">
      <c r="A32" s="69" t="s">
        <v>50</v>
      </c>
      <c r="B32" s="21">
        <f>SUM(B28:B31)</f>
        <v>1870535294</v>
      </c>
      <c r="C32" s="21">
        <f>SUM(C28:C31)</f>
        <v>0</v>
      </c>
      <c r="D32" s="98">
        <f aca="true" t="shared" si="5" ref="D32:Z32">SUM(D28:D31)</f>
        <v>123602000</v>
      </c>
      <c r="E32" s="99">
        <f t="shared" si="5"/>
        <v>122932000</v>
      </c>
      <c r="F32" s="99">
        <f t="shared" si="5"/>
        <v>360000</v>
      </c>
      <c r="G32" s="99">
        <f t="shared" si="5"/>
        <v>3776000</v>
      </c>
      <c r="H32" s="99">
        <f t="shared" si="5"/>
        <v>7874320</v>
      </c>
      <c r="I32" s="99">
        <f t="shared" si="5"/>
        <v>12010320</v>
      </c>
      <c r="J32" s="99">
        <f t="shared" si="5"/>
        <v>9061463</v>
      </c>
      <c r="K32" s="99">
        <f t="shared" si="5"/>
        <v>0</v>
      </c>
      <c r="L32" s="99">
        <f t="shared" si="5"/>
        <v>29666333</v>
      </c>
      <c r="M32" s="99">
        <f t="shared" si="5"/>
        <v>38727796</v>
      </c>
      <c r="N32" s="99">
        <f t="shared" si="5"/>
        <v>10911945</v>
      </c>
      <c r="O32" s="99">
        <f t="shared" si="5"/>
        <v>4743719</v>
      </c>
      <c r="P32" s="99">
        <f t="shared" si="5"/>
        <v>1326000</v>
      </c>
      <c r="Q32" s="99">
        <f t="shared" si="5"/>
        <v>16981664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67719780</v>
      </c>
      <c r="W32" s="99">
        <f t="shared" si="5"/>
        <v>92199000</v>
      </c>
      <c r="X32" s="99">
        <f t="shared" si="5"/>
        <v>-24479220</v>
      </c>
      <c r="Y32" s="100">
        <f>+IF(W32&lt;&gt;0,(X32/W32)*100,0)</f>
        <v>-26.55041811733316</v>
      </c>
      <c r="Z32" s="101">
        <f t="shared" si="5"/>
        <v>122932000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102401422</v>
      </c>
      <c r="C35" s="18">
        <v>0</v>
      </c>
      <c r="D35" s="58">
        <v>101786724</v>
      </c>
      <c r="E35" s="59">
        <v>36197000</v>
      </c>
      <c r="F35" s="59">
        <v>104407000</v>
      </c>
      <c r="G35" s="59">
        <v>178564000</v>
      </c>
      <c r="H35" s="59">
        <v>108087000</v>
      </c>
      <c r="I35" s="59">
        <v>108087000</v>
      </c>
      <c r="J35" s="59">
        <v>0</v>
      </c>
      <c r="K35" s="59">
        <v>3245262</v>
      </c>
      <c r="L35" s="59">
        <v>30444060</v>
      </c>
      <c r="M35" s="59">
        <v>30444060</v>
      </c>
      <c r="N35" s="59">
        <v>39174982</v>
      </c>
      <c r="O35" s="59">
        <v>0</v>
      </c>
      <c r="P35" s="59">
        <v>39174982</v>
      </c>
      <c r="Q35" s="59">
        <v>39174982</v>
      </c>
      <c r="R35" s="59">
        <v>0</v>
      </c>
      <c r="S35" s="59">
        <v>0</v>
      </c>
      <c r="T35" s="59">
        <v>0</v>
      </c>
      <c r="U35" s="59">
        <v>0</v>
      </c>
      <c r="V35" s="59">
        <v>39174982</v>
      </c>
      <c r="W35" s="59">
        <v>27147750</v>
      </c>
      <c r="X35" s="59">
        <v>12027232</v>
      </c>
      <c r="Y35" s="60">
        <v>44.3</v>
      </c>
      <c r="Z35" s="61">
        <v>36197000</v>
      </c>
    </row>
    <row r="36" spans="1:26" ht="13.5">
      <c r="A36" s="57" t="s">
        <v>53</v>
      </c>
      <c r="B36" s="18">
        <v>1870535294</v>
      </c>
      <c r="C36" s="18">
        <v>0</v>
      </c>
      <c r="D36" s="58">
        <v>1455996090</v>
      </c>
      <c r="E36" s="59">
        <v>1455996000</v>
      </c>
      <c r="F36" s="59">
        <v>1441244000</v>
      </c>
      <c r="G36" s="59">
        <v>1441244000</v>
      </c>
      <c r="H36" s="59">
        <v>1044818000</v>
      </c>
      <c r="I36" s="59">
        <v>1044818000</v>
      </c>
      <c r="J36" s="59">
        <v>0</v>
      </c>
      <c r="K36" s="59">
        <v>1044818000</v>
      </c>
      <c r="L36" s="59">
        <v>1044818000</v>
      </c>
      <c r="M36" s="59">
        <v>1044818000</v>
      </c>
      <c r="N36" s="59">
        <v>1044818073</v>
      </c>
      <c r="O36" s="59">
        <v>0</v>
      </c>
      <c r="P36" s="59">
        <v>1044818073</v>
      </c>
      <c r="Q36" s="59">
        <v>1044818073</v>
      </c>
      <c r="R36" s="59">
        <v>0</v>
      </c>
      <c r="S36" s="59">
        <v>0</v>
      </c>
      <c r="T36" s="59">
        <v>0</v>
      </c>
      <c r="U36" s="59">
        <v>0</v>
      </c>
      <c r="V36" s="59">
        <v>1044818073</v>
      </c>
      <c r="W36" s="59">
        <v>1091997000</v>
      </c>
      <c r="X36" s="59">
        <v>-47178927</v>
      </c>
      <c r="Y36" s="60">
        <v>-4.32</v>
      </c>
      <c r="Z36" s="61">
        <v>1455996000</v>
      </c>
    </row>
    <row r="37" spans="1:26" ht="13.5">
      <c r="A37" s="57" t="s">
        <v>54</v>
      </c>
      <c r="B37" s="18">
        <v>80966173</v>
      </c>
      <c r="C37" s="18">
        <v>0</v>
      </c>
      <c r="D37" s="58">
        <v>13178000</v>
      </c>
      <c r="E37" s="59">
        <v>13178000</v>
      </c>
      <c r="F37" s="59">
        <v>0</v>
      </c>
      <c r="G37" s="59">
        <v>0</v>
      </c>
      <c r="H37" s="59">
        <v>28598000</v>
      </c>
      <c r="I37" s="59">
        <v>28598000</v>
      </c>
      <c r="J37" s="59">
        <v>0</v>
      </c>
      <c r="K37" s="59">
        <v>8521142</v>
      </c>
      <c r="L37" s="59">
        <v>33051133</v>
      </c>
      <c r="M37" s="59">
        <v>33051133</v>
      </c>
      <c r="N37" s="59">
        <v>21693041</v>
      </c>
      <c r="O37" s="59">
        <v>0</v>
      </c>
      <c r="P37" s="59">
        <v>21693041</v>
      </c>
      <c r="Q37" s="59">
        <v>21693041</v>
      </c>
      <c r="R37" s="59">
        <v>0</v>
      </c>
      <c r="S37" s="59">
        <v>0</v>
      </c>
      <c r="T37" s="59">
        <v>0</v>
      </c>
      <c r="U37" s="59">
        <v>0</v>
      </c>
      <c r="V37" s="59">
        <v>21693041</v>
      </c>
      <c r="W37" s="59">
        <v>9883500</v>
      </c>
      <c r="X37" s="59">
        <v>11809541</v>
      </c>
      <c r="Y37" s="60">
        <v>119.49</v>
      </c>
      <c r="Z37" s="61">
        <v>13178000</v>
      </c>
    </row>
    <row r="38" spans="1:26" ht="13.5">
      <c r="A38" s="57" t="s">
        <v>55</v>
      </c>
      <c r="B38" s="18">
        <v>27050933</v>
      </c>
      <c r="C38" s="18">
        <v>0</v>
      </c>
      <c r="D38" s="58">
        <v>2139000</v>
      </c>
      <c r="E38" s="59">
        <v>2139000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1604250</v>
      </c>
      <c r="X38" s="59">
        <v>-1604250</v>
      </c>
      <c r="Y38" s="60">
        <v>-100</v>
      </c>
      <c r="Z38" s="61">
        <v>2139000</v>
      </c>
    </row>
    <row r="39" spans="1:26" ht="13.5">
      <c r="A39" s="57" t="s">
        <v>56</v>
      </c>
      <c r="B39" s="18">
        <v>1864919610</v>
      </c>
      <c r="C39" s="18">
        <v>0</v>
      </c>
      <c r="D39" s="58">
        <v>1542465814</v>
      </c>
      <c r="E39" s="59">
        <v>1476876000</v>
      </c>
      <c r="F39" s="59">
        <v>1545651000</v>
      </c>
      <c r="G39" s="59">
        <v>1619808000</v>
      </c>
      <c r="H39" s="59">
        <v>1124307000</v>
      </c>
      <c r="I39" s="59">
        <v>1124307000</v>
      </c>
      <c r="J39" s="59">
        <v>0</v>
      </c>
      <c r="K39" s="59">
        <v>1039542120</v>
      </c>
      <c r="L39" s="59">
        <v>1042210927</v>
      </c>
      <c r="M39" s="59">
        <v>1042210927</v>
      </c>
      <c r="N39" s="59">
        <v>1062300014</v>
      </c>
      <c r="O39" s="59">
        <v>0</v>
      </c>
      <c r="P39" s="59">
        <v>1062300014</v>
      </c>
      <c r="Q39" s="59">
        <v>1062300014</v>
      </c>
      <c r="R39" s="59">
        <v>0</v>
      </c>
      <c r="S39" s="59">
        <v>0</v>
      </c>
      <c r="T39" s="59">
        <v>0</v>
      </c>
      <c r="U39" s="59">
        <v>0</v>
      </c>
      <c r="V39" s="59">
        <v>1062300014</v>
      </c>
      <c r="W39" s="59">
        <v>1107657000</v>
      </c>
      <c r="X39" s="59">
        <v>-45356986</v>
      </c>
      <c r="Y39" s="60">
        <v>-4.09</v>
      </c>
      <c r="Z39" s="61">
        <v>1476876000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108293299</v>
      </c>
      <c r="C42" s="18">
        <v>0</v>
      </c>
      <c r="D42" s="58">
        <v>125033500</v>
      </c>
      <c r="E42" s="59">
        <v>130840051</v>
      </c>
      <c r="F42" s="59">
        <v>124230877</v>
      </c>
      <c r="G42" s="59">
        <v>20882000</v>
      </c>
      <c r="H42" s="59">
        <v>-28564025</v>
      </c>
      <c r="I42" s="59">
        <v>116548852</v>
      </c>
      <c r="J42" s="59">
        <v>-13518317</v>
      </c>
      <c r="K42" s="59">
        <v>75710635</v>
      </c>
      <c r="L42" s="59">
        <v>-44147626</v>
      </c>
      <c r="M42" s="59">
        <v>18044692</v>
      </c>
      <c r="N42" s="59">
        <v>-14929411</v>
      </c>
      <c r="O42" s="59">
        <v>-14735393</v>
      </c>
      <c r="P42" s="59">
        <v>71695425</v>
      </c>
      <c r="Q42" s="59">
        <v>42030621</v>
      </c>
      <c r="R42" s="59">
        <v>0</v>
      </c>
      <c r="S42" s="59">
        <v>0</v>
      </c>
      <c r="T42" s="59">
        <v>0</v>
      </c>
      <c r="U42" s="59">
        <v>0</v>
      </c>
      <c r="V42" s="59">
        <v>176624165</v>
      </c>
      <c r="W42" s="59">
        <v>173190485</v>
      </c>
      <c r="X42" s="59">
        <v>3433680</v>
      </c>
      <c r="Y42" s="60">
        <v>1.98</v>
      </c>
      <c r="Z42" s="61">
        <v>130840051</v>
      </c>
    </row>
    <row r="43" spans="1:26" ht="13.5">
      <c r="A43" s="57" t="s">
        <v>59</v>
      </c>
      <c r="B43" s="18">
        <v>-117090766</v>
      </c>
      <c r="C43" s="18">
        <v>0</v>
      </c>
      <c r="D43" s="58">
        <v>-123602004</v>
      </c>
      <c r="E43" s="59">
        <v>-113023194</v>
      </c>
      <c r="F43" s="59">
        <v>0</v>
      </c>
      <c r="G43" s="59">
        <v>-3776000</v>
      </c>
      <c r="H43" s="59">
        <v>-12164928</v>
      </c>
      <c r="I43" s="59">
        <v>-15940928</v>
      </c>
      <c r="J43" s="59">
        <v>-9061463</v>
      </c>
      <c r="K43" s="59">
        <v>-10541935</v>
      </c>
      <c r="L43" s="59">
        <v>-29666000</v>
      </c>
      <c r="M43" s="59">
        <v>-49269398</v>
      </c>
      <c r="N43" s="59">
        <v>-10911945</v>
      </c>
      <c r="O43" s="59">
        <v>0</v>
      </c>
      <c r="P43" s="59">
        <v>-1325608</v>
      </c>
      <c r="Q43" s="59">
        <v>-12237553</v>
      </c>
      <c r="R43" s="59">
        <v>0</v>
      </c>
      <c r="S43" s="59">
        <v>0</v>
      </c>
      <c r="T43" s="59">
        <v>0</v>
      </c>
      <c r="U43" s="59">
        <v>0</v>
      </c>
      <c r="V43" s="59">
        <v>-77447879</v>
      </c>
      <c r="W43" s="59">
        <v>-91865860</v>
      </c>
      <c r="X43" s="59">
        <v>14417981</v>
      </c>
      <c r="Y43" s="60">
        <v>-15.69</v>
      </c>
      <c r="Z43" s="61">
        <v>-113023194</v>
      </c>
    </row>
    <row r="44" spans="1:26" ht="13.5">
      <c r="A44" s="57" t="s">
        <v>60</v>
      </c>
      <c r="B44" s="18">
        <v>-3781865</v>
      </c>
      <c r="C44" s="18">
        <v>0</v>
      </c>
      <c r="D44" s="58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/>
      <c r="X44" s="59">
        <v>0</v>
      </c>
      <c r="Y44" s="60">
        <v>0</v>
      </c>
      <c r="Z44" s="61">
        <v>0</v>
      </c>
    </row>
    <row r="45" spans="1:26" ht="13.5">
      <c r="A45" s="69" t="s">
        <v>61</v>
      </c>
      <c r="B45" s="21">
        <v>2930948</v>
      </c>
      <c r="C45" s="21">
        <v>0</v>
      </c>
      <c r="D45" s="98">
        <v>6256496</v>
      </c>
      <c r="E45" s="99">
        <v>17816857</v>
      </c>
      <c r="F45" s="99">
        <v>124230877</v>
      </c>
      <c r="G45" s="99">
        <v>141336877</v>
      </c>
      <c r="H45" s="99">
        <v>100607924</v>
      </c>
      <c r="I45" s="99">
        <v>100607924</v>
      </c>
      <c r="J45" s="99">
        <v>78028144</v>
      </c>
      <c r="K45" s="99">
        <v>143196844</v>
      </c>
      <c r="L45" s="99">
        <v>69383218</v>
      </c>
      <c r="M45" s="99">
        <v>69383218</v>
      </c>
      <c r="N45" s="99">
        <v>43541862</v>
      </c>
      <c r="O45" s="99">
        <v>28806469</v>
      </c>
      <c r="P45" s="99">
        <v>99176286</v>
      </c>
      <c r="Q45" s="99">
        <v>99176286</v>
      </c>
      <c r="R45" s="99">
        <v>0</v>
      </c>
      <c r="S45" s="99">
        <v>0</v>
      </c>
      <c r="T45" s="99">
        <v>0</v>
      </c>
      <c r="U45" s="99">
        <v>0</v>
      </c>
      <c r="V45" s="99">
        <v>99176286</v>
      </c>
      <c r="W45" s="99">
        <v>81324625</v>
      </c>
      <c r="X45" s="99">
        <v>17851661</v>
      </c>
      <c r="Y45" s="100">
        <v>21.95</v>
      </c>
      <c r="Z45" s="101">
        <v>17816857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101</v>
      </c>
      <c r="B47" s="114" t="s">
        <v>86</v>
      </c>
      <c r="C47" s="114"/>
      <c r="D47" s="115" t="s">
        <v>87</v>
      </c>
      <c r="E47" s="116" t="s">
        <v>88</v>
      </c>
      <c r="F47" s="117"/>
      <c r="G47" s="117"/>
      <c r="H47" s="117"/>
      <c r="I47" s="118" t="s">
        <v>89</v>
      </c>
      <c r="J47" s="117"/>
      <c r="K47" s="117"/>
      <c r="L47" s="117"/>
      <c r="M47" s="118" t="s">
        <v>90</v>
      </c>
      <c r="N47" s="119"/>
      <c r="O47" s="119"/>
      <c r="P47" s="119"/>
      <c r="Q47" s="118" t="s">
        <v>91</v>
      </c>
      <c r="R47" s="119"/>
      <c r="S47" s="119"/>
      <c r="T47" s="119"/>
      <c r="U47" s="119"/>
      <c r="V47" s="118" t="s">
        <v>92</v>
      </c>
      <c r="W47" s="118" t="s">
        <v>93</v>
      </c>
      <c r="X47" s="118" t="s">
        <v>94</v>
      </c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10306370</v>
      </c>
      <c r="C49" s="51">
        <v>0</v>
      </c>
      <c r="D49" s="128">
        <v>9181604</v>
      </c>
      <c r="E49" s="53">
        <v>10437360</v>
      </c>
      <c r="F49" s="53">
        <v>0</v>
      </c>
      <c r="G49" s="53">
        <v>0</v>
      </c>
      <c r="H49" s="53">
        <v>0</v>
      </c>
      <c r="I49" s="53">
        <v>9863706</v>
      </c>
      <c r="J49" s="53">
        <v>0</v>
      </c>
      <c r="K49" s="53">
        <v>0</v>
      </c>
      <c r="L49" s="53">
        <v>0</v>
      </c>
      <c r="M49" s="53">
        <v>9032601</v>
      </c>
      <c r="N49" s="53">
        <v>0</v>
      </c>
      <c r="O49" s="53">
        <v>0</v>
      </c>
      <c r="P49" s="53">
        <v>0</v>
      </c>
      <c r="Q49" s="53">
        <v>7286083</v>
      </c>
      <c r="R49" s="53">
        <v>0</v>
      </c>
      <c r="S49" s="53">
        <v>0</v>
      </c>
      <c r="T49" s="53">
        <v>0</v>
      </c>
      <c r="U49" s="53">
        <v>0</v>
      </c>
      <c r="V49" s="53">
        <v>46831381</v>
      </c>
      <c r="W49" s="53">
        <v>170906508</v>
      </c>
      <c r="X49" s="53">
        <v>273845613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28800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28800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102</v>
      </c>
      <c r="B58" s="5">
        <f>IF(B67=0,0,+(B76/B67)*100)</f>
        <v>57.5278587584936</v>
      </c>
      <c r="C58" s="5">
        <f>IF(C67=0,0,+(C76/C67)*100)</f>
        <v>0</v>
      </c>
      <c r="D58" s="6">
        <f aca="true" t="shared" si="6" ref="D58:Z58">IF(D67=0,0,+(D76/D67)*100)</f>
        <v>100.0017295929129</v>
      </c>
      <c r="E58" s="7">
        <f t="shared" si="6"/>
        <v>87.8818375166983</v>
      </c>
      <c r="F58" s="7">
        <f t="shared" si="6"/>
        <v>100</v>
      </c>
      <c r="G58" s="7">
        <f t="shared" si="6"/>
        <v>100</v>
      </c>
      <c r="H58" s="7">
        <f t="shared" si="6"/>
        <v>100.00039021549215</v>
      </c>
      <c r="I58" s="7">
        <f t="shared" si="6"/>
        <v>100.00014312153318</v>
      </c>
      <c r="J58" s="7">
        <f t="shared" si="6"/>
        <v>99.84160713237974</v>
      </c>
      <c r="K58" s="7">
        <f t="shared" si="6"/>
        <v>72.35190598086638</v>
      </c>
      <c r="L58" s="7">
        <f t="shared" si="6"/>
        <v>9.864350663471653</v>
      </c>
      <c r="M58" s="7">
        <f t="shared" si="6"/>
        <v>63.09723253543111</v>
      </c>
      <c r="N58" s="7">
        <f t="shared" si="6"/>
        <v>100</v>
      </c>
      <c r="O58" s="7">
        <f t="shared" si="6"/>
        <v>99.99798298339557</v>
      </c>
      <c r="P58" s="7">
        <f t="shared" si="6"/>
        <v>0</v>
      </c>
      <c r="Q58" s="7">
        <f t="shared" si="6"/>
        <v>124.8034632905255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93.85324657160284</v>
      </c>
      <c r="W58" s="7">
        <f t="shared" si="6"/>
        <v>97.18838759142999</v>
      </c>
      <c r="X58" s="7">
        <f t="shared" si="6"/>
        <v>0</v>
      </c>
      <c r="Y58" s="7">
        <f t="shared" si="6"/>
        <v>0</v>
      </c>
      <c r="Z58" s="8">
        <f t="shared" si="6"/>
        <v>87.8818375166983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100</v>
      </c>
      <c r="E59" s="10">
        <f t="shared" si="7"/>
        <v>90.21697727106628</v>
      </c>
      <c r="F59" s="10">
        <f t="shared" si="7"/>
        <v>100</v>
      </c>
      <c r="G59" s="10">
        <f t="shared" si="7"/>
        <v>100</v>
      </c>
      <c r="H59" s="10">
        <f t="shared" si="7"/>
        <v>100.00554542137905</v>
      </c>
      <c r="I59" s="10">
        <f t="shared" si="7"/>
        <v>100.00275656452264</v>
      </c>
      <c r="J59" s="10">
        <f t="shared" si="7"/>
        <v>100</v>
      </c>
      <c r="K59" s="10">
        <f t="shared" si="7"/>
        <v>13.553421959269505</v>
      </c>
      <c r="L59" s="10">
        <f t="shared" si="7"/>
        <v>0.751168850716362</v>
      </c>
      <c r="M59" s="10">
        <f t="shared" si="7"/>
        <v>38.101545200615575</v>
      </c>
      <c r="N59" s="10">
        <f t="shared" si="7"/>
        <v>100</v>
      </c>
      <c r="O59" s="10">
        <f t="shared" si="7"/>
        <v>100</v>
      </c>
      <c r="P59" s="10">
        <f t="shared" si="7"/>
        <v>0</v>
      </c>
      <c r="Q59" s="10">
        <f t="shared" si="7"/>
        <v>149.99811860937734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87.75003341365023</v>
      </c>
      <c r="W59" s="10">
        <f t="shared" si="7"/>
        <v>90.33169139321299</v>
      </c>
      <c r="X59" s="10">
        <f t="shared" si="7"/>
        <v>0</v>
      </c>
      <c r="Y59" s="10">
        <f t="shared" si="7"/>
        <v>0</v>
      </c>
      <c r="Z59" s="11">
        <f t="shared" si="7"/>
        <v>90.21697727106628</v>
      </c>
    </row>
    <row r="60" spans="1:26" ht="13.5">
      <c r="A60" s="37" t="s">
        <v>32</v>
      </c>
      <c r="B60" s="12">
        <f t="shared" si="7"/>
        <v>95.65677147422953</v>
      </c>
      <c r="C60" s="12">
        <f t="shared" si="7"/>
        <v>0</v>
      </c>
      <c r="D60" s="3">
        <f t="shared" si="7"/>
        <v>100.00365573891807</v>
      </c>
      <c r="E60" s="13">
        <f t="shared" si="7"/>
        <v>85.6992377710353</v>
      </c>
      <c r="F60" s="13">
        <f t="shared" si="7"/>
        <v>100</v>
      </c>
      <c r="G60" s="13">
        <f t="shared" si="7"/>
        <v>100</v>
      </c>
      <c r="H60" s="13">
        <f t="shared" si="7"/>
        <v>99.99932249322492</v>
      </c>
      <c r="I60" s="13">
        <f t="shared" si="7"/>
        <v>99.99976542580598</v>
      </c>
      <c r="J60" s="13">
        <f t="shared" si="7"/>
        <v>99.74086778363798</v>
      </c>
      <c r="K60" s="13">
        <f t="shared" si="7"/>
        <v>142.89059397591006</v>
      </c>
      <c r="L60" s="13">
        <f t="shared" si="7"/>
        <v>12.920772572254254</v>
      </c>
      <c r="M60" s="13">
        <f t="shared" si="7"/>
        <v>83.73190073493193</v>
      </c>
      <c r="N60" s="13">
        <f t="shared" si="7"/>
        <v>100</v>
      </c>
      <c r="O60" s="13">
        <f t="shared" si="7"/>
        <v>99.99632392115078</v>
      </c>
      <c r="P60" s="13">
        <f t="shared" si="7"/>
        <v>0</v>
      </c>
      <c r="Q60" s="13">
        <f t="shared" si="7"/>
        <v>103.0953915823122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96.37938047867927</v>
      </c>
      <c r="W60" s="13">
        <f t="shared" si="7"/>
        <v>97.01286728658036</v>
      </c>
      <c r="X60" s="13">
        <f t="shared" si="7"/>
        <v>0</v>
      </c>
      <c r="Y60" s="13">
        <f t="shared" si="7"/>
        <v>0</v>
      </c>
      <c r="Z60" s="14">
        <f t="shared" si="7"/>
        <v>85.6992377710353</v>
      </c>
    </row>
    <row r="61" spans="1:26" ht="13.5">
      <c r="A61" s="38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8" t="s">
        <v>104</v>
      </c>
      <c r="B62" s="12">
        <f t="shared" si="7"/>
        <v>0</v>
      </c>
      <c r="C62" s="12">
        <f t="shared" si="7"/>
        <v>0</v>
      </c>
      <c r="D62" s="3">
        <f t="shared" si="7"/>
        <v>99.99998312093848</v>
      </c>
      <c r="E62" s="13">
        <f t="shared" si="7"/>
        <v>91.36971896362563</v>
      </c>
      <c r="F62" s="13">
        <f t="shared" si="7"/>
        <v>100</v>
      </c>
      <c r="G62" s="13">
        <f t="shared" si="7"/>
        <v>100</v>
      </c>
      <c r="H62" s="13">
        <f t="shared" si="7"/>
        <v>100</v>
      </c>
      <c r="I62" s="13">
        <f t="shared" si="7"/>
        <v>100</v>
      </c>
      <c r="J62" s="13">
        <f t="shared" si="7"/>
        <v>100</v>
      </c>
      <c r="K62" s="13">
        <f t="shared" si="7"/>
        <v>182.49383218846157</v>
      </c>
      <c r="L62" s="13">
        <f t="shared" si="7"/>
        <v>15.798429259617524</v>
      </c>
      <c r="M62" s="13">
        <f t="shared" si="7"/>
        <v>93.78319391062145</v>
      </c>
      <c r="N62" s="13">
        <f t="shared" si="7"/>
        <v>100</v>
      </c>
      <c r="O62" s="13">
        <f t="shared" si="7"/>
        <v>100.00350099711943</v>
      </c>
      <c r="P62" s="13">
        <f t="shared" si="7"/>
        <v>0</v>
      </c>
      <c r="Q62" s="13">
        <f t="shared" si="7"/>
        <v>100.74993352537116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98.6566631275452</v>
      </c>
      <c r="W62" s="13">
        <f t="shared" si="7"/>
        <v>104.43899700773574</v>
      </c>
      <c r="X62" s="13">
        <f t="shared" si="7"/>
        <v>0</v>
      </c>
      <c r="Y62" s="13">
        <f t="shared" si="7"/>
        <v>0</v>
      </c>
      <c r="Z62" s="14">
        <f t="shared" si="7"/>
        <v>91.36971896362563</v>
      </c>
    </row>
    <row r="63" spans="1:26" ht="13.5">
      <c r="A63" s="38" t="s">
        <v>105</v>
      </c>
      <c r="B63" s="12">
        <f t="shared" si="7"/>
        <v>0</v>
      </c>
      <c r="C63" s="12">
        <f t="shared" si="7"/>
        <v>0</v>
      </c>
      <c r="D63" s="3">
        <f t="shared" si="7"/>
        <v>100.22739726027396</v>
      </c>
      <c r="E63" s="13">
        <f t="shared" si="7"/>
        <v>92.46803652968036</v>
      </c>
      <c r="F63" s="13">
        <f t="shared" si="7"/>
        <v>100</v>
      </c>
      <c r="G63" s="13">
        <f t="shared" si="7"/>
        <v>100</v>
      </c>
      <c r="H63" s="13">
        <f t="shared" si="7"/>
        <v>100</v>
      </c>
      <c r="I63" s="13">
        <f t="shared" si="7"/>
        <v>100</v>
      </c>
      <c r="J63" s="13">
        <f t="shared" si="7"/>
        <v>100</v>
      </c>
      <c r="K63" s="13">
        <f t="shared" si="7"/>
        <v>5.8475988887418975</v>
      </c>
      <c r="L63" s="13">
        <f t="shared" si="7"/>
        <v>2.1818653746322894</v>
      </c>
      <c r="M63" s="13">
        <f t="shared" si="7"/>
        <v>74.29926620350994</v>
      </c>
      <c r="N63" s="13">
        <f t="shared" si="7"/>
        <v>100</v>
      </c>
      <c r="O63" s="13">
        <f t="shared" si="7"/>
        <v>99.99134948096886</v>
      </c>
      <c r="P63" s="13">
        <f t="shared" si="7"/>
        <v>0</v>
      </c>
      <c r="Q63" s="13">
        <f t="shared" si="7"/>
        <v>112.92647058823529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94.10405801647863</v>
      </c>
      <c r="W63" s="13">
        <f t="shared" si="7"/>
        <v>102.76297126473438</v>
      </c>
      <c r="X63" s="13">
        <f t="shared" si="7"/>
        <v>0</v>
      </c>
      <c r="Y63" s="13">
        <f t="shared" si="7"/>
        <v>0</v>
      </c>
      <c r="Z63" s="14">
        <f t="shared" si="7"/>
        <v>92.46803652968036</v>
      </c>
    </row>
    <row r="64" spans="1:26" ht="13.5">
      <c r="A64" s="38" t="s">
        <v>106</v>
      </c>
      <c r="B64" s="12">
        <f t="shared" si="7"/>
        <v>0</v>
      </c>
      <c r="C64" s="12">
        <f t="shared" si="7"/>
        <v>0</v>
      </c>
      <c r="D64" s="3">
        <f t="shared" si="7"/>
        <v>99.99984095427436</v>
      </c>
      <c r="E64" s="13">
        <f t="shared" si="7"/>
        <v>43.8675944333996</v>
      </c>
      <c r="F64" s="13">
        <f t="shared" si="7"/>
        <v>100</v>
      </c>
      <c r="G64" s="13">
        <f t="shared" si="7"/>
        <v>100</v>
      </c>
      <c r="H64" s="13">
        <f t="shared" si="7"/>
        <v>99.98454545454545</v>
      </c>
      <c r="I64" s="13">
        <f t="shared" si="7"/>
        <v>99.99482054403786</v>
      </c>
      <c r="J64" s="13">
        <f t="shared" si="7"/>
        <v>100</v>
      </c>
      <c r="K64" s="13">
        <f t="shared" si="7"/>
        <v>7.495747564514222</v>
      </c>
      <c r="L64" s="13">
        <f t="shared" si="7"/>
        <v>3.3955970647098064</v>
      </c>
      <c r="M64" s="13">
        <f t="shared" si="7"/>
        <v>37.162609910728996</v>
      </c>
      <c r="N64" s="13">
        <f t="shared" si="7"/>
        <v>100</v>
      </c>
      <c r="O64" s="13">
        <f t="shared" si="7"/>
        <v>99.94166666666666</v>
      </c>
      <c r="P64" s="13">
        <f t="shared" si="7"/>
        <v>0</v>
      </c>
      <c r="Q64" s="13">
        <f t="shared" si="7"/>
        <v>109.77629629629631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78.80013642423992</v>
      </c>
      <c r="W64" s="13">
        <f t="shared" si="7"/>
        <v>40.50031623642079</v>
      </c>
      <c r="X64" s="13">
        <f t="shared" si="7"/>
        <v>0</v>
      </c>
      <c r="Y64" s="13">
        <f t="shared" si="7"/>
        <v>0</v>
      </c>
      <c r="Z64" s="14">
        <f t="shared" si="7"/>
        <v>43.8675944333996</v>
      </c>
    </row>
    <row r="65" spans="1:26" ht="13.5">
      <c r="A65" s="38" t="s">
        <v>107</v>
      </c>
      <c r="B65" s="12">
        <f t="shared" si="7"/>
        <v>95.65677147422953</v>
      </c>
      <c r="C65" s="12">
        <f t="shared" si="7"/>
        <v>0</v>
      </c>
      <c r="D65" s="3">
        <f t="shared" si="7"/>
        <v>100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139.247311827957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108</v>
      </c>
      <c r="B66" s="15">
        <f t="shared" si="7"/>
        <v>0</v>
      </c>
      <c r="C66" s="15">
        <f t="shared" si="7"/>
        <v>0</v>
      </c>
      <c r="D66" s="4">
        <f t="shared" si="7"/>
        <v>99.99983999999999</v>
      </c>
      <c r="E66" s="16">
        <f t="shared" si="7"/>
        <v>85.91524</v>
      </c>
      <c r="F66" s="16">
        <f t="shared" si="7"/>
        <v>100</v>
      </c>
      <c r="G66" s="16">
        <f t="shared" si="7"/>
        <v>100</v>
      </c>
      <c r="H66" s="16">
        <f t="shared" si="7"/>
        <v>100</v>
      </c>
      <c r="I66" s="16">
        <f t="shared" si="7"/>
        <v>100</v>
      </c>
      <c r="J66" s="16">
        <f t="shared" si="7"/>
        <v>100</v>
      </c>
      <c r="K66" s="16">
        <f t="shared" si="7"/>
        <v>0.5503437189093178</v>
      </c>
      <c r="L66" s="16">
        <f t="shared" si="7"/>
        <v>15.305190334659882</v>
      </c>
      <c r="M66" s="16">
        <f t="shared" si="7"/>
        <v>38.84033894654388</v>
      </c>
      <c r="N66" s="16">
        <f t="shared" si="7"/>
        <v>100</v>
      </c>
      <c r="O66" s="16">
        <f t="shared" si="7"/>
        <v>100</v>
      </c>
      <c r="P66" s="16">
        <f t="shared" si="7"/>
        <v>0</v>
      </c>
      <c r="Q66" s="16">
        <f t="shared" si="7"/>
        <v>152.96424701594492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90.7966974109323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85.91524</v>
      </c>
    </row>
    <row r="67" spans="1:26" ht="13.5" hidden="1">
      <c r="A67" s="40" t="s">
        <v>109</v>
      </c>
      <c r="B67" s="23">
        <v>72743999</v>
      </c>
      <c r="C67" s="23"/>
      <c r="D67" s="24">
        <v>56892000</v>
      </c>
      <c r="E67" s="25">
        <v>56892000</v>
      </c>
      <c r="F67" s="25">
        <v>18496361</v>
      </c>
      <c r="G67" s="25">
        <v>11147000</v>
      </c>
      <c r="H67" s="25">
        <v>17170000</v>
      </c>
      <c r="I67" s="25">
        <v>46813361</v>
      </c>
      <c r="J67" s="25">
        <v>11742953</v>
      </c>
      <c r="K67" s="25">
        <v>8657642</v>
      </c>
      <c r="L67" s="25">
        <v>9610810</v>
      </c>
      <c r="M67" s="25">
        <v>30011405</v>
      </c>
      <c r="N67" s="25">
        <v>10263000</v>
      </c>
      <c r="O67" s="25">
        <v>10262682</v>
      </c>
      <c r="P67" s="25"/>
      <c r="Q67" s="25">
        <v>20525682</v>
      </c>
      <c r="R67" s="25"/>
      <c r="S67" s="25"/>
      <c r="T67" s="25"/>
      <c r="U67" s="25"/>
      <c r="V67" s="25">
        <v>97350448</v>
      </c>
      <c r="W67" s="25">
        <v>40794741</v>
      </c>
      <c r="X67" s="25"/>
      <c r="Y67" s="24"/>
      <c r="Z67" s="26">
        <v>56892000</v>
      </c>
    </row>
    <row r="68" spans="1:26" ht="13.5" hidden="1">
      <c r="A68" s="36" t="s">
        <v>31</v>
      </c>
      <c r="B68" s="18">
        <v>19638513</v>
      </c>
      <c r="C68" s="18"/>
      <c r="D68" s="19">
        <v>27366000</v>
      </c>
      <c r="E68" s="20">
        <v>27366000</v>
      </c>
      <c r="F68" s="20">
        <v>32110</v>
      </c>
      <c r="G68" s="20">
        <v>2741000</v>
      </c>
      <c r="H68" s="20">
        <v>2741000</v>
      </c>
      <c r="I68" s="20">
        <v>5514110</v>
      </c>
      <c r="J68" s="20">
        <v>2763828</v>
      </c>
      <c r="K68" s="20">
        <v>2763826</v>
      </c>
      <c r="L68" s="20">
        <v>2763826</v>
      </c>
      <c r="M68" s="20">
        <v>8291480</v>
      </c>
      <c r="N68" s="20">
        <v>2764000</v>
      </c>
      <c r="O68" s="20">
        <v>2763826</v>
      </c>
      <c r="P68" s="20"/>
      <c r="Q68" s="20">
        <v>5527826</v>
      </c>
      <c r="R68" s="20"/>
      <c r="S68" s="20"/>
      <c r="T68" s="20"/>
      <c r="U68" s="20"/>
      <c r="V68" s="20">
        <v>19333416</v>
      </c>
      <c r="W68" s="20">
        <v>20524500</v>
      </c>
      <c r="X68" s="20"/>
      <c r="Y68" s="19"/>
      <c r="Z68" s="22">
        <v>27366000</v>
      </c>
    </row>
    <row r="69" spans="1:26" ht="13.5" hidden="1">
      <c r="A69" s="37" t="s">
        <v>32</v>
      </c>
      <c r="B69" s="18">
        <v>43748147</v>
      </c>
      <c r="C69" s="18"/>
      <c r="D69" s="19">
        <v>27026000</v>
      </c>
      <c r="E69" s="20">
        <v>27026000</v>
      </c>
      <c r="F69" s="20">
        <v>17093870</v>
      </c>
      <c r="G69" s="20">
        <v>6596000</v>
      </c>
      <c r="H69" s="20">
        <v>12546000</v>
      </c>
      <c r="I69" s="20">
        <v>36235870</v>
      </c>
      <c r="J69" s="20">
        <v>7177803</v>
      </c>
      <c r="K69" s="20">
        <v>4114746</v>
      </c>
      <c r="L69" s="20">
        <v>5060394</v>
      </c>
      <c r="M69" s="20">
        <v>16352943</v>
      </c>
      <c r="N69" s="20">
        <v>5631000</v>
      </c>
      <c r="O69" s="20">
        <v>5631000</v>
      </c>
      <c r="P69" s="20"/>
      <c r="Q69" s="20">
        <v>11262000</v>
      </c>
      <c r="R69" s="20"/>
      <c r="S69" s="20"/>
      <c r="T69" s="20"/>
      <c r="U69" s="20"/>
      <c r="V69" s="20">
        <v>63850813</v>
      </c>
      <c r="W69" s="20">
        <v>20270241</v>
      </c>
      <c r="X69" s="20"/>
      <c r="Y69" s="19"/>
      <c r="Z69" s="22">
        <v>27026000</v>
      </c>
    </row>
    <row r="70" spans="1:26" ht="13.5" hidden="1">
      <c r="A70" s="38" t="s">
        <v>103</v>
      </c>
      <c r="B70" s="18"/>
      <c r="C70" s="18"/>
      <c r="D70" s="19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19"/>
      <c r="Z70" s="22"/>
    </row>
    <row r="71" spans="1:26" ht="13.5" hidden="1">
      <c r="A71" s="38" t="s">
        <v>104</v>
      </c>
      <c r="B71" s="18"/>
      <c r="C71" s="18"/>
      <c r="D71" s="19">
        <v>23698000</v>
      </c>
      <c r="E71" s="20">
        <v>23698000</v>
      </c>
      <c r="F71" s="20">
        <v>13560038</v>
      </c>
      <c r="G71" s="20">
        <v>3418000</v>
      </c>
      <c r="H71" s="20">
        <v>9268000</v>
      </c>
      <c r="I71" s="20">
        <v>26246038</v>
      </c>
      <c r="J71" s="20">
        <v>3981448</v>
      </c>
      <c r="K71" s="20">
        <v>3187111</v>
      </c>
      <c r="L71" s="20">
        <v>3942854</v>
      </c>
      <c r="M71" s="20">
        <v>11111413</v>
      </c>
      <c r="N71" s="20">
        <v>4513000</v>
      </c>
      <c r="O71" s="20">
        <v>4513000</v>
      </c>
      <c r="P71" s="20"/>
      <c r="Q71" s="20">
        <v>9026000</v>
      </c>
      <c r="R71" s="20"/>
      <c r="S71" s="20"/>
      <c r="T71" s="20"/>
      <c r="U71" s="20"/>
      <c r="V71" s="20">
        <v>46383451</v>
      </c>
      <c r="W71" s="20">
        <v>17773497</v>
      </c>
      <c r="X71" s="20"/>
      <c r="Y71" s="19"/>
      <c r="Z71" s="22">
        <v>23698000</v>
      </c>
    </row>
    <row r="72" spans="1:26" ht="13.5" hidden="1">
      <c r="A72" s="38" t="s">
        <v>105</v>
      </c>
      <c r="B72" s="18"/>
      <c r="C72" s="18"/>
      <c r="D72" s="19">
        <v>438000</v>
      </c>
      <c r="E72" s="20">
        <v>438000</v>
      </c>
      <c r="F72" s="20">
        <v>2992733</v>
      </c>
      <c r="G72" s="20">
        <v>2628000</v>
      </c>
      <c r="H72" s="20">
        <v>2728000</v>
      </c>
      <c r="I72" s="20">
        <v>8348733</v>
      </c>
      <c r="J72" s="20">
        <v>2628250</v>
      </c>
      <c r="K72" s="20">
        <v>377950</v>
      </c>
      <c r="L72" s="20">
        <v>577900</v>
      </c>
      <c r="M72" s="20">
        <v>3584100</v>
      </c>
      <c r="N72" s="20">
        <v>578000</v>
      </c>
      <c r="O72" s="20">
        <v>578000</v>
      </c>
      <c r="P72" s="20"/>
      <c r="Q72" s="20">
        <v>1156000</v>
      </c>
      <c r="R72" s="20"/>
      <c r="S72" s="20"/>
      <c r="T72" s="20"/>
      <c r="U72" s="20"/>
      <c r="V72" s="20">
        <v>13088833</v>
      </c>
      <c r="W72" s="20">
        <v>329247</v>
      </c>
      <c r="X72" s="20"/>
      <c r="Y72" s="19"/>
      <c r="Z72" s="22">
        <v>438000</v>
      </c>
    </row>
    <row r="73" spans="1:26" ht="13.5" hidden="1">
      <c r="A73" s="38" t="s">
        <v>106</v>
      </c>
      <c r="B73" s="18"/>
      <c r="C73" s="18"/>
      <c r="D73" s="19">
        <v>2515000</v>
      </c>
      <c r="E73" s="20">
        <v>2515000</v>
      </c>
      <c r="F73" s="20">
        <v>541099</v>
      </c>
      <c r="G73" s="20">
        <v>550000</v>
      </c>
      <c r="H73" s="20">
        <v>550000</v>
      </c>
      <c r="I73" s="20">
        <v>1641099</v>
      </c>
      <c r="J73" s="20">
        <v>549505</v>
      </c>
      <c r="K73" s="20">
        <v>549685</v>
      </c>
      <c r="L73" s="20">
        <v>539640</v>
      </c>
      <c r="M73" s="20">
        <v>1638830</v>
      </c>
      <c r="N73" s="20">
        <v>540000</v>
      </c>
      <c r="O73" s="20">
        <v>540000</v>
      </c>
      <c r="P73" s="20"/>
      <c r="Q73" s="20">
        <v>1080000</v>
      </c>
      <c r="R73" s="20"/>
      <c r="S73" s="20"/>
      <c r="T73" s="20"/>
      <c r="U73" s="20"/>
      <c r="V73" s="20">
        <v>4359929</v>
      </c>
      <c r="W73" s="20">
        <v>1886247</v>
      </c>
      <c r="X73" s="20"/>
      <c r="Y73" s="19"/>
      <c r="Z73" s="22">
        <v>2515000</v>
      </c>
    </row>
    <row r="74" spans="1:26" ht="13.5" hidden="1">
      <c r="A74" s="38" t="s">
        <v>107</v>
      </c>
      <c r="B74" s="18">
        <v>43748147</v>
      </c>
      <c r="C74" s="18"/>
      <c r="D74" s="19">
        <v>375000</v>
      </c>
      <c r="E74" s="20">
        <v>375000</v>
      </c>
      <c r="F74" s="20"/>
      <c r="G74" s="20"/>
      <c r="H74" s="20"/>
      <c r="I74" s="20"/>
      <c r="J74" s="20">
        <v>18600</v>
      </c>
      <c r="K74" s="20"/>
      <c r="L74" s="20"/>
      <c r="M74" s="20">
        <v>18600</v>
      </c>
      <c r="N74" s="20"/>
      <c r="O74" s="20"/>
      <c r="P74" s="20"/>
      <c r="Q74" s="20"/>
      <c r="R74" s="20"/>
      <c r="S74" s="20"/>
      <c r="T74" s="20"/>
      <c r="U74" s="20"/>
      <c r="V74" s="20">
        <v>18600</v>
      </c>
      <c r="W74" s="20">
        <v>281250</v>
      </c>
      <c r="X74" s="20"/>
      <c r="Y74" s="19"/>
      <c r="Z74" s="22">
        <v>375000</v>
      </c>
    </row>
    <row r="75" spans="1:26" ht="13.5" hidden="1">
      <c r="A75" s="39" t="s">
        <v>108</v>
      </c>
      <c r="B75" s="27">
        <v>9357339</v>
      </c>
      <c r="C75" s="27"/>
      <c r="D75" s="28">
        <v>2500000</v>
      </c>
      <c r="E75" s="29">
        <v>2500000</v>
      </c>
      <c r="F75" s="29">
        <v>1370381</v>
      </c>
      <c r="G75" s="29">
        <v>1810000</v>
      </c>
      <c r="H75" s="29">
        <v>1883000</v>
      </c>
      <c r="I75" s="29">
        <v>5063381</v>
      </c>
      <c r="J75" s="29">
        <v>1801322</v>
      </c>
      <c r="K75" s="29">
        <v>1779070</v>
      </c>
      <c r="L75" s="29">
        <v>1786590</v>
      </c>
      <c r="M75" s="29">
        <v>5366982</v>
      </c>
      <c r="N75" s="29">
        <v>1868000</v>
      </c>
      <c r="O75" s="29">
        <v>1867856</v>
      </c>
      <c r="P75" s="29"/>
      <c r="Q75" s="29">
        <v>3735856</v>
      </c>
      <c r="R75" s="29"/>
      <c r="S75" s="29"/>
      <c r="T75" s="29"/>
      <c r="U75" s="29"/>
      <c r="V75" s="29">
        <v>14166219</v>
      </c>
      <c r="W75" s="29"/>
      <c r="X75" s="29"/>
      <c r="Y75" s="28"/>
      <c r="Z75" s="30">
        <v>2500000</v>
      </c>
    </row>
    <row r="76" spans="1:26" ht="13.5" hidden="1">
      <c r="A76" s="41" t="s">
        <v>110</v>
      </c>
      <c r="B76" s="31">
        <v>41848065</v>
      </c>
      <c r="C76" s="31"/>
      <c r="D76" s="32">
        <v>56892984</v>
      </c>
      <c r="E76" s="33">
        <v>49997735</v>
      </c>
      <c r="F76" s="33">
        <v>18496361</v>
      </c>
      <c r="G76" s="33">
        <v>11147000</v>
      </c>
      <c r="H76" s="33">
        <v>17170067</v>
      </c>
      <c r="I76" s="33">
        <v>46813428</v>
      </c>
      <c r="J76" s="33">
        <v>11724353</v>
      </c>
      <c r="K76" s="33">
        <v>6263969</v>
      </c>
      <c r="L76" s="33">
        <v>948044</v>
      </c>
      <c r="M76" s="33">
        <v>18936366</v>
      </c>
      <c r="N76" s="33">
        <v>10263000</v>
      </c>
      <c r="O76" s="33">
        <v>10262475</v>
      </c>
      <c r="P76" s="33">
        <v>5091287</v>
      </c>
      <c r="Q76" s="33">
        <v>25616762</v>
      </c>
      <c r="R76" s="33"/>
      <c r="S76" s="33"/>
      <c r="T76" s="33"/>
      <c r="U76" s="33"/>
      <c r="V76" s="33">
        <v>91366556</v>
      </c>
      <c r="W76" s="33">
        <v>39647751</v>
      </c>
      <c r="X76" s="33"/>
      <c r="Y76" s="32"/>
      <c r="Z76" s="34">
        <v>49997735</v>
      </c>
    </row>
    <row r="77" spans="1:26" ht="13.5" hidden="1">
      <c r="A77" s="36" t="s">
        <v>31</v>
      </c>
      <c r="B77" s="18"/>
      <c r="C77" s="18"/>
      <c r="D77" s="19">
        <v>27366000</v>
      </c>
      <c r="E77" s="20">
        <v>24688778</v>
      </c>
      <c r="F77" s="20">
        <v>32110</v>
      </c>
      <c r="G77" s="20">
        <v>2741000</v>
      </c>
      <c r="H77" s="20">
        <v>2741152</v>
      </c>
      <c r="I77" s="20">
        <v>5514262</v>
      </c>
      <c r="J77" s="20">
        <v>2763828</v>
      </c>
      <c r="K77" s="20">
        <v>374593</v>
      </c>
      <c r="L77" s="20">
        <v>20761</v>
      </c>
      <c r="M77" s="20">
        <v>3159182</v>
      </c>
      <c r="N77" s="20">
        <v>2764000</v>
      </c>
      <c r="O77" s="20">
        <v>2763826</v>
      </c>
      <c r="P77" s="20">
        <v>2763809</v>
      </c>
      <c r="Q77" s="20">
        <v>8291635</v>
      </c>
      <c r="R77" s="20"/>
      <c r="S77" s="20"/>
      <c r="T77" s="20"/>
      <c r="U77" s="20"/>
      <c r="V77" s="20">
        <v>16965079</v>
      </c>
      <c r="W77" s="20">
        <v>18540128</v>
      </c>
      <c r="X77" s="20"/>
      <c r="Y77" s="19"/>
      <c r="Z77" s="22">
        <v>24688778</v>
      </c>
    </row>
    <row r="78" spans="1:26" ht="13.5" hidden="1">
      <c r="A78" s="37" t="s">
        <v>32</v>
      </c>
      <c r="B78" s="18">
        <v>41848065</v>
      </c>
      <c r="C78" s="18"/>
      <c r="D78" s="19">
        <v>27026988</v>
      </c>
      <c r="E78" s="20">
        <v>23161076</v>
      </c>
      <c r="F78" s="20">
        <v>17093870</v>
      </c>
      <c r="G78" s="20">
        <v>6596000</v>
      </c>
      <c r="H78" s="20">
        <v>12545915</v>
      </c>
      <c r="I78" s="20">
        <v>36235785</v>
      </c>
      <c r="J78" s="20">
        <v>7159203</v>
      </c>
      <c r="K78" s="20">
        <v>5879585</v>
      </c>
      <c r="L78" s="20">
        <v>653842</v>
      </c>
      <c r="M78" s="20">
        <v>13692630</v>
      </c>
      <c r="N78" s="20">
        <v>5631000</v>
      </c>
      <c r="O78" s="20">
        <v>5630793</v>
      </c>
      <c r="P78" s="20">
        <v>348810</v>
      </c>
      <c r="Q78" s="20">
        <v>11610603</v>
      </c>
      <c r="R78" s="20"/>
      <c r="S78" s="20"/>
      <c r="T78" s="20"/>
      <c r="U78" s="20"/>
      <c r="V78" s="20">
        <v>61539018</v>
      </c>
      <c r="W78" s="20">
        <v>19664742</v>
      </c>
      <c r="X78" s="20"/>
      <c r="Y78" s="19"/>
      <c r="Z78" s="22">
        <v>23161076</v>
      </c>
    </row>
    <row r="79" spans="1:26" ht="13.5" hidden="1">
      <c r="A79" s="38" t="s">
        <v>103</v>
      </c>
      <c r="B79" s="18"/>
      <c r="C79" s="18"/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19"/>
      <c r="Z79" s="22"/>
    </row>
    <row r="80" spans="1:26" ht="13.5" hidden="1">
      <c r="A80" s="38" t="s">
        <v>104</v>
      </c>
      <c r="B80" s="18"/>
      <c r="C80" s="18"/>
      <c r="D80" s="19">
        <v>23697996</v>
      </c>
      <c r="E80" s="20">
        <v>21652796</v>
      </c>
      <c r="F80" s="20">
        <v>13560038</v>
      </c>
      <c r="G80" s="20">
        <v>3418000</v>
      </c>
      <c r="H80" s="20">
        <v>9268000</v>
      </c>
      <c r="I80" s="20">
        <v>26246038</v>
      </c>
      <c r="J80" s="20">
        <v>3981448</v>
      </c>
      <c r="K80" s="20">
        <v>5816281</v>
      </c>
      <c r="L80" s="20">
        <v>622909</v>
      </c>
      <c r="M80" s="20">
        <v>10420638</v>
      </c>
      <c r="N80" s="20">
        <v>4513000</v>
      </c>
      <c r="O80" s="20">
        <v>4513158</v>
      </c>
      <c r="P80" s="20">
        <v>67531</v>
      </c>
      <c r="Q80" s="20">
        <v>9093689</v>
      </c>
      <c r="R80" s="20"/>
      <c r="S80" s="20"/>
      <c r="T80" s="20"/>
      <c r="U80" s="20"/>
      <c r="V80" s="20">
        <v>45760365</v>
      </c>
      <c r="W80" s="20">
        <v>18562462</v>
      </c>
      <c r="X80" s="20"/>
      <c r="Y80" s="19"/>
      <c r="Z80" s="22">
        <v>21652796</v>
      </c>
    </row>
    <row r="81" spans="1:26" ht="13.5" hidden="1">
      <c r="A81" s="38" t="s">
        <v>105</v>
      </c>
      <c r="B81" s="18"/>
      <c r="C81" s="18"/>
      <c r="D81" s="19">
        <v>438996</v>
      </c>
      <c r="E81" s="20">
        <v>405010</v>
      </c>
      <c r="F81" s="20">
        <v>2992733</v>
      </c>
      <c r="G81" s="20">
        <v>2628000</v>
      </c>
      <c r="H81" s="20">
        <v>2728000</v>
      </c>
      <c r="I81" s="20">
        <v>8348733</v>
      </c>
      <c r="J81" s="20">
        <v>2628250</v>
      </c>
      <c r="K81" s="20">
        <v>22101</v>
      </c>
      <c r="L81" s="20">
        <v>12609</v>
      </c>
      <c r="M81" s="20">
        <v>2662960</v>
      </c>
      <c r="N81" s="20">
        <v>578000</v>
      </c>
      <c r="O81" s="20">
        <v>577950</v>
      </c>
      <c r="P81" s="20">
        <v>149480</v>
      </c>
      <c r="Q81" s="20">
        <v>1305430</v>
      </c>
      <c r="R81" s="20"/>
      <c r="S81" s="20"/>
      <c r="T81" s="20"/>
      <c r="U81" s="20"/>
      <c r="V81" s="20">
        <v>12317123</v>
      </c>
      <c r="W81" s="20">
        <v>338344</v>
      </c>
      <c r="X81" s="20"/>
      <c r="Y81" s="19"/>
      <c r="Z81" s="22">
        <v>405010</v>
      </c>
    </row>
    <row r="82" spans="1:26" ht="13.5" hidden="1">
      <c r="A82" s="38" t="s">
        <v>106</v>
      </c>
      <c r="B82" s="18"/>
      <c r="C82" s="18"/>
      <c r="D82" s="19">
        <v>2514996</v>
      </c>
      <c r="E82" s="20">
        <v>1103270</v>
      </c>
      <c r="F82" s="20">
        <v>541099</v>
      </c>
      <c r="G82" s="20">
        <v>550000</v>
      </c>
      <c r="H82" s="20">
        <v>549915</v>
      </c>
      <c r="I82" s="20">
        <v>1641014</v>
      </c>
      <c r="J82" s="20">
        <v>549505</v>
      </c>
      <c r="K82" s="20">
        <v>41203</v>
      </c>
      <c r="L82" s="20">
        <v>18324</v>
      </c>
      <c r="M82" s="20">
        <v>609032</v>
      </c>
      <c r="N82" s="20">
        <v>540000</v>
      </c>
      <c r="O82" s="20">
        <v>539685</v>
      </c>
      <c r="P82" s="20">
        <v>105899</v>
      </c>
      <c r="Q82" s="20">
        <v>1185584</v>
      </c>
      <c r="R82" s="20"/>
      <c r="S82" s="20"/>
      <c r="T82" s="20"/>
      <c r="U82" s="20"/>
      <c r="V82" s="20">
        <v>3435630</v>
      </c>
      <c r="W82" s="20">
        <v>763936</v>
      </c>
      <c r="X82" s="20"/>
      <c r="Y82" s="19"/>
      <c r="Z82" s="22">
        <v>1103270</v>
      </c>
    </row>
    <row r="83" spans="1:26" ht="13.5" hidden="1">
      <c r="A83" s="38" t="s">
        <v>107</v>
      </c>
      <c r="B83" s="18">
        <v>41848065</v>
      </c>
      <c r="C83" s="18"/>
      <c r="D83" s="19">
        <v>375000</v>
      </c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>
        <v>25900</v>
      </c>
      <c r="Q83" s="20">
        <v>25900</v>
      </c>
      <c r="R83" s="20"/>
      <c r="S83" s="20"/>
      <c r="T83" s="20"/>
      <c r="U83" s="20"/>
      <c r="V83" s="20">
        <v>25900</v>
      </c>
      <c r="W83" s="20"/>
      <c r="X83" s="20"/>
      <c r="Y83" s="19"/>
      <c r="Z83" s="22"/>
    </row>
    <row r="84" spans="1:26" ht="13.5" hidden="1">
      <c r="A84" s="39" t="s">
        <v>108</v>
      </c>
      <c r="B84" s="27"/>
      <c r="C84" s="27"/>
      <c r="D84" s="28">
        <v>2499996</v>
      </c>
      <c r="E84" s="29">
        <v>2147881</v>
      </c>
      <c r="F84" s="29">
        <v>1370381</v>
      </c>
      <c r="G84" s="29">
        <v>1810000</v>
      </c>
      <c r="H84" s="29">
        <v>1883000</v>
      </c>
      <c r="I84" s="29">
        <v>5063381</v>
      </c>
      <c r="J84" s="29">
        <v>1801322</v>
      </c>
      <c r="K84" s="29">
        <v>9791</v>
      </c>
      <c r="L84" s="29">
        <v>273441</v>
      </c>
      <c r="M84" s="29">
        <v>2084554</v>
      </c>
      <c r="N84" s="29">
        <v>1868000</v>
      </c>
      <c r="O84" s="29">
        <v>1867856</v>
      </c>
      <c r="P84" s="29">
        <v>1978668</v>
      </c>
      <c r="Q84" s="29">
        <v>5714524</v>
      </c>
      <c r="R84" s="29"/>
      <c r="S84" s="29"/>
      <c r="T84" s="29"/>
      <c r="U84" s="29"/>
      <c r="V84" s="29">
        <v>12862459</v>
      </c>
      <c r="W84" s="29">
        <v>1442881</v>
      </c>
      <c r="X84" s="29"/>
      <c r="Y84" s="28"/>
      <c r="Z84" s="30">
        <v>2147881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133" t="s">
        <v>79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0</v>
      </c>
      <c r="C5" s="18">
        <v>0</v>
      </c>
      <c r="D5" s="58">
        <v>0</v>
      </c>
      <c r="E5" s="59">
        <v>0</v>
      </c>
      <c r="F5" s="59">
        <v>0</v>
      </c>
      <c r="G5" s="59">
        <v>0</v>
      </c>
      <c r="H5" s="59">
        <v>0</v>
      </c>
      <c r="I5" s="59">
        <v>0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0</v>
      </c>
      <c r="W5" s="59"/>
      <c r="X5" s="59">
        <v>0</v>
      </c>
      <c r="Y5" s="60">
        <v>0</v>
      </c>
      <c r="Z5" s="61">
        <v>0</v>
      </c>
    </row>
    <row r="6" spans="1:26" ht="13.5">
      <c r="A6" s="57" t="s">
        <v>32</v>
      </c>
      <c r="B6" s="18">
        <v>0</v>
      </c>
      <c r="C6" s="18">
        <v>0</v>
      </c>
      <c r="D6" s="58">
        <v>0</v>
      </c>
      <c r="E6" s="59">
        <v>0</v>
      </c>
      <c r="F6" s="59">
        <v>0</v>
      </c>
      <c r="G6" s="59">
        <v>0</v>
      </c>
      <c r="H6" s="59">
        <v>0</v>
      </c>
      <c r="I6" s="59">
        <v>0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0</v>
      </c>
      <c r="W6" s="59"/>
      <c r="X6" s="59">
        <v>0</v>
      </c>
      <c r="Y6" s="60">
        <v>0</v>
      </c>
      <c r="Z6" s="61">
        <v>0</v>
      </c>
    </row>
    <row r="7" spans="1:26" ht="13.5">
      <c r="A7" s="57" t="s">
        <v>33</v>
      </c>
      <c r="B7" s="18">
        <v>38235491</v>
      </c>
      <c r="C7" s="18">
        <v>0</v>
      </c>
      <c r="D7" s="58">
        <v>17879944</v>
      </c>
      <c r="E7" s="59">
        <v>25579944</v>
      </c>
      <c r="F7" s="59">
        <v>3264240</v>
      </c>
      <c r="G7" s="59">
        <v>906788</v>
      </c>
      <c r="H7" s="59">
        <v>1240026</v>
      </c>
      <c r="I7" s="59">
        <v>5411054</v>
      </c>
      <c r="J7" s="59">
        <v>1044264</v>
      </c>
      <c r="K7" s="59">
        <v>4516734</v>
      </c>
      <c r="L7" s="59">
        <v>860036</v>
      </c>
      <c r="M7" s="59">
        <v>6421034</v>
      </c>
      <c r="N7" s="59">
        <v>1687449</v>
      </c>
      <c r="O7" s="59">
        <v>2278106</v>
      </c>
      <c r="P7" s="59">
        <v>1212417</v>
      </c>
      <c r="Q7" s="59">
        <v>5177972</v>
      </c>
      <c r="R7" s="59">
        <v>0</v>
      </c>
      <c r="S7" s="59">
        <v>0</v>
      </c>
      <c r="T7" s="59">
        <v>0</v>
      </c>
      <c r="U7" s="59">
        <v>0</v>
      </c>
      <c r="V7" s="59">
        <v>17010060</v>
      </c>
      <c r="W7" s="59">
        <v>12784958</v>
      </c>
      <c r="X7" s="59">
        <v>4225102</v>
      </c>
      <c r="Y7" s="60">
        <v>33.05</v>
      </c>
      <c r="Z7" s="61">
        <v>25579944</v>
      </c>
    </row>
    <row r="8" spans="1:26" ht="13.5">
      <c r="A8" s="57" t="s">
        <v>34</v>
      </c>
      <c r="B8" s="18">
        <v>338036461</v>
      </c>
      <c r="C8" s="18">
        <v>0</v>
      </c>
      <c r="D8" s="58">
        <v>337235000</v>
      </c>
      <c r="E8" s="59">
        <v>337235000</v>
      </c>
      <c r="F8" s="59">
        <v>139028000</v>
      </c>
      <c r="G8" s="59">
        <v>1032651</v>
      </c>
      <c r="H8" s="59">
        <v>0</v>
      </c>
      <c r="I8" s="59">
        <v>140060651</v>
      </c>
      <c r="J8" s="59">
        <v>-1104266</v>
      </c>
      <c r="K8" s="59">
        <v>-58610</v>
      </c>
      <c r="L8" s="59">
        <v>113515000</v>
      </c>
      <c r="M8" s="59">
        <v>112352124</v>
      </c>
      <c r="N8" s="59">
        <v>-92566</v>
      </c>
      <c r="O8" s="59">
        <v>-286731</v>
      </c>
      <c r="P8" s="59">
        <v>83416425</v>
      </c>
      <c r="Q8" s="59">
        <v>83037128</v>
      </c>
      <c r="R8" s="59">
        <v>0</v>
      </c>
      <c r="S8" s="59">
        <v>0</v>
      </c>
      <c r="T8" s="59">
        <v>0</v>
      </c>
      <c r="U8" s="59">
        <v>0</v>
      </c>
      <c r="V8" s="59">
        <v>335449903</v>
      </c>
      <c r="W8" s="59">
        <v>337235000</v>
      </c>
      <c r="X8" s="59">
        <v>-1785097</v>
      </c>
      <c r="Y8" s="60">
        <v>-0.53</v>
      </c>
      <c r="Z8" s="61">
        <v>337235000</v>
      </c>
    </row>
    <row r="9" spans="1:26" ht="13.5">
      <c r="A9" s="57" t="s">
        <v>35</v>
      </c>
      <c r="B9" s="18">
        <v>3483054</v>
      </c>
      <c r="C9" s="18">
        <v>0</v>
      </c>
      <c r="D9" s="58">
        <v>691174</v>
      </c>
      <c r="E9" s="59">
        <v>3784304</v>
      </c>
      <c r="F9" s="59">
        <v>122628</v>
      </c>
      <c r="G9" s="59">
        <v>168422</v>
      </c>
      <c r="H9" s="59">
        <v>74001</v>
      </c>
      <c r="I9" s="59">
        <v>365051</v>
      </c>
      <c r="J9" s="59">
        <v>364994</v>
      </c>
      <c r="K9" s="59">
        <v>215631</v>
      </c>
      <c r="L9" s="59">
        <v>361493</v>
      </c>
      <c r="M9" s="59">
        <v>942118</v>
      </c>
      <c r="N9" s="59">
        <v>1376361</v>
      </c>
      <c r="O9" s="59">
        <v>130093</v>
      </c>
      <c r="P9" s="59">
        <v>97632</v>
      </c>
      <c r="Q9" s="59">
        <v>1604086</v>
      </c>
      <c r="R9" s="59">
        <v>0</v>
      </c>
      <c r="S9" s="59">
        <v>0</v>
      </c>
      <c r="T9" s="59">
        <v>0</v>
      </c>
      <c r="U9" s="59">
        <v>0</v>
      </c>
      <c r="V9" s="59">
        <v>2911255</v>
      </c>
      <c r="W9" s="59">
        <v>359532</v>
      </c>
      <c r="X9" s="59">
        <v>2551723</v>
      </c>
      <c r="Y9" s="60">
        <v>709.73</v>
      </c>
      <c r="Z9" s="61">
        <v>3784304</v>
      </c>
    </row>
    <row r="10" spans="1:26" ht="25.5">
      <c r="A10" s="62" t="s">
        <v>95</v>
      </c>
      <c r="B10" s="63">
        <f>SUM(B5:B9)</f>
        <v>379755006</v>
      </c>
      <c r="C10" s="63">
        <f>SUM(C5:C9)</f>
        <v>0</v>
      </c>
      <c r="D10" s="64">
        <f aca="true" t="shared" si="0" ref="D10:Z10">SUM(D5:D9)</f>
        <v>355806118</v>
      </c>
      <c r="E10" s="65">
        <f t="shared" si="0"/>
        <v>366599248</v>
      </c>
      <c r="F10" s="65">
        <f t="shared" si="0"/>
        <v>142414868</v>
      </c>
      <c r="G10" s="65">
        <f t="shared" si="0"/>
        <v>2107861</v>
      </c>
      <c r="H10" s="65">
        <f t="shared" si="0"/>
        <v>1314027</v>
      </c>
      <c r="I10" s="65">
        <f t="shared" si="0"/>
        <v>145836756</v>
      </c>
      <c r="J10" s="65">
        <f t="shared" si="0"/>
        <v>304992</v>
      </c>
      <c r="K10" s="65">
        <f t="shared" si="0"/>
        <v>4673755</v>
      </c>
      <c r="L10" s="65">
        <f t="shared" si="0"/>
        <v>114736529</v>
      </c>
      <c r="M10" s="65">
        <f t="shared" si="0"/>
        <v>119715276</v>
      </c>
      <c r="N10" s="65">
        <f t="shared" si="0"/>
        <v>2971244</v>
      </c>
      <c r="O10" s="65">
        <f t="shared" si="0"/>
        <v>2121468</v>
      </c>
      <c r="P10" s="65">
        <f t="shared" si="0"/>
        <v>84726474</v>
      </c>
      <c r="Q10" s="65">
        <f t="shared" si="0"/>
        <v>89819186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355371218</v>
      </c>
      <c r="W10" s="65">
        <f t="shared" si="0"/>
        <v>350379490</v>
      </c>
      <c r="X10" s="65">
        <f t="shared" si="0"/>
        <v>4991728</v>
      </c>
      <c r="Y10" s="66">
        <f>+IF(W10&lt;&gt;0,(X10/W10)*100,0)</f>
        <v>1.4246632986422807</v>
      </c>
      <c r="Z10" s="67">
        <f t="shared" si="0"/>
        <v>366599248</v>
      </c>
    </row>
    <row r="11" spans="1:26" ht="13.5">
      <c r="A11" s="57" t="s">
        <v>36</v>
      </c>
      <c r="B11" s="18">
        <v>90059930</v>
      </c>
      <c r="C11" s="18">
        <v>0</v>
      </c>
      <c r="D11" s="58">
        <v>120522991</v>
      </c>
      <c r="E11" s="59">
        <v>117672844</v>
      </c>
      <c r="F11" s="59">
        <v>8449807</v>
      </c>
      <c r="G11" s="59">
        <v>8431212</v>
      </c>
      <c r="H11" s="59">
        <v>8500913</v>
      </c>
      <c r="I11" s="59">
        <v>25381932</v>
      </c>
      <c r="J11" s="59">
        <v>8383280</v>
      </c>
      <c r="K11" s="59">
        <v>7678088</v>
      </c>
      <c r="L11" s="59">
        <v>9540681</v>
      </c>
      <c r="M11" s="59">
        <v>25602049</v>
      </c>
      <c r="N11" s="59">
        <v>8391180</v>
      </c>
      <c r="O11" s="59">
        <v>8260202</v>
      </c>
      <c r="P11" s="59">
        <v>8799941</v>
      </c>
      <c r="Q11" s="59">
        <v>25451323</v>
      </c>
      <c r="R11" s="59">
        <v>0</v>
      </c>
      <c r="S11" s="59">
        <v>0</v>
      </c>
      <c r="T11" s="59">
        <v>0</v>
      </c>
      <c r="U11" s="59">
        <v>0</v>
      </c>
      <c r="V11" s="59">
        <v>76435304</v>
      </c>
      <c r="W11" s="59">
        <v>90392247</v>
      </c>
      <c r="X11" s="59">
        <v>-13956943</v>
      </c>
      <c r="Y11" s="60">
        <v>-15.44</v>
      </c>
      <c r="Z11" s="61">
        <v>117672844</v>
      </c>
    </row>
    <row r="12" spans="1:26" ht="13.5">
      <c r="A12" s="57" t="s">
        <v>37</v>
      </c>
      <c r="B12" s="18">
        <v>12881629</v>
      </c>
      <c r="C12" s="18">
        <v>0</v>
      </c>
      <c r="D12" s="58">
        <v>14347909</v>
      </c>
      <c r="E12" s="59">
        <v>15100584</v>
      </c>
      <c r="F12" s="59">
        <v>1056151</v>
      </c>
      <c r="G12" s="59">
        <v>806083</v>
      </c>
      <c r="H12" s="59">
        <v>1085826</v>
      </c>
      <c r="I12" s="59">
        <v>2948060</v>
      </c>
      <c r="J12" s="59">
        <v>1067170</v>
      </c>
      <c r="K12" s="59">
        <v>0</v>
      </c>
      <c r="L12" s="59">
        <v>2307817</v>
      </c>
      <c r="M12" s="59">
        <v>3374987</v>
      </c>
      <c r="N12" s="59">
        <v>1116678</v>
      </c>
      <c r="O12" s="59">
        <v>1083208</v>
      </c>
      <c r="P12" s="59">
        <v>1118052</v>
      </c>
      <c r="Q12" s="59">
        <v>3317938</v>
      </c>
      <c r="R12" s="59">
        <v>0</v>
      </c>
      <c r="S12" s="59">
        <v>0</v>
      </c>
      <c r="T12" s="59">
        <v>0</v>
      </c>
      <c r="U12" s="59">
        <v>0</v>
      </c>
      <c r="V12" s="59">
        <v>9640985</v>
      </c>
      <c r="W12" s="59">
        <v>10760931</v>
      </c>
      <c r="X12" s="59">
        <v>-1119946</v>
      </c>
      <c r="Y12" s="60">
        <v>-10.41</v>
      </c>
      <c r="Z12" s="61">
        <v>15100584</v>
      </c>
    </row>
    <row r="13" spans="1:26" ht="13.5">
      <c r="A13" s="57" t="s">
        <v>96</v>
      </c>
      <c r="B13" s="18">
        <v>9565965</v>
      </c>
      <c r="C13" s="18">
        <v>0</v>
      </c>
      <c r="D13" s="58">
        <v>9584723</v>
      </c>
      <c r="E13" s="59">
        <v>9959052</v>
      </c>
      <c r="F13" s="59">
        <v>0</v>
      </c>
      <c r="G13" s="59">
        <v>1625325</v>
      </c>
      <c r="H13" s="59">
        <v>788693</v>
      </c>
      <c r="I13" s="59">
        <v>2414018</v>
      </c>
      <c r="J13" s="59">
        <v>818621</v>
      </c>
      <c r="K13" s="59">
        <v>790263</v>
      </c>
      <c r="L13" s="59">
        <v>816190</v>
      </c>
      <c r="M13" s="59">
        <v>2425074</v>
      </c>
      <c r="N13" s="59">
        <v>817161</v>
      </c>
      <c r="O13" s="59">
        <v>736546</v>
      </c>
      <c r="P13" s="59">
        <v>818580</v>
      </c>
      <c r="Q13" s="59">
        <v>2372287</v>
      </c>
      <c r="R13" s="59">
        <v>0</v>
      </c>
      <c r="S13" s="59">
        <v>0</v>
      </c>
      <c r="T13" s="59">
        <v>0</v>
      </c>
      <c r="U13" s="59">
        <v>0</v>
      </c>
      <c r="V13" s="59">
        <v>7211379</v>
      </c>
      <c r="W13" s="59">
        <v>7188543</v>
      </c>
      <c r="X13" s="59">
        <v>22836</v>
      </c>
      <c r="Y13" s="60">
        <v>0.32</v>
      </c>
      <c r="Z13" s="61">
        <v>9959052</v>
      </c>
    </row>
    <row r="14" spans="1:26" ht="13.5">
      <c r="A14" s="57" t="s">
        <v>38</v>
      </c>
      <c r="B14" s="18">
        <v>1519218</v>
      </c>
      <c r="C14" s="18">
        <v>0</v>
      </c>
      <c r="D14" s="58">
        <v>1583419</v>
      </c>
      <c r="E14" s="59">
        <v>900209</v>
      </c>
      <c r="F14" s="59">
        <v>4153</v>
      </c>
      <c r="G14" s="59">
        <v>3579</v>
      </c>
      <c r="H14" s="59">
        <v>323982</v>
      </c>
      <c r="I14" s="59">
        <v>331714</v>
      </c>
      <c r="J14" s="59">
        <v>3691</v>
      </c>
      <c r="K14" s="59">
        <v>3076</v>
      </c>
      <c r="L14" s="59">
        <v>2906</v>
      </c>
      <c r="M14" s="59">
        <v>9673</v>
      </c>
      <c r="N14" s="59">
        <v>2736</v>
      </c>
      <c r="O14" s="59">
        <v>2562</v>
      </c>
      <c r="P14" s="59">
        <v>547410</v>
      </c>
      <c r="Q14" s="59">
        <v>552708</v>
      </c>
      <c r="R14" s="59">
        <v>0</v>
      </c>
      <c r="S14" s="59">
        <v>0</v>
      </c>
      <c r="T14" s="59">
        <v>0</v>
      </c>
      <c r="U14" s="59">
        <v>0</v>
      </c>
      <c r="V14" s="59">
        <v>894095</v>
      </c>
      <c r="W14" s="59">
        <v>1171208</v>
      </c>
      <c r="X14" s="59">
        <v>-277113</v>
      </c>
      <c r="Y14" s="60">
        <v>-23.66</v>
      </c>
      <c r="Z14" s="61">
        <v>900209</v>
      </c>
    </row>
    <row r="15" spans="1:26" ht="13.5">
      <c r="A15" s="57" t="s">
        <v>39</v>
      </c>
      <c r="B15" s="18">
        <v>0</v>
      </c>
      <c r="C15" s="18">
        <v>0</v>
      </c>
      <c r="D15" s="58">
        <v>0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0</v>
      </c>
      <c r="W15" s="59"/>
      <c r="X15" s="59">
        <v>0</v>
      </c>
      <c r="Y15" s="60">
        <v>0</v>
      </c>
      <c r="Z15" s="61">
        <v>0</v>
      </c>
    </row>
    <row r="16" spans="1:26" ht="13.5">
      <c r="A16" s="68" t="s">
        <v>40</v>
      </c>
      <c r="B16" s="18">
        <v>177348649</v>
      </c>
      <c r="C16" s="18">
        <v>0</v>
      </c>
      <c r="D16" s="58">
        <v>205917172</v>
      </c>
      <c r="E16" s="59">
        <v>240343926</v>
      </c>
      <c r="F16" s="59">
        <v>2542026</v>
      </c>
      <c r="G16" s="59">
        <v>2682480</v>
      </c>
      <c r="H16" s="59">
        <v>5500093</v>
      </c>
      <c r="I16" s="59">
        <v>10724599</v>
      </c>
      <c r="J16" s="59">
        <v>14695950</v>
      </c>
      <c r="K16" s="59">
        <v>11420153</v>
      </c>
      <c r="L16" s="59">
        <v>40508144</v>
      </c>
      <c r="M16" s="59">
        <v>66624247</v>
      </c>
      <c r="N16" s="59">
        <v>7790226</v>
      </c>
      <c r="O16" s="59">
        <v>13595357</v>
      </c>
      <c r="P16" s="59">
        <v>18570402</v>
      </c>
      <c r="Q16" s="59">
        <v>39955985</v>
      </c>
      <c r="R16" s="59">
        <v>0</v>
      </c>
      <c r="S16" s="59">
        <v>0</v>
      </c>
      <c r="T16" s="59">
        <v>0</v>
      </c>
      <c r="U16" s="59">
        <v>0</v>
      </c>
      <c r="V16" s="59">
        <v>117304831</v>
      </c>
      <c r="W16" s="59">
        <v>118689510</v>
      </c>
      <c r="X16" s="59">
        <v>-1384679</v>
      </c>
      <c r="Y16" s="60">
        <v>-1.17</v>
      </c>
      <c r="Z16" s="61">
        <v>240343926</v>
      </c>
    </row>
    <row r="17" spans="1:26" ht="13.5">
      <c r="A17" s="57" t="s">
        <v>41</v>
      </c>
      <c r="B17" s="18">
        <v>65470669</v>
      </c>
      <c r="C17" s="18">
        <v>0</v>
      </c>
      <c r="D17" s="58">
        <v>89950188</v>
      </c>
      <c r="E17" s="59">
        <v>103854197</v>
      </c>
      <c r="F17" s="59">
        <v>2629117</v>
      </c>
      <c r="G17" s="59">
        <v>4908585</v>
      </c>
      <c r="H17" s="59">
        <v>4992397</v>
      </c>
      <c r="I17" s="59">
        <v>12530099</v>
      </c>
      <c r="J17" s="59">
        <v>3916855</v>
      </c>
      <c r="K17" s="59">
        <v>7974414</v>
      </c>
      <c r="L17" s="59">
        <v>6318449</v>
      </c>
      <c r="M17" s="59">
        <v>18209718</v>
      </c>
      <c r="N17" s="59">
        <v>2404275</v>
      </c>
      <c r="O17" s="59">
        <v>4150371</v>
      </c>
      <c r="P17" s="59">
        <v>8630949</v>
      </c>
      <c r="Q17" s="59">
        <v>15185595</v>
      </c>
      <c r="R17" s="59">
        <v>0</v>
      </c>
      <c r="S17" s="59">
        <v>0</v>
      </c>
      <c r="T17" s="59">
        <v>0</v>
      </c>
      <c r="U17" s="59">
        <v>0</v>
      </c>
      <c r="V17" s="59">
        <v>45925412</v>
      </c>
      <c r="W17" s="59">
        <v>65342504</v>
      </c>
      <c r="X17" s="59">
        <v>-19417092</v>
      </c>
      <c r="Y17" s="60">
        <v>-29.72</v>
      </c>
      <c r="Z17" s="61">
        <v>103854197</v>
      </c>
    </row>
    <row r="18" spans="1:26" ht="13.5">
      <c r="A18" s="69" t="s">
        <v>42</v>
      </c>
      <c r="B18" s="70">
        <f>SUM(B11:B17)</f>
        <v>356846060</v>
      </c>
      <c r="C18" s="70">
        <f>SUM(C11:C17)</f>
        <v>0</v>
      </c>
      <c r="D18" s="71">
        <f aca="true" t="shared" si="1" ref="D18:Z18">SUM(D11:D17)</f>
        <v>441906402</v>
      </c>
      <c r="E18" s="72">
        <f t="shared" si="1"/>
        <v>487830812</v>
      </c>
      <c r="F18" s="72">
        <f t="shared" si="1"/>
        <v>14681254</v>
      </c>
      <c r="G18" s="72">
        <f t="shared" si="1"/>
        <v>18457264</v>
      </c>
      <c r="H18" s="72">
        <f t="shared" si="1"/>
        <v>21191904</v>
      </c>
      <c r="I18" s="72">
        <f t="shared" si="1"/>
        <v>54330422</v>
      </c>
      <c r="J18" s="72">
        <f t="shared" si="1"/>
        <v>28885567</v>
      </c>
      <c r="K18" s="72">
        <f t="shared" si="1"/>
        <v>27865994</v>
      </c>
      <c r="L18" s="72">
        <f t="shared" si="1"/>
        <v>59494187</v>
      </c>
      <c r="M18" s="72">
        <f t="shared" si="1"/>
        <v>116245748</v>
      </c>
      <c r="N18" s="72">
        <f t="shared" si="1"/>
        <v>20522256</v>
      </c>
      <c r="O18" s="72">
        <f t="shared" si="1"/>
        <v>27828246</v>
      </c>
      <c r="P18" s="72">
        <f t="shared" si="1"/>
        <v>38485334</v>
      </c>
      <c r="Q18" s="72">
        <f t="shared" si="1"/>
        <v>86835836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257412006</v>
      </c>
      <c r="W18" s="72">
        <f t="shared" si="1"/>
        <v>293544943</v>
      </c>
      <c r="X18" s="72">
        <f t="shared" si="1"/>
        <v>-36132937</v>
      </c>
      <c r="Y18" s="66">
        <f>+IF(W18&lt;&gt;0,(X18/W18)*100,0)</f>
        <v>-12.309166913497126</v>
      </c>
      <c r="Z18" s="73">
        <f t="shared" si="1"/>
        <v>487830812</v>
      </c>
    </row>
    <row r="19" spans="1:26" ht="13.5">
      <c r="A19" s="69" t="s">
        <v>43</v>
      </c>
      <c r="B19" s="74">
        <f>+B10-B18</f>
        <v>22908946</v>
      </c>
      <c r="C19" s="74">
        <f>+C10-C18</f>
        <v>0</v>
      </c>
      <c r="D19" s="75">
        <f aca="true" t="shared" si="2" ref="D19:Z19">+D10-D18</f>
        <v>-86100284</v>
      </c>
      <c r="E19" s="76">
        <f t="shared" si="2"/>
        <v>-121231564</v>
      </c>
      <c r="F19" s="76">
        <f t="shared" si="2"/>
        <v>127733614</v>
      </c>
      <c r="G19" s="76">
        <f t="shared" si="2"/>
        <v>-16349403</v>
      </c>
      <c r="H19" s="76">
        <f t="shared" si="2"/>
        <v>-19877877</v>
      </c>
      <c r="I19" s="76">
        <f t="shared" si="2"/>
        <v>91506334</v>
      </c>
      <c r="J19" s="76">
        <f t="shared" si="2"/>
        <v>-28580575</v>
      </c>
      <c r="K19" s="76">
        <f t="shared" si="2"/>
        <v>-23192239</v>
      </c>
      <c r="L19" s="76">
        <f t="shared" si="2"/>
        <v>55242342</v>
      </c>
      <c r="M19" s="76">
        <f t="shared" si="2"/>
        <v>3469528</v>
      </c>
      <c r="N19" s="76">
        <f t="shared" si="2"/>
        <v>-17551012</v>
      </c>
      <c r="O19" s="76">
        <f t="shared" si="2"/>
        <v>-25706778</v>
      </c>
      <c r="P19" s="76">
        <f t="shared" si="2"/>
        <v>46241140</v>
      </c>
      <c r="Q19" s="76">
        <f t="shared" si="2"/>
        <v>2983350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97959212</v>
      </c>
      <c r="W19" s="76">
        <f>IF(E10=E18,0,W10-W18)</f>
        <v>56834547</v>
      </c>
      <c r="X19" s="76">
        <f t="shared" si="2"/>
        <v>41124665</v>
      </c>
      <c r="Y19" s="77">
        <f>+IF(W19&lt;&gt;0,(X19/W19)*100,0)</f>
        <v>72.35856916392771</v>
      </c>
      <c r="Z19" s="78">
        <f t="shared" si="2"/>
        <v>-121231564</v>
      </c>
    </row>
    <row r="20" spans="1:26" ht="13.5">
      <c r="A20" s="57" t="s">
        <v>44</v>
      </c>
      <c r="B20" s="18">
        <v>2010000</v>
      </c>
      <c r="C20" s="18">
        <v>0</v>
      </c>
      <c r="D20" s="58">
        <v>2076000</v>
      </c>
      <c r="E20" s="59">
        <v>2076000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2076000</v>
      </c>
      <c r="P20" s="59">
        <v>0</v>
      </c>
      <c r="Q20" s="59">
        <v>2076000</v>
      </c>
      <c r="R20" s="59">
        <v>0</v>
      </c>
      <c r="S20" s="59">
        <v>0</v>
      </c>
      <c r="T20" s="59">
        <v>0</v>
      </c>
      <c r="U20" s="59">
        <v>0</v>
      </c>
      <c r="V20" s="59">
        <v>2076000</v>
      </c>
      <c r="W20" s="59">
        <v>2076000</v>
      </c>
      <c r="X20" s="59">
        <v>0</v>
      </c>
      <c r="Y20" s="60">
        <v>0</v>
      </c>
      <c r="Z20" s="61">
        <v>2076000</v>
      </c>
    </row>
    <row r="21" spans="1:26" ht="13.5">
      <c r="A21" s="57" t="s">
        <v>97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98</v>
      </c>
      <c r="B22" s="85">
        <f>SUM(B19:B21)</f>
        <v>24918946</v>
      </c>
      <c r="C22" s="85">
        <f>SUM(C19:C21)</f>
        <v>0</v>
      </c>
      <c r="D22" s="86">
        <f aca="true" t="shared" si="3" ref="D22:Z22">SUM(D19:D21)</f>
        <v>-84024284</v>
      </c>
      <c r="E22" s="87">
        <f t="shared" si="3"/>
        <v>-119155564</v>
      </c>
      <c r="F22" s="87">
        <f t="shared" si="3"/>
        <v>127733614</v>
      </c>
      <c r="G22" s="87">
        <f t="shared" si="3"/>
        <v>-16349403</v>
      </c>
      <c r="H22" s="87">
        <f t="shared" si="3"/>
        <v>-19877877</v>
      </c>
      <c r="I22" s="87">
        <f t="shared" si="3"/>
        <v>91506334</v>
      </c>
      <c r="J22" s="87">
        <f t="shared" si="3"/>
        <v>-28580575</v>
      </c>
      <c r="K22" s="87">
        <f t="shared" si="3"/>
        <v>-23192239</v>
      </c>
      <c r="L22" s="87">
        <f t="shared" si="3"/>
        <v>55242342</v>
      </c>
      <c r="M22" s="87">
        <f t="shared" si="3"/>
        <v>3469528</v>
      </c>
      <c r="N22" s="87">
        <f t="shared" si="3"/>
        <v>-17551012</v>
      </c>
      <c r="O22" s="87">
        <f t="shared" si="3"/>
        <v>-23630778</v>
      </c>
      <c r="P22" s="87">
        <f t="shared" si="3"/>
        <v>46241140</v>
      </c>
      <c r="Q22" s="87">
        <f t="shared" si="3"/>
        <v>5059350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100035212</v>
      </c>
      <c r="W22" s="87">
        <f t="shared" si="3"/>
        <v>58910547</v>
      </c>
      <c r="X22" s="87">
        <f t="shared" si="3"/>
        <v>41124665</v>
      </c>
      <c r="Y22" s="88">
        <f>+IF(W22&lt;&gt;0,(X22/W22)*100,0)</f>
        <v>69.808662615202</v>
      </c>
      <c r="Z22" s="89">
        <f t="shared" si="3"/>
        <v>-119155564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24918946</v>
      </c>
      <c r="C24" s="74">
        <f>SUM(C22:C23)</f>
        <v>0</v>
      </c>
      <c r="D24" s="75">
        <f aca="true" t="shared" si="4" ref="D24:Z24">SUM(D22:D23)</f>
        <v>-84024284</v>
      </c>
      <c r="E24" s="76">
        <f t="shared" si="4"/>
        <v>-119155564</v>
      </c>
      <c r="F24" s="76">
        <f t="shared" si="4"/>
        <v>127733614</v>
      </c>
      <c r="G24" s="76">
        <f t="shared" si="4"/>
        <v>-16349403</v>
      </c>
      <c r="H24" s="76">
        <f t="shared" si="4"/>
        <v>-19877877</v>
      </c>
      <c r="I24" s="76">
        <f t="shared" si="4"/>
        <v>91506334</v>
      </c>
      <c r="J24" s="76">
        <f t="shared" si="4"/>
        <v>-28580575</v>
      </c>
      <c r="K24" s="76">
        <f t="shared" si="4"/>
        <v>-23192239</v>
      </c>
      <c r="L24" s="76">
        <f t="shared" si="4"/>
        <v>55242342</v>
      </c>
      <c r="M24" s="76">
        <f t="shared" si="4"/>
        <v>3469528</v>
      </c>
      <c r="N24" s="76">
        <f t="shared" si="4"/>
        <v>-17551012</v>
      </c>
      <c r="O24" s="76">
        <f t="shared" si="4"/>
        <v>-23630778</v>
      </c>
      <c r="P24" s="76">
        <f t="shared" si="4"/>
        <v>46241140</v>
      </c>
      <c r="Q24" s="76">
        <f t="shared" si="4"/>
        <v>5059350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100035212</v>
      </c>
      <c r="W24" s="76">
        <f t="shared" si="4"/>
        <v>58910547</v>
      </c>
      <c r="X24" s="76">
        <f t="shared" si="4"/>
        <v>41124665</v>
      </c>
      <c r="Y24" s="77">
        <f>+IF(W24&lt;&gt;0,(X24/W24)*100,0)</f>
        <v>69.808662615202</v>
      </c>
      <c r="Z24" s="78">
        <f t="shared" si="4"/>
        <v>-119155564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99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23539657</v>
      </c>
      <c r="C27" s="21">
        <v>0</v>
      </c>
      <c r="D27" s="98">
        <v>8050000</v>
      </c>
      <c r="E27" s="99">
        <v>39339067</v>
      </c>
      <c r="F27" s="99">
        <v>0</v>
      </c>
      <c r="G27" s="99">
        <v>4180388</v>
      </c>
      <c r="H27" s="99">
        <v>843976</v>
      </c>
      <c r="I27" s="99">
        <v>5024364</v>
      </c>
      <c r="J27" s="99">
        <v>5808297</v>
      </c>
      <c r="K27" s="99">
        <v>288369</v>
      </c>
      <c r="L27" s="99">
        <v>9220869</v>
      </c>
      <c r="M27" s="99">
        <v>15317535</v>
      </c>
      <c r="N27" s="99">
        <v>1187871</v>
      </c>
      <c r="O27" s="99">
        <v>2693427</v>
      </c>
      <c r="P27" s="99">
        <v>1632960</v>
      </c>
      <c r="Q27" s="99">
        <v>5514258</v>
      </c>
      <c r="R27" s="99">
        <v>0</v>
      </c>
      <c r="S27" s="99">
        <v>0</v>
      </c>
      <c r="T27" s="99">
        <v>0</v>
      </c>
      <c r="U27" s="99">
        <v>0</v>
      </c>
      <c r="V27" s="99">
        <v>25856157</v>
      </c>
      <c r="W27" s="99">
        <v>29504300</v>
      </c>
      <c r="X27" s="99">
        <v>-3648143</v>
      </c>
      <c r="Y27" s="100">
        <v>-12.36</v>
      </c>
      <c r="Z27" s="101">
        <v>39339067</v>
      </c>
    </row>
    <row r="28" spans="1:26" ht="13.5">
      <c r="A28" s="102" t="s">
        <v>44</v>
      </c>
      <c r="B28" s="18">
        <v>0</v>
      </c>
      <c r="C28" s="18">
        <v>0</v>
      </c>
      <c r="D28" s="58">
        <v>0</v>
      </c>
      <c r="E28" s="59">
        <v>0</v>
      </c>
      <c r="F28" s="59">
        <v>0</v>
      </c>
      <c r="G28" s="59">
        <v>0</v>
      </c>
      <c r="H28" s="59">
        <v>0</v>
      </c>
      <c r="I28" s="59">
        <v>0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0</v>
      </c>
      <c r="W28" s="59"/>
      <c r="X28" s="59">
        <v>0</v>
      </c>
      <c r="Y28" s="60">
        <v>0</v>
      </c>
      <c r="Z28" s="61">
        <v>0</v>
      </c>
    </row>
    <row r="29" spans="1:26" ht="13.5">
      <c r="A29" s="57" t="s">
        <v>100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23539657</v>
      </c>
      <c r="C31" s="18">
        <v>0</v>
      </c>
      <c r="D31" s="58">
        <v>8050000</v>
      </c>
      <c r="E31" s="59">
        <v>39339067</v>
      </c>
      <c r="F31" s="59">
        <v>0</v>
      </c>
      <c r="G31" s="59">
        <v>4180388</v>
      </c>
      <c r="H31" s="59">
        <v>843976</v>
      </c>
      <c r="I31" s="59">
        <v>5024364</v>
      </c>
      <c r="J31" s="59">
        <v>5808297</v>
      </c>
      <c r="K31" s="59">
        <v>288369</v>
      </c>
      <c r="L31" s="59">
        <v>9220869</v>
      </c>
      <c r="M31" s="59">
        <v>15317535</v>
      </c>
      <c r="N31" s="59">
        <v>1187871</v>
      </c>
      <c r="O31" s="59">
        <v>2693427</v>
      </c>
      <c r="P31" s="59">
        <v>1632960</v>
      </c>
      <c r="Q31" s="59">
        <v>5514258</v>
      </c>
      <c r="R31" s="59">
        <v>0</v>
      </c>
      <c r="S31" s="59">
        <v>0</v>
      </c>
      <c r="T31" s="59">
        <v>0</v>
      </c>
      <c r="U31" s="59">
        <v>0</v>
      </c>
      <c r="V31" s="59">
        <v>25856157</v>
      </c>
      <c r="W31" s="59">
        <v>29504300</v>
      </c>
      <c r="X31" s="59">
        <v>-3648143</v>
      </c>
      <c r="Y31" s="60">
        <v>-12.36</v>
      </c>
      <c r="Z31" s="61">
        <v>39339067</v>
      </c>
    </row>
    <row r="32" spans="1:26" ht="13.5">
      <c r="A32" s="69" t="s">
        <v>50</v>
      </c>
      <c r="B32" s="21">
        <f>SUM(B28:B31)</f>
        <v>23539657</v>
      </c>
      <c r="C32" s="21">
        <f>SUM(C28:C31)</f>
        <v>0</v>
      </c>
      <c r="D32" s="98">
        <f aca="true" t="shared" si="5" ref="D32:Z32">SUM(D28:D31)</f>
        <v>8050000</v>
      </c>
      <c r="E32" s="99">
        <f t="shared" si="5"/>
        <v>39339067</v>
      </c>
      <c r="F32" s="99">
        <f t="shared" si="5"/>
        <v>0</v>
      </c>
      <c r="G32" s="99">
        <f t="shared" si="5"/>
        <v>4180388</v>
      </c>
      <c r="H32" s="99">
        <f t="shared" si="5"/>
        <v>843976</v>
      </c>
      <c r="I32" s="99">
        <f t="shared" si="5"/>
        <v>5024364</v>
      </c>
      <c r="J32" s="99">
        <f t="shared" si="5"/>
        <v>5808297</v>
      </c>
      <c r="K32" s="99">
        <f t="shared" si="5"/>
        <v>288369</v>
      </c>
      <c r="L32" s="99">
        <f t="shared" si="5"/>
        <v>9220869</v>
      </c>
      <c r="M32" s="99">
        <f t="shared" si="5"/>
        <v>15317535</v>
      </c>
      <c r="N32" s="99">
        <f t="shared" si="5"/>
        <v>1187871</v>
      </c>
      <c r="O32" s="99">
        <f t="shared" si="5"/>
        <v>2693427</v>
      </c>
      <c r="P32" s="99">
        <f t="shared" si="5"/>
        <v>1632960</v>
      </c>
      <c r="Q32" s="99">
        <f t="shared" si="5"/>
        <v>5514258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25856157</v>
      </c>
      <c r="W32" s="99">
        <f t="shared" si="5"/>
        <v>29504300</v>
      </c>
      <c r="X32" s="99">
        <f t="shared" si="5"/>
        <v>-3648143</v>
      </c>
      <c r="Y32" s="100">
        <f>+IF(W32&lt;&gt;0,(X32/W32)*100,0)</f>
        <v>-12.364784116213569</v>
      </c>
      <c r="Z32" s="101">
        <f t="shared" si="5"/>
        <v>39339067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556574259</v>
      </c>
      <c r="C35" s="18">
        <v>0</v>
      </c>
      <c r="D35" s="58">
        <v>518604019</v>
      </c>
      <c r="E35" s="59">
        <v>457137503</v>
      </c>
      <c r="F35" s="59">
        <v>691916286</v>
      </c>
      <c r="G35" s="59">
        <v>650797692</v>
      </c>
      <c r="H35" s="59">
        <v>627777058</v>
      </c>
      <c r="I35" s="59">
        <v>627777058</v>
      </c>
      <c r="J35" s="59">
        <v>595655877</v>
      </c>
      <c r="K35" s="59">
        <v>572413314</v>
      </c>
      <c r="L35" s="59">
        <v>622245220</v>
      </c>
      <c r="M35" s="59">
        <v>622245220</v>
      </c>
      <c r="N35" s="59">
        <v>602207172</v>
      </c>
      <c r="O35" s="59">
        <v>576363099</v>
      </c>
      <c r="P35" s="59">
        <v>623910746</v>
      </c>
      <c r="Q35" s="59">
        <v>623910746</v>
      </c>
      <c r="R35" s="59">
        <v>0</v>
      </c>
      <c r="S35" s="59">
        <v>0</v>
      </c>
      <c r="T35" s="59">
        <v>0</v>
      </c>
      <c r="U35" s="59">
        <v>0</v>
      </c>
      <c r="V35" s="59">
        <v>623910746</v>
      </c>
      <c r="W35" s="59">
        <v>342853127</v>
      </c>
      <c r="X35" s="59">
        <v>281057619</v>
      </c>
      <c r="Y35" s="60">
        <v>81.98</v>
      </c>
      <c r="Z35" s="61">
        <v>457137503</v>
      </c>
    </row>
    <row r="36" spans="1:26" ht="13.5">
      <c r="A36" s="57" t="s">
        <v>53</v>
      </c>
      <c r="B36" s="18">
        <v>176863248</v>
      </c>
      <c r="C36" s="18">
        <v>0</v>
      </c>
      <c r="D36" s="58">
        <v>197324294</v>
      </c>
      <c r="E36" s="59">
        <v>227523360</v>
      </c>
      <c r="F36" s="59">
        <v>177016275</v>
      </c>
      <c r="G36" s="59">
        <v>179418009</v>
      </c>
      <c r="H36" s="59">
        <v>179473293</v>
      </c>
      <c r="I36" s="59">
        <v>179473293</v>
      </c>
      <c r="J36" s="59">
        <v>184462972</v>
      </c>
      <c r="K36" s="59">
        <v>183961079</v>
      </c>
      <c r="L36" s="59">
        <v>192365464</v>
      </c>
      <c r="M36" s="59">
        <v>192365464</v>
      </c>
      <c r="N36" s="59">
        <v>192739292</v>
      </c>
      <c r="O36" s="59">
        <v>194390912</v>
      </c>
      <c r="P36" s="59">
        <v>195508028</v>
      </c>
      <c r="Q36" s="59">
        <v>195508028</v>
      </c>
      <c r="R36" s="59">
        <v>0</v>
      </c>
      <c r="S36" s="59">
        <v>0</v>
      </c>
      <c r="T36" s="59">
        <v>0</v>
      </c>
      <c r="U36" s="59">
        <v>0</v>
      </c>
      <c r="V36" s="59">
        <v>195508028</v>
      </c>
      <c r="W36" s="59">
        <v>170642520</v>
      </c>
      <c r="X36" s="59">
        <v>24865508</v>
      </c>
      <c r="Y36" s="60">
        <v>14.57</v>
      </c>
      <c r="Z36" s="61">
        <v>227523360</v>
      </c>
    </row>
    <row r="37" spans="1:26" ht="13.5">
      <c r="A37" s="57" t="s">
        <v>54</v>
      </c>
      <c r="B37" s="18">
        <v>40871790</v>
      </c>
      <c r="C37" s="18">
        <v>0</v>
      </c>
      <c r="D37" s="58">
        <v>28601590</v>
      </c>
      <c r="E37" s="59">
        <v>32465422</v>
      </c>
      <c r="F37" s="59">
        <v>26863207</v>
      </c>
      <c r="G37" s="59">
        <v>26265209</v>
      </c>
      <c r="H37" s="59">
        <v>23168695</v>
      </c>
      <c r="I37" s="59">
        <v>23168695</v>
      </c>
      <c r="J37" s="59">
        <v>23367755</v>
      </c>
      <c r="K37" s="59">
        <v>22815530</v>
      </c>
      <c r="L37" s="59">
        <v>27059427</v>
      </c>
      <c r="M37" s="59">
        <v>27059427</v>
      </c>
      <c r="N37" s="59">
        <v>27928517</v>
      </c>
      <c r="O37" s="59">
        <v>26964727</v>
      </c>
      <c r="P37" s="59">
        <v>28350796</v>
      </c>
      <c r="Q37" s="59">
        <v>28350796</v>
      </c>
      <c r="R37" s="59">
        <v>0</v>
      </c>
      <c r="S37" s="59">
        <v>0</v>
      </c>
      <c r="T37" s="59">
        <v>0</v>
      </c>
      <c r="U37" s="59">
        <v>0</v>
      </c>
      <c r="V37" s="59">
        <v>28350796</v>
      </c>
      <c r="W37" s="59">
        <v>24349067</v>
      </c>
      <c r="X37" s="59">
        <v>4001729</v>
      </c>
      <c r="Y37" s="60">
        <v>16.43</v>
      </c>
      <c r="Z37" s="61">
        <v>32465422</v>
      </c>
    </row>
    <row r="38" spans="1:26" ht="13.5">
      <c r="A38" s="57" t="s">
        <v>55</v>
      </c>
      <c r="B38" s="18">
        <v>26161070</v>
      </c>
      <c r="C38" s="18">
        <v>0</v>
      </c>
      <c r="D38" s="58">
        <v>25432068</v>
      </c>
      <c r="E38" s="59">
        <v>25432068</v>
      </c>
      <c r="F38" s="59">
        <v>22580532</v>
      </c>
      <c r="G38" s="59">
        <v>26170653</v>
      </c>
      <c r="H38" s="59">
        <v>26170653</v>
      </c>
      <c r="I38" s="59">
        <v>26170653</v>
      </c>
      <c r="J38" s="59">
        <v>26170653</v>
      </c>
      <c r="K38" s="59">
        <v>26170653</v>
      </c>
      <c r="L38" s="59">
        <v>26170653</v>
      </c>
      <c r="M38" s="59">
        <v>26170653</v>
      </c>
      <c r="N38" s="59">
        <v>26170653</v>
      </c>
      <c r="O38" s="59">
        <v>26170653</v>
      </c>
      <c r="P38" s="59">
        <v>24628119</v>
      </c>
      <c r="Q38" s="59">
        <v>24628119</v>
      </c>
      <c r="R38" s="59">
        <v>0</v>
      </c>
      <c r="S38" s="59">
        <v>0</v>
      </c>
      <c r="T38" s="59">
        <v>0</v>
      </c>
      <c r="U38" s="59">
        <v>0</v>
      </c>
      <c r="V38" s="59">
        <v>24628119</v>
      </c>
      <c r="W38" s="59">
        <v>19074051</v>
      </c>
      <c r="X38" s="59">
        <v>5554068</v>
      </c>
      <c r="Y38" s="60">
        <v>29.12</v>
      </c>
      <c r="Z38" s="61">
        <v>25432068</v>
      </c>
    </row>
    <row r="39" spans="1:26" ht="13.5">
      <c r="A39" s="57" t="s">
        <v>56</v>
      </c>
      <c r="B39" s="18">
        <v>666404647</v>
      </c>
      <c r="C39" s="18">
        <v>0</v>
      </c>
      <c r="D39" s="58">
        <v>661894655</v>
      </c>
      <c r="E39" s="59">
        <v>626763373</v>
      </c>
      <c r="F39" s="59">
        <v>819488822</v>
      </c>
      <c r="G39" s="59">
        <v>777779839</v>
      </c>
      <c r="H39" s="59">
        <v>757911003</v>
      </c>
      <c r="I39" s="59">
        <v>757911003</v>
      </c>
      <c r="J39" s="59">
        <v>730580441</v>
      </c>
      <c r="K39" s="59">
        <v>707388210</v>
      </c>
      <c r="L39" s="59">
        <v>761380604</v>
      </c>
      <c r="M39" s="59">
        <v>761380604</v>
      </c>
      <c r="N39" s="59">
        <v>740847294</v>
      </c>
      <c r="O39" s="59">
        <v>717618631</v>
      </c>
      <c r="P39" s="59">
        <v>766439859</v>
      </c>
      <c r="Q39" s="59">
        <v>766439859</v>
      </c>
      <c r="R39" s="59">
        <v>0</v>
      </c>
      <c r="S39" s="59">
        <v>0</v>
      </c>
      <c r="T39" s="59">
        <v>0</v>
      </c>
      <c r="U39" s="59">
        <v>0</v>
      </c>
      <c r="V39" s="59">
        <v>766439859</v>
      </c>
      <c r="W39" s="59">
        <v>470072530</v>
      </c>
      <c r="X39" s="59">
        <v>296367329</v>
      </c>
      <c r="Y39" s="60">
        <v>63.05</v>
      </c>
      <c r="Z39" s="61">
        <v>626763373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66360970</v>
      </c>
      <c r="C42" s="18">
        <v>0</v>
      </c>
      <c r="D42" s="58">
        <v>4948982</v>
      </c>
      <c r="E42" s="59">
        <v>-58699969</v>
      </c>
      <c r="F42" s="59">
        <v>116698377</v>
      </c>
      <c r="G42" s="59">
        <v>-19073007</v>
      </c>
      <c r="H42" s="59">
        <v>-21524752</v>
      </c>
      <c r="I42" s="59">
        <v>76100618</v>
      </c>
      <c r="J42" s="59">
        <v>-29443508</v>
      </c>
      <c r="K42" s="59">
        <v>-25072199</v>
      </c>
      <c r="L42" s="59">
        <v>51596650</v>
      </c>
      <c r="M42" s="59">
        <v>-2919057</v>
      </c>
      <c r="N42" s="59">
        <v>-13938989</v>
      </c>
      <c r="O42" s="59">
        <v>-25948652</v>
      </c>
      <c r="P42" s="59">
        <v>48000974</v>
      </c>
      <c r="Q42" s="59">
        <v>8113333</v>
      </c>
      <c r="R42" s="59">
        <v>0</v>
      </c>
      <c r="S42" s="59">
        <v>0</v>
      </c>
      <c r="T42" s="59">
        <v>0</v>
      </c>
      <c r="U42" s="59">
        <v>0</v>
      </c>
      <c r="V42" s="59">
        <v>81294894</v>
      </c>
      <c r="W42" s="59">
        <v>-15637242</v>
      </c>
      <c r="X42" s="59">
        <v>96932136</v>
      </c>
      <c r="Y42" s="60">
        <v>-619.88</v>
      </c>
      <c r="Z42" s="61">
        <v>-58699969</v>
      </c>
    </row>
    <row r="43" spans="1:26" ht="13.5">
      <c r="A43" s="57" t="s">
        <v>59</v>
      </c>
      <c r="B43" s="18">
        <v>-33328639</v>
      </c>
      <c r="C43" s="18">
        <v>0</v>
      </c>
      <c r="D43" s="58">
        <v>-9850000</v>
      </c>
      <c r="E43" s="59">
        <v>-39339065</v>
      </c>
      <c r="F43" s="59">
        <v>0</v>
      </c>
      <c r="G43" s="59">
        <v>-4159182</v>
      </c>
      <c r="H43" s="59">
        <v>14539563</v>
      </c>
      <c r="I43" s="59">
        <v>10380381</v>
      </c>
      <c r="J43" s="59">
        <v>253960</v>
      </c>
      <c r="K43" s="59">
        <v>1180151</v>
      </c>
      <c r="L43" s="59">
        <v>-7340903</v>
      </c>
      <c r="M43" s="59">
        <v>-5906792</v>
      </c>
      <c r="N43" s="59">
        <v>-1187871</v>
      </c>
      <c r="O43" s="59">
        <v>5672719</v>
      </c>
      <c r="P43" s="59">
        <v>-1935106</v>
      </c>
      <c r="Q43" s="59">
        <v>2549742</v>
      </c>
      <c r="R43" s="59">
        <v>0</v>
      </c>
      <c r="S43" s="59">
        <v>0</v>
      </c>
      <c r="T43" s="59">
        <v>0</v>
      </c>
      <c r="U43" s="59">
        <v>0</v>
      </c>
      <c r="V43" s="59">
        <v>7023331</v>
      </c>
      <c r="W43" s="59">
        <v>-3086424</v>
      </c>
      <c r="X43" s="59">
        <v>10109755</v>
      </c>
      <c r="Y43" s="60">
        <v>-327.56</v>
      </c>
      <c r="Z43" s="61">
        <v>-39339065</v>
      </c>
    </row>
    <row r="44" spans="1:26" ht="13.5">
      <c r="A44" s="57" t="s">
        <v>60</v>
      </c>
      <c r="B44" s="18">
        <v>-3085068</v>
      </c>
      <c r="C44" s="18">
        <v>0</v>
      </c>
      <c r="D44" s="58">
        <v>-1702996</v>
      </c>
      <c r="E44" s="59">
        <v>0</v>
      </c>
      <c r="F44" s="59">
        <v>0</v>
      </c>
      <c r="G44" s="59">
        <v>0</v>
      </c>
      <c r="H44" s="59">
        <v>-1882191</v>
      </c>
      <c r="I44" s="59">
        <v>-1882191</v>
      </c>
      <c r="J44" s="59">
        <v>0</v>
      </c>
      <c r="K44" s="59">
        <v>-22063</v>
      </c>
      <c r="L44" s="59">
        <v>-22211</v>
      </c>
      <c r="M44" s="59">
        <v>-44274</v>
      </c>
      <c r="N44" s="59">
        <v>-22405</v>
      </c>
      <c r="O44" s="59">
        <v>-22578</v>
      </c>
      <c r="P44" s="59">
        <v>-1611869</v>
      </c>
      <c r="Q44" s="59">
        <v>-1656852</v>
      </c>
      <c r="R44" s="59">
        <v>0</v>
      </c>
      <c r="S44" s="59">
        <v>0</v>
      </c>
      <c r="T44" s="59">
        <v>0</v>
      </c>
      <c r="U44" s="59">
        <v>0</v>
      </c>
      <c r="V44" s="59">
        <v>-3583317</v>
      </c>
      <c r="W44" s="59">
        <v>-1948870</v>
      </c>
      <c r="X44" s="59">
        <v>-1634447</v>
      </c>
      <c r="Y44" s="60">
        <v>83.87</v>
      </c>
      <c r="Z44" s="61">
        <v>0</v>
      </c>
    </row>
    <row r="45" spans="1:26" ht="13.5">
      <c r="A45" s="69" t="s">
        <v>61</v>
      </c>
      <c r="B45" s="21">
        <v>462348011</v>
      </c>
      <c r="C45" s="21">
        <v>0</v>
      </c>
      <c r="D45" s="98">
        <v>425775493</v>
      </c>
      <c r="E45" s="99">
        <v>364308976</v>
      </c>
      <c r="F45" s="99">
        <v>579046388</v>
      </c>
      <c r="G45" s="99">
        <v>555814199</v>
      </c>
      <c r="H45" s="99">
        <v>546946819</v>
      </c>
      <c r="I45" s="99">
        <v>546946819</v>
      </c>
      <c r="J45" s="99">
        <v>517757271</v>
      </c>
      <c r="K45" s="99">
        <v>493843160</v>
      </c>
      <c r="L45" s="99">
        <v>538076696</v>
      </c>
      <c r="M45" s="99">
        <v>538076696</v>
      </c>
      <c r="N45" s="99">
        <v>522927431</v>
      </c>
      <c r="O45" s="99">
        <v>502628920</v>
      </c>
      <c r="P45" s="99">
        <v>547082919</v>
      </c>
      <c r="Q45" s="99">
        <v>547082919</v>
      </c>
      <c r="R45" s="99">
        <v>0</v>
      </c>
      <c r="S45" s="99">
        <v>0</v>
      </c>
      <c r="T45" s="99">
        <v>0</v>
      </c>
      <c r="U45" s="99">
        <v>0</v>
      </c>
      <c r="V45" s="99">
        <v>547082919</v>
      </c>
      <c r="W45" s="99">
        <v>441675474</v>
      </c>
      <c r="X45" s="99">
        <v>105407445</v>
      </c>
      <c r="Y45" s="100">
        <v>23.87</v>
      </c>
      <c r="Z45" s="101">
        <v>364308976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101</v>
      </c>
      <c r="B47" s="114" t="s">
        <v>86</v>
      </c>
      <c r="C47" s="114"/>
      <c r="D47" s="115" t="s">
        <v>87</v>
      </c>
      <c r="E47" s="116" t="s">
        <v>88</v>
      </c>
      <c r="F47" s="117"/>
      <c r="G47" s="117"/>
      <c r="H47" s="117"/>
      <c r="I47" s="118" t="s">
        <v>89</v>
      </c>
      <c r="J47" s="117"/>
      <c r="K47" s="117"/>
      <c r="L47" s="117"/>
      <c r="M47" s="118" t="s">
        <v>90</v>
      </c>
      <c r="N47" s="119"/>
      <c r="O47" s="119"/>
      <c r="P47" s="119"/>
      <c r="Q47" s="118" t="s">
        <v>91</v>
      </c>
      <c r="R47" s="119"/>
      <c r="S47" s="119"/>
      <c r="T47" s="119"/>
      <c r="U47" s="119"/>
      <c r="V47" s="118" t="s">
        <v>92</v>
      </c>
      <c r="W47" s="118" t="s">
        <v>93</v>
      </c>
      <c r="X47" s="118" t="s">
        <v>94</v>
      </c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8023111</v>
      </c>
      <c r="C49" s="51">
        <v>0</v>
      </c>
      <c r="D49" s="128">
        <v>69107</v>
      </c>
      <c r="E49" s="53">
        <v>0</v>
      </c>
      <c r="F49" s="53">
        <v>0</v>
      </c>
      <c r="G49" s="53">
        <v>0</v>
      </c>
      <c r="H49" s="53">
        <v>0</v>
      </c>
      <c r="I49" s="53">
        <v>3631</v>
      </c>
      <c r="J49" s="53">
        <v>0</v>
      </c>
      <c r="K49" s="53">
        <v>0</v>
      </c>
      <c r="L49" s="53">
        <v>0</v>
      </c>
      <c r="M49" s="53">
        <v>18000</v>
      </c>
      <c r="N49" s="53">
        <v>0</v>
      </c>
      <c r="O49" s="53">
        <v>0</v>
      </c>
      <c r="P49" s="53">
        <v>0</v>
      </c>
      <c r="Q49" s="53">
        <v>60498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8174347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28350796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28350796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102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3.5">
      <c r="A61" s="38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8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8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8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8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108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109</v>
      </c>
      <c r="B67" s="23"/>
      <c r="C67" s="23"/>
      <c r="D67" s="24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4"/>
      <c r="Z67" s="26"/>
    </row>
    <row r="68" spans="1:26" ht="13.5" hidden="1">
      <c r="A68" s="36" t="s">
        <v>31</v>
      </c>
      <c r="B68" s="18"/>
      <c r="C68" s="18"/>
      <c r="D68" s="19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19"/>
      <c r="Z68" s="22"/>
    </row>
    <row r="69" spans="1:26" ht="13.5" hidden="1">
      <c r="A69" s="37" t="s">
        <v>32</v>
      </c>
      <c r="B69" s="18"/>
      <c r="C69" s="18"/>
      <c r="D69" s="19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19"/>
      <c r="Z69" s="22"/>
    </row>
    <row r="70" spans="1:26" ht="13.5" hidden="1">
      <c r="A70" s="38" t="s">
        <v>103</v>
      </c>
      <c r="B70" s="18"/>
      <c r="C70" s="18"/>
      <c r="D70" s="19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19"/>
      <c r="Z70" s="22"/>
    </row>
    <row r="71" spans="1:26" ht="13.5" hidden="1">
      <c r="A71" s="38" t="s">
        <v>104</v>
      </c>
      <c r="B71" s="18"/>
      <c r="C71" s="18"/>
      <c r="D71" s="19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19"/>
      <c r="Z71" s="22"/>
    </row>
    <row r="72" spans="1:26" ht="13.5" hidden="1">
      <c r="A72" s="38" t="s">
        <v>105</v>
      </c>
      <c r="B72" s="18"/>
      <c r="C72" s="18"/>
      <c r="D72" s="19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19"/>
      <c r="Z72" s="22"/>
    </row>
    <row r="73" spans="1:26" ht="13.5" hidden="1">
      <c r="A73" s="38" t="s">
        <v>106</v>
      </c>
      <c r="B73" s="18"/>
      <c r="C73" s="18"/>
      <c r="D73" s="19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19"/>
      <c r="Z73" s="22"/>
    </row>
    <row r="74" spans="1:26" ht="13.5" hidden="1">
      <c r="A74" s="38" t="s">
        <v>107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108</v>
      </c>
      <c r="B75" s="27"/>
      <c r="C75" s="27"/>
      <c r="D75" s="2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8"/>
      <c r="Z75" s="30"/>
    </row>
    <row r="76" spans="1:26" ht="13.5" hidden="1">
      <c r="A76" s="41" t="s">
        <v>110</v>
      </c>
      <c r="B76" s="31"/>
      <c r="C76" s="31"/>
      <c r="D76" s="32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2"/>
      <c r="Z76" s="34"/>
    </row>
    <row r="77" spans="1:26" ht="13.5" hidden="1">
      <c r="A77" s="36" t="s">
        <v>31</v>
      </c>
      <c r="B77" s="18"/>
      <c r="C77" s="18"/>
      <c r="D77" s="19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19"/>
      <c r="Z77" s="22"/>
    </row>
    <row r="78" spans="1:26" ht="13.5" hidden="1">
      <c r="A78" s="37" t="s">
        <v>32</v>
      </c>
      <c r="B78" s="18"/>
      <c r="C78" s="18"/>
      <c r="D78" s="19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19"/>
      <c r="Z78" s="22"/>
    </row>
    <row r="79" spans="1:26" ht="13.5" hidden="1">
      <c r="A79" s="38" t="s">
        <v>103</v>
      </c>
      <c r="B79" s="18"/>
      <c r="C79" s="18"/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19"/>
      <c r="Z79" s="22"/>
    </row>
    <row r="80" spans="1:26" ht="13.5" hidden="1">
      <c r="A80" s="38" t="s">
        <v>104</v>
      </c>
      <c r="B80" s="18"/>
      <c r="C80" s="18"/>
      <c r="D80" s="19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19"/>
      <c r="Z80" s="22"/>
    </row>
    <row r="81" spans="1:26" ht="13.5" hidden="1">
      <c r="A81" s="38" t="s">
        <v>105</v>
      </c>
      <c r="B81" s="18"/>
      <c r="C81" s="18"/>
      <c r="D81" s="19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19"/>
      <c r="Z81" s="22"/>
    </row>
    <row r="82" spans="1:26" ht="13.5" hidden="1">
      <c r="A82" s="38" t="s">
        <v>106</v>
      </c>
      <c r="B82" s="18"/>
      <c r="C82" s="18"/>
      <c r="D82" s="19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19"/>
      <c r="Z82" s="22"/>
    </row>
    <row r="83" spans="1:26" ht="13.5" hidden="1">
      <c r="A83" s="38" t="s">
        <v>107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108</v>
      </c>
      <c r="B84" s="27"/>
      <c r="C84" s="27"/>
      <c r="D84" s="2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133" t="s">
        <v>80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92514074</v>
      </c>
      <c r="C5" s="18">
        <v>0</v>
      </c>
      <c r="D5" s="58">
        <v>89437570</v>
      </c>
      <c r="E5" s="59">
        <v>92496150</v>
      </c>
      <c r="F5" s="59">
        <v>87731842</v>
      </c>
      <c r="G5" s="59">
        <v>-21670</v>
      </c>
      <c r="H5" s="59">
        <v>-61889</v>
      </c>
      <c r="I5" s="59">
        <v>87648283</v>
      </c>
      <c r="J5" s="59">
        <v>287679</v>
      </c>
      <c r="K5" s="59">
        <v>41140</v>
      </c>
      <c r="L5" s="59">
        <v>-4023</v>
      </c>
      <c r="M5" s="59">
        <v>324796</v>
      </c>
      <c r="N5" s="59">
        <v>177438</v>
      </c>
      <c r="O5" s="59">
        <v>15577</v>
      </c>
      <c r="P5" s="59">
        <v>16281</v>
      </c>
      <c r="Q5" s="59">
        <v>209296</v>
      </c>
      <c r="R5" s="59">
        <v>0</v>
      </c>
      <c r="S5" s="59">
        <v>0</v>
      </c>
      <c r="T5" s="59">
        <v>0</v>
      </c>
      <c r="U5" s="59">
        <v>0</v>
      </c>
      <c r="V5" s="59">
        <v>88182375</v>
      </c>
      <c r="W5" s="59">
        <v>89438000</v>
      </c>
      <c r="X5" s="59">
        <v>-1255625</v>
      </c>
      <c r="Y5" s="60">
        <v>-1.4</v>
      </c>
      <c r="Z5" s="61">
        <v>92496150</v>
      </c>
    </row>
    <row r="6" spans="1:26" ht="13.5">
      <c r="A6" s="57" t="s">
        <v>32</v>
      </c>
      <c r="B6" s="18">
        <v>183068202</v>
      </c>
      <c r="C6" s="18">
        <v>0</v>
      </c>
      <c r="D6" s="58">
        <v>218868330</v>
      </c>
      <c r="E6" s="59">
        <v>256417668</v>
      </c>
      <c r="F6" s="59">
        <v>18663637</v>
      </c>
      <c r="G6" s="59">
        <v>18460761</v>
      </c>
      <c r="H6" s="59">
        <v>16651947</v>
      </c>
      <c r="I6" s="59">
        <v>53776345</v>
      </c>
      <c r="J6" s="59">
        <v>16095683</v>
      </c>
      <c r="K6" s="59">
        <v>19591339</v>
      </c>
      <c r="L6" s="59">
        <v>18355670</v>
      </c>
      <c r="M6" s="59">
        <v>54042692</v>
      </c>
      <c r="N6" s="59">
        <v>13754700</v>
      </c>
      <c r="O6" s="59">
        <v>15137215</v>
      </c>
      <c r="P6" s="59">
        <v>13801186</v>
      </c>
      <c r="Q6" s="59">
        <v>42693101</v>
      </c>
      <c r="R6" s="59">
        <v>0</v>
      </c>
      <c r="S6" s="59">
        <v>0</v>
      </c>
      <c r="T6" s="59">
        <v>0</v>
      </c>
      <c r="U6" s="59">
        <v>0</v>
      </c>
      <c r="V6" s="59">
        <v>150512138</v>
      </c>
      <c r="W6" s="59">
        <v>165169476</v>
      </c>
      <c r="X6" s="59">
        <v>-14657338</v>
      </c>
      <c r="Y6" s="60">
        <v>-8.87</v>
      </c>
      <c r="Z6" s="61">
        <v>256417668</v>
      </c>
    </row>
    <row r="7" spans="1:26" ht="13.5">
      <c r="A7" s="57" t="s">
        <v>33</v>
      </c>
      <c r="B7" s="18">
        <v>0</v>
      </c>
      <c r="C7" s="18">
        <v>0</v>
      </c>
      <c r="D7" s="58">
        <v>616281</v>
      </c>
      <c r="E7" s="59">
        <v>1604038</v>
      </c>
      <c r="F7" s="59">
        <v>17866</v>
      </c>
      <c r="G7" s="59">
        <v>77354</v>
      </c>
      <c r="H7" s="59">
        <v>24599</v>
      </c>
      <c r="I7" s="59">
        <v>119819</v>
      </c>
      <c r="J7" s="59">
        <v>211417</v>
      </c>
      <c r="K7" s="59">
        <v>154331</v>
      </c>
      <c r="L7" s="59">
        <v>181330</v>
      </c>
      <c r="M7" s="59">
        <v>547078</v>
      </c>
      <c r="N7" s="59">
        <v>6037</v>
      </c>
      <c r="O7" s="59">
        <v>3168</v>
      </c>
      <c r="P7" s="59">
        <v>117937</v>
      </c>
      <c r="Q7" s="59">
        <v>127142</v>
      </c>
      <c r="R7" s="59">
        <v>0</v>
      </c>
      <c r="S7" s="59">
        <v>0</v>
      </c>
      <c r="T7" s="59">
        <v>0</v>
      </c>
      <c r="U7" s="59">
        <v>0</v>
      </c>
      <c r="V7" s="59">
        <v>794039</v>
      </c>
      <c r="W7" s="59">
        <v>462213</v>
      </c>
      <c r="X7" s="59">
        <v>331826</v>
      </c>
      <c r="Y7" s="60">
        <v>71.79</v>
      </c>
      <c r="Z7" s="61">
        <v>1604038</v>
      </c>
    </row>
    <row r="8" spans="1:26" ht="13.5">
      <c r="A8" s="57" t="s">
        <v>34</v>
      </c>
      <c r="B8" s="18">
        <v>108813000</v>
      </c>
      <c r="C8" s="18">
        <v>0</v>
      </c>
      <c r="D8" s="58">
        <v>118547304</v>
      </c>
      <c r="E8" s="59">
        <v>118547000</v>
      </c>
      <c r="F8" s="59">
        <v>47939000</v>
      </c>
      <c r="G8" s="59">
        <v>0</v>
      </c>
      <c r="H8" s="59">
        <v>0</v>
      </c>
      <c r="I8" s="59">
        <v>47939000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28764000</v>
      </c>
      <c r="Q8" s="59">
        <v>28764000</v>
      </c>
      <c r="R8" s="59">
        <v>0</v>
      </c>
      <c r="S8" s="59">
        <v>0</v>
      </c>
      <c r="T8" s="59">
        <v>0</v>
      </c>
      <c r="U8" s="59">
        <v>0</v>
      </c>
      <c r="V8" s="59">
        <v>76703000</v>
      </c>
      <c r="W8" s="59">
        <v>88910253</v>
      </c>
      <c r="X8" s="59">
        <v>-12207253</v>
      </c>
      <c r="Y8" s="60">
        <v>-13.73</v>
      </c>
      <c r="Z8" s="61">
        <v>118547000</v>
      </c>
    </row>
    <row r="9" spans="1:26" ht="13.5">
      <c r="A9" s="57" t="s">
        <v>35</v>
      </c>
      <c r="B9" s="18">
        <v>60783238</v>
      </c>
      <c r="C9" s="18">
        <v>0</v>
      </c>
      <c r="D9" s="58">
        <v>59033397</v>
      </c>
      <c r="E9" s="59">
        <v>25237004</v>
      </c>
      <c r="F9" s="59">
        <v>2134311</v>
      </c>
      <c r="G9" s="59">
        <v>2303767</v>
      </c>
      <c r="H9" s="59">
        <v>1918566</v>
      </c>
      <c r="I9" s="59">
        <v>6356644</v>
      </c>
      <c r="J9" s="59">
        <v>1442670</v>
      </c>
      <c r="K9" s="59">
        <v>4556572</v>
      </c>
      <c r="L9" s="59">
        <v>41413683</v>
      </c>
      <c r="M9" s="59">
        <v>47412925</v>
      </c>
      <c r="N9" s="59">
        <v>4037817</v>
      </c>
      <c r="O9" s="59">
        <v>4212854</v>
      </c>
      <c r="P9" s="59">
        <v>4324866</v>
      </c>
      <c r="Q9" s="59">
        <v>12575537</v>
      </c>
      <c r="R9" s="59">
        <v>0</v>
      </c>
      <c r="S9" s="59">
        <v>0</v>
      </c>
      <c r="T9" s="59">
        <v>0</v>
      </c>
      <c r="U9" s="59">
        <v>0</v>
      </c>
      <c r="V9" s="59">
        <v>66345106</v>
      </c>
      <c r="W9" s="59">
        <v>44273430</v>
      </c>
      <c r="X9" s="59">
        <v>22071676</v>
      </c>
      <c r="Y9" s="60">
        <v>49.85</v>
      </c>
      <c r="Z9" s="61">
        <v>25237004</v>
      </c>
    </row>
    <row r="10" spans="1:26" ht="25.5">
      <c r="A10" s="62" t="s">
        <v>95</v>
      </c>
      <c r="B10" s="63">
        <f>SUM(B5:B9)</f>
        <v>445178514</v>
      </c>
      <c r="C10" s="63">
        <f>SUM(C5:C9)</f>
        <v>0</v>
      </c>
      <c r="D10" s="64">
        <f aca="true" t="shared" si="0" ref="D10:Z10">SUM(D5:D9)</f>
        <v>486502882</v>
      </c>
      <c r="E10" s="65">
        <f t="shared" si="0"/>
        <v>494301860</v>
      </c>
      <c r="F10" s="65">
        <f t="shared" si="0"/>
        <v>156486656</v>
      </c>
      <c r="G10" s="65">
        <f t="shared" si="0"/>
        <v>20820212</v>
      </c>
      <c r="H10" s="65">
        <f t="shared" si="0"/>
        <v>18533223</v>
      </c>
      <c r="I10" s="65">
        <f t="shared" si="0"/>
        <v>195840091</v>
      </c>
      <c r="J10" s="65">
        <f t="shared" si="0"/>
        <v>18037449</v>
      </c>
      <c r="K10" s="65">
        <f t="shared" si="0"/>
        <v>24343382</v>
      </c>
      <c r="L10" s="65">
        <f t="shared" si="0"/>
        <v>59946660</v>
      </c>
      <c r="M10" s="65">
        <f t="shared" si="0"/>
        <v>102327491</v>
      </c>
      <c r="N10" s="65">
        <f t="shared" si="0"/>
        <v>17975992</v>
      </c>
      <c r="O10" s="65">
        <f t="shared" si="0"/>
        <v>19368814</v>
      </c>
      <c r="P10" s="65">
        <f t="shared" si="0"/>
        <v>47024270</v>
      </c>
      <c r="Q10" s="65">
        <f t="shared" si="0"/>
        <v>84369076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382536658</v>
      </c>
      <c r="W10" s="65">
        <f t="shared" si="0"/>
        <v>388253372</v>
      </c>
      <c r="X10" s="65">
        <f t="shared" si="0"/>
        <v>-5716714</v>
      </c>
      <c r="Y10" s="66">
        <f>+IF(W10&lt;&gt;0,(X10/W10)*100,0)</f>
        <v>-1.4724183773476667</v>
      </c>
      <c r="Z10" s="67">
        <f t="shared" si="0"/>
        <v>494301860</v>
      </c>
    </row>
    <row r="11" spans="1:26" ht="13.5">
      <c r="A11" s="57" t="s">
        <v>36</v>
      </c>
      <c r="B11" s="18">
        <v>140258324</v>
      </c>
      <c r="C11" s="18">
        <v>0</v>
      </c>
      <c r="D11" s="58">
        <v>132902885</v>
      </c>
      <c r="E11" s="59">
        <v>158317548</v>
      </c>
      <c r="F11" s="59">
        <v>11537559</v>
      </c>
      <c r="G11" s="59">
        <v>13252324</v>
      </c>
      <c r="H11" s="59">
        <v>12884342</v>
      </c>
      <c r="I11" s="59">
        <v>37674225</v>
      </c>
      <c r="J11" s="59">
        <v>13298172</v>
      </c>
      <c r="K11" s="59">
        <v>13140027</v>
      </c>
      <c r="L11" s="59">
        <v>12715580</v>
      </c>
      <c r="M11" s="59">
        <v>39153779</v>
      </c>
      <c r="N11" s="59">
        <v>13292571</v>
      </c>
      <c r="O11" s="59">
        <v>13302318</v>
      </c>
      <c r="P11" s="59">
        <v>14728186</v>
      </c>
      <c r="Q11" s="59">
        <v>41323075</v>
      </c>
      <c r="R11" s="59">
        <v>0</v>
      </c>
      <c r="S11" s="59">
        <v>0</v>
      </c>
      <c r="T11" s="59">
        <v>0</v>
      </c>
      <c r="U11" s="59">
        <v>0</v>
      </c>
      <c r="V11" s="59">
        <v>118151079</v>
      </c>
      <c r="W11" s="59">
        <v>99677808</v>
      </c>
      <c r="X11" s="59">
        <v>18473271</v>
      </c>
      <c r="Y11" s="60">
        <v>18.53</v>
      </c>
      <c r="Z11" s="61">
        <v>158317548</v>
      </c>
    </row>
    <row r="12" spans="1:26" ht="13.5">
      <c r="A12" s="57" t="s">
        <v>37</v>
      </c>
      <c r="B12" s="18">
        <v>9146771</v>
      </c>
      <c r="C12" s="18">
        <v>0</v>
      </c>
      <c r="D12" s="58">
        <v>8857011</v>
      </c>
      <c r="E12" s="59">
        <v>9589990</v>
      </c>
      <c r="F12" s="59">
        <v>760789</v>
      </c>
      <c r="G12" s="59">
        <v>651206</v>
      </c>
      <c r="H12" s="59">
        <v>756750</v>
      </c>
      <c r="I12" s="59">
        <v>2168745</v>
      </c>
      <c r="J12" s="59">
        <v>750239</v>
      </c>
      <c r="K12" s="59">
        <v>749463</v>
      </c>
      <c r="L12" s="59">
        <v>749784</v>
      </c>
      <c r="M12" s="59">
        <v>2249486</v>
      </c>
      <c r="N12" s="59">
        <v>749784</v>
      </c>
      <c r="O12" s="59">
        <v>749784</v>
      </c>
      <c r="P12" s="59">
        <v>749784</v>
      </c>
      <c r="Q12" s="59">
        <v>2249352</v>
      </c>
      <c r="R12" s="59">
        <v>0</v>
      </c>
      <c r="S12" s="59">
        <v>0</v>
      </c>
      <c r="T12" s="59">
        <v>0</v>
      </c>
      <c r="U12" s="59">
        <v>0</v>
      </c>
      <c r="V12" s="59">
        <v>6667583</v>
      </c>
      <c r="W12" s="59">
        <v>6642756</v>
      </c>
      <c r="X12" s="59">
        <v>24827</v>
      </c>
      <c r="Y12" s="60">
        <v>0.37</v>
      </c>
      <c r="Z12" s="61">
        <v>9589990</v>
      </c>
    </row>
    <row r="13" spans="1:26" ht="13.5">
      <c r="A13" s="57" t="s">
        <v>96</v>
      </c>
      <c r="B13" s="18">
        <v>84169937</v>
      </c>
      <c r="C13" s="18">
        <v>0</v>
      </c>
      <c r="D13" s="58">
        <v>33595902</v>
      </c>
      <c r="E13" s="59">
        <v>35835000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50</v>
      </c>
      <c r="P13" s="59">
        <v>0</v>
      </c>
      <c r="Q13" s="59">
        <v>50</v>
      </c>
      <c r="R13" s="59">
        <v>0</v>
      </c>
      <c r="S13" s="59">
        <v>0</v>
      </c>
      <c r="T13" s="59">
        <v>0</v>
      </c>
      <c r="U13" s="59">
        <v>0</v>
      </c>
      <c r="V13" s="59">
        <v>50</v>
      </c>
      <c r="W13" s="59">
        <v>25196931</v>
      </c>
      <c r="X13" s="59">
        <v>-25196881</v>
      </c>
      <c r="Y13" s="60">
        <v>-100</v>
      </c>
      <c r="Z13" s="61">
        <v>35835000</v>
      </c>
    </row>
    <row r="14" spans="1:26" ht="13.5">
      <c r="A14" s="57" t="s">
        <v>38</v>
      </c>
      <c r="B14" s="18">
        <v>45088567</v>
      </c>
      <c r="C14" s="18">
        <v>0</v>
      </c>
      <c r="D14" s="58">
        <v>17934393</v>
      </c>
      <c r="E14" s="59">
        <v>0</v>
      </c>
      <c r="F14" s="59">
        <v>100648</v>
      </c>
      <c r="G14" s="59">
        <v>390110</v>
      </c>
      <c r="H14" s="59">
        <v>100648</v>
      </c>
      <c r="I14" s="59">
        <v>591406</v>
      </c>
      <c r="J14" s="59">
        <v>810435</v>
      </c>
      <c r="K14" s="59">
        <v>860577</v>
      </c>
      <c r="L14" s="59">
        <v>767210</v>
      </c>
      <c r="M14" s="59">
        <v>2438222</v>
      </c>
      <c r="N14" s="59">
        <v>869397</v>
      </c>
      <c r="O14" s="59">
        <v>770809</v>
      </c>
      <c r="P14" s="59">
        <v>0</v>
      </c>
      <c r="Q14" s="59">
        <v>1640206</v>
      </c>
      <c r="R14" s="59">
        <v>0</v>
      </c>
      <c r="S14" s="59">
        <v>0</v>
      </c>
      <c r="T14" s="59">
        <v>0</v>
      </c>
      <c r="U14" s="59">
        <v>0</v>
      </c>
      <c r="V14" s="59">
        <v>4669834</v>
      </c>
      <c r="W14" s="59">
        <v>14844024</v>
      </c>
      <c r="X14" s="59">
        <v>-10174190</v>
      </c>
      <c r="Y14" s="60">
        <v>-68.54</v>
      </c>
      <c r="Z14" s="61">
        <v>0</v>
      </c>
    </row>
    <row r="15" spans="1:26" ht="13.5">
      <c r="A15" s="57" t="s">
        <v>39</v>
      </c>
      <c r="B15" s="18">
        <v>177024361</v>
      </c>
      <c r="C15" s="18">
        <v>0</v>
      </c>
      <c r="D15" s="58">
        <v>138478575</v>
      </c>
      <c r="E15" s="59">
        <v>169654832</v>
      </c>
      <c r="F15" s="59">
        <v>1124411</v>
      </c>
      <c r="G15" s="59">
        <v>15888505</v>
      </c>
      <c r="H15" s="59">
        <v>9017697</v>
      </c>
      <c r="I15" s="59">
        <v>26030613</v>
      </c>
      <c r="J15" s="59">
        <v>9027202</v>
      </c>
      <c r="K15" s="59">
        <v>9754515</v>
      </c>
      <c r="L15" s="59">
        <v>8218039</v>
      </c>
      <c r="M15" s="59">
        <v>26999756</v>
      </c>
      <c r="N15" s="59">
        <v>8364982</v>
      </c>
      <c r="O15" s="59">
        <v>7932570</v>
      </c>
      <c r="P15" s="59">
        <v>8597685</v>
      </c>
      <c r="Q15" s="59">
        <v>24895237</v>
      </c>
      <c r="R15" s="59">
        <v>0</v>
      </c>
      <c r="S15" s="59">
        <v>0</v>
      </c>
      <c r="T15" s="59">
        <v>0</v>
      </c>
      <c r="U15" s="59">
        <v>0</v>
      </c>
      <c r="V15" s="59">
        <v>77925606</v>
      </c>
      <c r="W15" s="59">
        <v>103858929</v>
      </c>
      <c r="X15" s="59">
        <v>-25933323</v>
      </c>
      <c r="Y15" s="60">
        <v>-24.97</v>
      </c>
      <c r="Z15" s="61">
        <v>169654832</v>
      </c>
    </row>
    <row r="16" spans="1:26" ht="13.5">
      <c r="A16" s="68" t="s">
        <v>40</v>
      </c>
      <c r="B16" s="18">
        <v>0</v>
      </c>
      <c r="C16" s="18">
        <v>0</v>
      </c>
      <c r="D16" s="58">
        <v>8730208</v>
      </c>
      <c r="E16" s="59">
        <v>75773313</v>
      </c>
      <c r="F16" s="59">
        <v>0</v>
      </c>
      <c r="G16" s="59">
        <v>0</v>
      </c>
      <c r="H16" s="59">
        <v>215442</v>
      </c>
      <c r="I16" s="59">
        <v>215442</v>
      </c>
      <c r="J16" s="59">
        <v>851945</v>
      </c>
      <c r="K16" s="59">
        <v>96980</v>
      </c>
      <c r="L16" s="59">
        <v>0</v>
      </c>
      <c r="M16" s="59">
        <v>948925</v>
      </c>
      <c r="N16" s="59">
        <v>324249</v>
      </c>
      <c r="O16" s="59">
        <v>238966</v>
      </c>
      <c r="P16" s="59">
        <v>246783</v>
      </c>
      <c r="Q16" s="59">
        <v>809998</v>
      </c>
      <c r="R16" s="59">
        <v>0</v>
      </c>
      <c r="S16" s="59">
        <v>0</v>
      </c>
      <c r="T16" s="59">
        <v>0</v>
      </c>
      <c r="U16" s="59">
        <v>0</v>
      </c>
      <c r="V16" s="59">
        <v>1974365</v>
      </c>
      <c r="W16" s="59"/>
      <c r="X16" s="59">
        <v>1974365</v>
      </c>
      <c r="Y16" s="60">
        <v>0</v>
      </c>
      <c r="Z16" s="61">
        <v>75773313</v>
      </c>
    </row>
    <row r="17" spans="1:26" ht="13.5">
      <c r="A17" s="57" t="s">
        <v>41</v>
      </c>
      <c r="B17" s="18">
        <v>222925056</v>
      </c>
      <c r="C17" s="18">
        <v>0</v>
      </c>
      <c r="D17" s="58">
        <v>164640124</v>
      </c>
      <c r="E17" s="59">
        <v>136328338</v>
      </c>
      <c r="F17" s="59">
        <v>7206252</v>
      </c>
      <c r="G17" s="59">
        <v>13296970</v>
      </c>
      <c r="H17" s="59">
        <v>23609018</v>
      </c>
      <c r="I17" s="59">
        <v>44112240</v>
      </c>
      <c r="J17" s="59">
        <v>12573484</v>
      </c>
      <c r="K17" s="59">
        <v>11459113</v>
      </c>
      <c r="L17" s="59">
        <v>9494011</v>
      </c>
      <c r="M17" s="59">
        <v>33526608</v>
      </c>
      <c r="N17" s="59">
        <v>12178465</v>
      </c>
      <c r="O17" s="59">
        <v>8625203</v>
      </c>
      <c r="P17" s="59">
        <v>13211337</v>
      </c>
      <c r="Q17" s="59">
        <v>34015005</v>
      </c>
      <c r="R17" s="59">
        <v>0</v>
      </c>
      <c r="S17" s="59">
        <v>0</v>
      </c>
      <c r="T17" s="59">
        <v>0</v>
      </c>
      <c r="U17" s="59">
        <v>0</v>
      </c>
      <c r="V17" s="59">
        <v>111653853</v>
      </c>
      <c r="W17" s="59">
        <v>123103746</v>
      </c>
      <c r="X17" s="59">
        <v>-11449893</v>
      </c>
      <c r="Y17" s="60">
        <v>-9.3</v>
      </c>
      <c r="Z17" s="61">
        <v>136328338</v>
      </c>
    </row>
    <row r="18" spans="1:26" ht="13.5">
      <c r="A18" s="69" t="s">
        <v>42</v>
      </c>
      <c r="B18" s="70">
        <f>SUM(B11:B17)</f>
        <v>678613016</v>
      </c>
      <c r="C18" s="70">
        <f>SUM(C11:C17)</f>
        <v>0</v>
      </c>
      <c r="D18" s="71">
        <f aca="true" t="shared" si="1" ref="D18:Z18">SUM(D11:D17)</f>
        <v>505139098</v>
      </c>
      <c r="E18" s="72">
        <f t="shared" si="1"/>
        <v>585499021</v>
      </c>
      <c r="F18" s="72">
        <f t="shared" si="1"/>
        <v>20729659</v>
      </c>
      <c r="G18" s="72">
        <f t="shared" si="1"/>
        <v>43479115</v>
      </c>
      <c r="H18" s="72">
        <f t="shared" si="1"/>
        <v>46583897</v>
      </c>
      <c r="I18" s="72">
        <f t="shared" si="1"/>
        <v>110792671</v>
      </c>
      <c r="J18" s="72">
        <f t="shared" si="1"/>
        <v>37311477</v>
      </c>
      <c r="K18" s="72">
        <f t="shared" si="1"/>
        <v>36060675</v>
      </c>
      <c r="L18" s="72">
        <f t="shared" si="1"/>
        <v>31944624</v>
      </c>
      <c r="M18" s="72">
        <f t="shared" si="1"/>
        <v>105316776</v>
      </c>
      <c r="N18" s="72">
        <f t="shared" si="1"/>
        <v>35779448</v>
      </c>
      <c r="O18" s="72">
        <f t="shared" si="1"/>
        <v>31619700</v>
      </c>
      <c r="P18" s="72">
        <f t="shared" si="1"/>
        <v>37533775</v>
      </c>
      <c r="Q18" s="72">
        <f t="shared" si="1"/>
        <v>104932923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321042370</v>
      </c>
      <c r="W18" s="72">
        <f t="shared" si="1"/>
        <v>373324194</v>
      </c>
      <c r="X18" s="72">
        <f t="shared" si="1"/>
        <v>-52281824</v>
      </c>
      <c r="Y18" s="66">
        <f>+IF(W18&lt;&gt;0,(X18/W18)*100,0)</f>
        <v>-14.004402832782919</v>
      </c>
      <c r="Z18" s="73">
        <f t="shared" si="1"/>
        <v>585499021</v>
      </c>
    </row>
    <row r="19" spans="1:26" ht="13.5">
      <c r="A19" s="69" t="s">
        <v>43</v>
      </c>
      <c r="B19" s="74">
        <f>+B10-B18</f>
        <v>-233434502</v>
      </c>
      <c r="C19" s="74">
        <f>+C10-C18</f>
        <v>0</v>
      </c>
      <c r="D19" s="75">
        <f aca="true" t="shared" si="2" ref="D19:Z19">+D10-D18</f>
        <v>-18636216</v>
      </c>
      <c r="E19" s="76">
        <f t="shared" si="2"/>
        <v>-91197161</v>
      </c>
      <c r="F19" s="76">
        <f t="shared" si="2"/>
        <v>135756997</v>
      </c>
      <c r="G19" s="76">
        <f t="shared" si="2"/>
        <v>-22658903</v>
      </c>
      <c r="H19" s="76">
        <f t="shared" si="2"/>
        <v>-28050674</v>
      </c>
      <c r="I19" s="76">
        <f t="shared" si="2"/>
        <v>85047420</v>
      </c>
      <c r="J19" s="76">
        <f t="shared" si="2"/>
        <v>-19274028</v>
      </c>
      <c r="K19" s="76">
        <f t="shared" si="2"/>
        <v>-11717293</v>
      </c>
      <c r="L19" s="76">
        <f t="shared" si="2"/>
        <v>28002036</v>
      </c>
      <c r="M19" s="76">
        <f t="shared" si="2"/>
        <v>-2989285</v>
      </c>
      <c r="N19" s="76">
        <f t="shared" si="2"/>
        <v>-17803456</v>
      </c>
      <c r="O19" s="76">
        <f t="shared" si="2"/>
        <v>-12250886</v>
      </c>
      <c r="P19" s="76">
        <f t="shared" si="2"/>
        <v>9490495</v>
      </c>
      <c r="Q19" s="76">
        <f t="shared" si="2"/>
        <v>-20563847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61494288</v>
      </c>
      <c r="W19" s="76">
        <f>IF(E10=E18,0,W10-W18)</f>
        <v>14929178</v>
      </c>
      <c r="X19" s="76">
        <f t="shared" si="2"/>
        <v>46565110</v>
      </c>
      <c r="Y19" s="77">
        <f>+IF(W19&lt;&gt;0,(X19/W19)*100,0)</f>
        <v>311.9067238665116</v>
      </c>
      <c r="Z19" s="78">
        <f t="shared" si="2"/>
        <v>-91197161</v>
      </c>
    </row>
    <row r="20" spans="1:26" ht="13.5">
      <c r="A20" s="57" t="s">
        <v>44</v>
      </c>
      <c r="B20" s="18">
        <v>84759471</v>
      </c>
      <c r="C20" s="18">
        <v>0</v>
      </c>
      <c r="D20" s="58">
        <v>66023174</v>
      </c>
      <c r="E20" s="59">
        <v>66025000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3414</v>
      </c>
      <c r="P20" s="59">
        <v>193</v>
      </c>
      <c r="Q20" s="59">
        <v>3607</v>
      </c>
      <c r="R20" s="59">
        <v>0</v>
      </c>
      <c r="S20" s="59">
        <v>0</v>
      </c>
      <c r="T20" s="59">
        <v>0</v>
      </c>
      <c r="U20" s="59">
        <v>0</v>
      </c>
      <c r="V20" s="59">
        <v>3607</v>
      </c>
      <c r="W20" s="59">
        <v>49518747</v>
      </c>
      <c r="X20" s="59">
        <v>-49515140</v>
      </c>
      <c r="Y20" s="60">
        <v>-99.99</v>
      </c>
      <c r="Z20" s="61">
        <v>66025000</v>
      </c>
    </row>
    <row r="21" spans="1:26" ht="13.5">
      <c r="A21" s="57" t="s">
        <v>97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98</v>
      </c>
      <c r="B22" s="85">
        <f>SUM(B19:B21)</f>
        <v>-148675031</v>
      </c>
      <c r="C22" s="85">
        <f>SUM(C19:C21)</f>
        <v>0</v>
      </c>
      <c r="D22" s="86">
        <f aca="true" t="shared" si="3" ref="D22:Z22">SUM(D19:D21)</f>
        <v>47386958</v>
      </c>
      <c r="E22" s="87">
        <f t="shared" si="3"/>
        <v>-25172161</v>
      </c>
      <c r="F22" s="87">
        <f t="shared" si="3"/>
        <v>135756997</v>
      </c>
      <c r="G22" s="87">
        <f t="shared" si="3"/>
        <v>-22658903</v>
      </c>
      <c r="H22" s="87">
        <f t="shared" si="3"/>
        <v>-28050674</v>
      </c>
      <c r="I22" s="87">
        <f t="shared" si="3"/>
        <v>85047420</v>
      </c>
      <c r="J22" s="87">
        <f t="shared" si="3"/>
        <v>-19274028</v>
      </c>
      <c r="K22" s="87">
        <f t="shared" si="3"/>
        <v>-11717293</v>
      </c>
      <c r="L22" s="87">
        <f t="shared" si="3"/>
        <v>28002036</v>
      </c>
      <c r="M22" s="87">
        <f t="shared" si="3"/>
        <v>-2989285</v>
      </c>
      <c r="N22" s="87">
        <f t="shared" si="3"/>
        <v>-17803456</v>
      </c>
      <c r="O22" s="87">
        <f t="shared" si="3"/>
        <v>-12247472</v>
      </c>
      <c r="P22" s="87">
        <f t="shared" si="3"/>
        <v>9490688</v>
      </c>
      <c r="Q22" s="87">
        <f t="shared" si="3"/>
        <v>-20560240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61497895</v>
      </c>
      <c r="W22" s="87">
        <f t="shared" si="3"/>
        <v>64447925</v>
      </c>
      <c r="X22" s="87">
        <f t="shared" si="3"/>
        <v>-2950030</v>
      </c>
      <c r="Y22" s="88">
        <f>+IF(W22&lt;&gt;0,(X22/W22)*100,0)</f>
        <v>-4.577385540341291</v>
      </c>
      <c r="Z22" s="89">
        <f t="shared" si="3"/>
        <v>-25172161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-148675031</v>
      </c>
      <c r="C24" s="74">
        <f>SUM(C22:C23)</f>
        <v>0</v>
      </c>
      <c r="D24" s="75">
        <f aca="true" t="shared" si="4" ref="D24:Z24">SUM(D22:D23)</f>
        <v>47386958</v>
      </c>
      <c r="E24" s="76">
        <f t="shared" si="4"/>
        <v>-25172161</v>
      </c>
      <c r="F24" s="76">
        <f t="shared" si="4"/>
        <v>135756997</v>
      </c>
      <c r="G24" s="76">
        <f t="shared" si="4"/>
        <v>-22658903</v>
      </c>
      <c r="H24" s="76">
        <f t="shared" si="4"/>
        <v>-28050674</v>
      </c>
      <c r="I24" s="76">
        <f t="shared" si="4"/>
        <v>85047420</v>
      </c>
      <c r="J24" s="76">
        <f t="shared" si="4"/>
        <v>-19274028</v>
      </c>
      <c r="K24" s="76">
        <f t="shared" si="4"/>
        <v>-11717293</v>
      </c>
      <c r="L24" s="76">
        <f t="shared" si="4"/>
        <v>28002036</v>
      </c>
      <c r="M24" s="76">
        <f t="shared" si="4"/>
        <v>-2989285</v>
      </c>
      <c r="N24" s="76">
        <f t="shared" si="4"/>
        <v>-17803456</v>
      </c>
      <c r="O24" s="76">
        <f t="shared" si="4"/>
        <v>-12247472</v>
      </c>
      <c r="P24" s="76">
        <f t="shared" si="4"/>
        <v>9490688</v>
      </c>
      <c r="Q24" s="76">
        <f t="shared" si="4"/>
        <v>-20560240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61497895</v>
      </c>
      <c r="W24" s="76">
        <f t="shared" si="4"/>
        <v>64447925</v>
      </c>
      <c r="X24" s="76">
        <f t="shared" si="4"/>
        <v>-2950030</v>
      </c>
      <c r="Y24" s="77">
        <f>+IF(W24&lt;&gt;0,(X24/W24)*100,0)</f>
        <v>-4.577385540341291</v>
      </c>
      <c r="Z24" s="78">
        <f t="shared" si="4"/>
        <v>-25172161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99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79951339</v>
      </c>
      <c r="C27" s="21">
        <v>0</v>
      </c>
      <c r="D27" s="98">
        <v>71173803</v>
      </c>
      <c r="E27" s="99">
        <v>71173750</v>
      </c>
      <c r="F27" s="99">
        <v>0</v>
      </c>
      <c r="G27" s="99">
        <v>0</v>
      </c>
      <c r="H27" s="99">
        <v>13321800</v>
      </c>
      <c r="I27" s="99">
        <v>13321800</v>
      </c>
      <c r="J27" s="99">
        <v>5351287</v>
      </c>
      <c r="K27" s="99">
        <v>10690520</v>
      </c>
      <c r="L27" s="99">
        <v>7778942</v>
      </c>
      <c r="M27" s="99">
        <v>23820749</v>
      </c>
      <c r="N27" s="99">
        <v>3168768</v>
      </c>
      <c r="O27" s="99">
        <v>4345750</v>
      </c>
      <c r="P27" s="99">
        <v>4141307</v>
      </c>
      <c r="Q27" s="99">
        <v>11655825</v>
      </c>
      <c r="R27" s="99">
        <v>0</v>
      </c>
      <c r="S27" s="99">
        <v>0</v>
      </c>
      <c r="T27" s="99">
        <v>0</v>
      </c>
      <c r="U27" s="99">
        <v>0</v>
      </c>
      <c r="V27" s="99">
        <v>48798374</v>
      </c>
      <c r="W27" s="99">
        <v>53380313</v>
      </c>
      <c r="X27" s="99">
        <v>-4581939</v>
      </c>
      <c r="Y27" s="100">
        <v>-8.58</v>
      </c>
      <c r="Z27" s="101">
        <v>71173750</v>
      </c>
    </row>
    <row r="28" spans="1:26" ht="13.5">
      <c r="A28" s="102" t="s">
        <v>44</v>
      </c>
      <c r="B28" s="18">
        <v>74378803</v>
      </c>
      <c r="C28" s="18">
        <v>0</v>
      </c>
      <c r="D28" s="58">
        <v>63724044</v>
      </c>
      <c r="E28" s="59">
        <v>63723750</v>
      </c>
      <c r="F28" s="59">
        <v>0</v>
      </c>
      <c r="G28" s="59">
        <v>0</v>
      </c>
      <c r="H28" s="59">
        <v>9127000</v>
      </c>
      <c r="I28" s="59">
        <v>9127000</v>
      </c>
      <c r="J28" s="59">
        <v>4385287</v>
      </c>
      <c r="K28" s="59">
        <v>10294051</v>
      </c>
      <c r="L28" s="59">
        <v>7772052</v>
      </c>
      <c r="M28" s="59">
        <v>22451390</v>
      </c>
      <c r="N28" s="59">
        <v>2952245</v>
      </c>
      <c r="O28" s="59">
        <v>4345750</v>
      </c>
      <c r="P28" s="59">
        <v>4141307</v>
      </c>
      <c r="Q28" s="59">
        <v>11439302</v>
      </c>
      <c r="R28" s="59">
        <v>0</v>
      </c>
      <c r="S28" s="59">
        <v>0</v>
      </c>
      <c r="T28" s="59">
        <v>0</v>
      </c>
      <c r="U28" s="59">
        <v>0</v>
      </c>
      <c r="V28" s="59">
        <v>43017692</v>
      </c>
      <c r="W28" s="59">
        <v>47792813</v>
      </c>
      <c r="X28" s="59">
        <v>-4775121</v>
      </c>
      <c r="Y28" s="60">
        <v>-9.99</v>
      </c>
      <c r="Z28" s="61">
        <v>63723750</v>
      </c>
    </row>
    <row r="29" spans="1:26" ht="13.5">
      <c r="A29" s="57" t="s">
        <v>100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396469</v>
      </c>
      <c r="L29" s="59">
        <v>0</v>
      </c>
      <c r="M29" s="59">
        <v>396469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396469</v>
      </c>
      <c r="W29" s="59"/>
      <c r="X29" s="59">
        <v>396469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5572536</v>
      </c>
      <c r="C31" s="18">
        <v>0</v>
      </c>
      <c r="D31" s="58">
        <v>7449759</v>
      </c>
      <c r="E31" s="59">
        <v>7450000</v>
      </c>
      <c r="F31" s="59">
        <v>0</v>
      </c>
      <c r="G31" s="59">
        <v>0</v>
      </c>
      <c r="H31" s="59">
        <v>4194800</v>
      </c>
      <c r="I31" s="59">
        <v>4194800</v>
      </c>
      <c r="J31" s="59">
        <v>966000</v>
      </c>
      <c r="K31" s="59">
        <v>0</v>
      </c>
      <c r="L31" s="59">
        <v>6890</v>
      </c>
      <c r="M31" s="59">
        <v>972890</v>
      </c>
      <c r="N31" s="59">
        <v>216523</v>
      </c>
      <c r="O31" s="59">
        <v>0</v>
      </c>
      <c r="P31" s="59">
        <v>0</v>
      </c>
      <c r="Q31" s="59">
        <v>216523</v>
      </c>
      <c r="R31" s="59">
        <v>0</v>
      </c>
      <c r="S31" s="59">
        <v>0</v>
      </c>
      <c r="T31" s="59">
        <v>0</v>
      </c>
      <c r="U31" s="59">
        <v>0</v>
      </c>
      <c r="V31" s="59">
        <v>5384213</v>
      </c>
      <c r="W31" s="59">
        <v>5587500</v>
      </c>
      <c r="X31" s="59">
        <v>-203287</v>
      </c>
      <c r="Y31" s="60">
        <v>-3.64</v>
      </c>
      <c r="Z31" s="61">
        <v>7450000</v>
      </c>
    </row>
    <row r="32" spans="1:26" ht="13.5">
      <c r="A32" s="69" t="s">
        <v>50</v>
      </c>
      <c r="B32" s="21">
        <f>SUM(B28:B31)</f>
        <v>79951339</v>
      </c>
      <c r="C32" s="21">
        <f>SUM(C28:C31)</f>
        <v>0</v>
      </c>
      <c r="D32" s="98">
        <f aca="true" t="shared" si="5" ref="D32:Z32">SUM(D28:D31)</f>
        <v>71173803</v>
      </c>
      <c r="E32" s="99">
        <f t="shared" si="5"/>
        <v>71173750</v>
      </c>
      <c r="F32" s="99">
        <f t="shared" si="5"/>
        <v>0</v>
      </c>
      <c r="G32" s="99">
        <f t="shared" si="5"/>
        <v>0</v>
      </c>
      <c r="H32" s="99">
        <f t="shared" si="5"/>
        <v>13321800</v>
      </c>
      <c r="I32" s="99">
        <f t="shared" si="5"/>
        <v>13321800</v>
      </c>
      <c r="J32" s="99">
        <f t="shared" si="5"/>
        <v>5351287</v>
      </c>
      <c r="K32" s="99">
        <f t="shared" si="5"/>
        <v>10690520</v>
      </c>
      <c r="L32" s="99">
        <f t="shared" si="5"/>
        <v>7778942</v>
      </c>
      <c r="M32" s="99">
        <f t="shared" si="5"/>
        <v>23820749</v>
      </c>
      <c r="N32" s="99">
        <f t="shared" si="5"/>
        <v>3168768</v>
      </c>
      <c r="O32" s="99">
        <f t="shared" si="5"/>
        <v>4345750</v>
      </c>
      <c r="P32" s="99">
        <f t="shared" si="5"/>
        <v>4141307</v>
      </c>
      <c r="Q32" s="99">
        <f t="shared" si="5"/>
        <v>11655825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48798374</v>
      </c>
      <c r="W32" s="99">
        <f t="shared" si="5"/>
        <v>53380313</v>
      </c>
      <c r="X32" s="99">
        <f t="shared" si="5"/>
        <v>-4581939</v>
      </c>
      <c r="Y32" s="100">
        <f>+IF(W32&lt;&gt;0,(X32/W32)*100,0)</f>
        <v>-8.583574622351877</v>
      </c>
      <c r="Z32" s="101">
        <f t="shared" si="5"/>
        <v>71173750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198563547</v>
      </c>
      <c r="C35" s="18">
        <v>0</v>
      </c>
      <c r="D35" s="58">
        <v>91632442</v>
      </c>
      <c r="E35" s="59">
        <v>185093000</v>
      </c>
      <c r="F35" s="59">
        <v>331915977</v>
      </c>
      <c r="G35" s="59">
        <v>108038890</v>
      </c>
      <c r="H35" s="59">
        <v>132098</v>
      </c>
      <c r="I35" s="59">
        <v>132098</v>
      </c>
      <c r="J35" s="59">
        <v>406442147</v>
      </c>
      <c r="K35" s="59">
        <v>390175545</v>
      </c>
      <c r="L35" s="59">
        <v>408111722</v>
      </c>
      <c r="M35" s="59">
        <v>408111722</v>
      </c>
      <c r="N35" s="59">
        <v>408932604</v>
      </c>
      <c r="O35" s="59">
        <v>425856838</v>
      </c>
      <c r="P35" s="59">
        <v>466123004</v>
      </c>
      <c r="Q35" s="59">
        <v>466123004</v>
      </c>
      <c r="R35" s="59">
        <v>0</v>
      </c>
      <c r="S35" s="59">
        <v>0</v>
      </c>
      <c r="T35" s="59">
        <v>0</v>
      </c>
      <c r="U35" s="59">
        <v>0</v>
      </c>
      <c r="V35" s="59">
        <v>466123004</v>
      </c>
      <c r="W35" s="59">
        <v>138819750</v>
      </c>
      <c r="X35" s="59">
        <v>327303254</v>
      </c>
      <c r="Y35" s="60">
        <v>235.78</v>
      </c>
      <c r="Z35" s="61">
        <v>185093000</v>
      </c>
    </row>
    <row r="36" spans="1:26" ht="13.5">
      <c r="A36" s="57" t="s">
        <v>53</v>
      </c>
      <c r="B36" s="18">
        <v>2338915718</v>
      </c>
      <c r="C36" s="18">
        <v>0</v>
      </c>
      <c r="D36" s="58">
        <v>2736384522</v>
      </c>
      <c r="E36" s="59">
        <v>2559360000</v>
      </c>
      <c r="F36" s="59">
        <v>2636695</v>
      </c>
      <c r="G36" s="59">
        <v>0</v>
      </c>
      <c r="H36" s="59">
        <v>4514</v>
      </c>
      <c r="I36" s="59">
        <v>4514</v>
      </c>
      <c r="J36" s="59">
        <v>4514</v>
      </c>
      <c r="K36" s="59">
        <v>4514</v>
      </c>
      <c r="L36" s="59">
        <v>4514</v>
      </c>
      <c r="M36" s="59">
        <v>4514</v>
      </c>
      <c r="N36" s="59">
        <v>4514</v>
      </c>
      <c r="O36" s="59">
        <v>4514</v>
      </c>
      <c r="P36" s="59">
        <v>4514</v>
      </c>
      <c r="Q36" s="59">
        <v>4514</v>
      </c>
      <c r="R36" s="59">
        <v>0</v>
      </c>
      <c r="S36" s="59">
        <v>0</v>
      </c>
      <c r="T36" s="59">
        <v>0</v>
      </c>
      <c r="U36" s="59">
        <v>0</v>
      </c>
      <c r="V36" s="59">
        <v>4514</v>
      </c>
      <c r="W36" s="59">
        <v>1919520000</v>
      </c>
      <c r="X36" s="59">
        <v>-1919515486</v>
      </c>
      <c r="Y36" s="60">
        <v>-100</v>
      </c>
      <c r="Z36" s="61">
        <v>2559360000</v>
      </c>
    </row>
    <row r="37" spans="1:26" ht="13.5">
      <c r="A37" s="57" t="s">
        <v>54</v>
      </c>
      <c r="B37" s="18">
        <v>495614130</v>
      </c>
      <c r="C37" s="18">
        <v>0</v>
      </c>
      <c r="D37" s="58">
        <v>97435813</v>
      </c>
      <c r="E37" s="59">
        <v>226763000</v>
      </c>
      <c r="F37" s="59">
        <v>105235322</v>
      </c>
      <c r="G37" s="59">
        <v>38561108</v>
      </c>
      <c r="H37" s="59">
        <v>19421</v>
      </c>
      <c r="I37" s="59">
        <v>19421</v>
      </c>
      <c r="J37" s="59">
        <v>406446661</v>
      </c>
      <c r="K37" s="59">
        <v>390180059</v>
      </c>
      <c r="L37" s="59">
        <v>408116236</v>
      </c>
      <c r="M37" s="59">
        <v>408116236</v>
      </c>
      <c r="N37" s="59">
        <v>408937118</v>
      </c>
      <c r="O37" s="59">
        <v>425861352</v>
      </c>
      <c r="P37" s="59">
        <v>466127518</v>
      </c>
      <c r="Q37" s="59">
        <v>466127518</v>
      </c>
      <c r="R37" s="59">
        <v>0</v>
      </c>
      <c r="S37" s="59">
        <v>0</v>
      </c>
      <c r="T37" s="59">
        <v>0</v>
      </c>
      <c r="U37" s="59">
        <v>0</v>
      </c>
      <c r="V37" s="59">
        <v>466127518</v>
      </c>
      <c r="W37" s="59">
        <v>170072250</v>
      </c>
      <c r="X37" s="59">
        <v>296055268</v>
      </c>
      <c r="Y37" s="60">
        <v>174.08</v>
      </c>
      <c r="Z37" s="61">
        <v>226763000</v>
      </c>
    </row>
    <row r="38" spans="1:26" ht="13.5">
      <c r="A38" s="57" t="s">
        <v>55</v>
      </c>
      <c r="B38" s="18">
        <v>0</v>
      </c>
      <c r="C38" s="18">
        <v>0</v>
      </c>
      <c r="D38" s="58">
        <v>240732762</v>
      </c>
      <c r="E38" s="59">
        <v>29929000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22446750</v>
      </c>
      <c r="X38" s="59">
        <v>-22446750</v>
      </c>
      <c r="Y38" s="60">
        <v>-100</v>
      </c>
      <c r="Z38" s="61">
        <v>29929000</v>
      </c>
    </row>
    <row r="39" spans="1:26" ht="13.5">
      <c r="A39" s="57" t="s">
        <v>56</v>
      </c>
      <c r="B39" s="18">
        <v>2041865135</v>
      </c>
      <c r="C39" s="18">
        <v>0</v>
      </c>
      <c r="D39" s="58">
        <v>2489848389</v>
      </c>
      <c r="E39" s="59">
        <v>2487761000</v>
      </c>
      <c r="F39" s="59">
        <v>229317350</v>
      </c>
      <c r="G39" s="59">
        <v>69477782</v>
      </c>
      <c r="H39" s="59">
        <v>117191</v>
      </c>
      <c r="I39" s="59">
        <v>117191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0</v>
      </c>
      <c r="W39" s="59">
        <v>1865820750</v>
      </c>
      <c r="X39" s="59">
        <v>-1865820750</v>
      </c>
      <c r="Y39" s="60">
        <v>-100</v>
      </c>
      <c r="Z39" s="61">
        <v>2487761000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76041360</v>
      </c>
      <c r="C42" s="18">
        <v>0</v>
      </c>
      <c r="D42" s="58">
        <v>58959550</v>
      </c>
      <c r="E42" s="59">
        <v>40852923</v>
      </c>
      <c r="F42" s="59">
        <v>43817673</v>
      </c>
      <c r="G42" s="59">
        <v>-16366396</v>
      </c>
      <c r="H42" s="59">
        <v>-8979634</v>
      </c>
      <c r="I42" s="59">
        <v>18471643</v>
      </c>
      <c r="J42" s="59">
        <v>-2827763</v>
      </c>
      <c r="K42" s="59">
        <v>-8337549</v>
      </c>
      <c r="L42" s="59">
        <v>16668609</v>
      </c>
      <c r="M42" s="59">
        <v>5503297</v>
      </c>
      <c r="N42" s="59">
        <v>-6352185</v>
      </c>
      <c r="O42" s="59">
        <v>-8600419</v>
      </c>
      <c r="P42" s="59">
        <v>43768331</v>
      </c>
      <c r="Q42" s="59">
        <v>28815727</v>
      </c>
      <c r="R42" s="59">
        <v>0</v>
      </c>
      <c r="S42" s="59">
        <v>0</v>
      </c>
      <c r="T42" s="59">
        <v>0</v>
      </c>
      <c r="U42" s="59">
        <v>0</v>
      </c>
      <c r="V42" s="59">
        <v>52790667</v>
      </c>
      <c r="W42" s="59">
        <v>99530252</v>
      </c>
      <c r="X42" s="59">
        <v>-46739585</v>
      </c>
      <c r="Y42" s="60">
        <v>-46.96</v>
      </c>
      <c r="Z42" s="61">
        <v>40852923</v>
      </c>
    </row>
    <row r="43" spans="1:26" ht="13.5">
      <c r="A43" s="57" t="s">
        <v>59</v>
      </c>
      <c r="B43" s="18">
        <v>-79801489</v>
      </c>
      <c r="C43" s="18">
        <v>0</v>
      </c>
      <c r="D43" s="58">
        <v>-73475000</v>
      </c>
      <c r="E43" s="59">
        <v>-66025000</v>
      </c>
      <c r="F43" s="59">
        <v>0</v>
      </c>
      <c r="G43" s="59">
        <v>0</v>
      </c>
      <c r="H43" s="59">
        <v>-4194800</v>
      </c>
      <c r="I43" s="59">
        <v>-4194800</v>
      </c>
      <c r="J43" s="59">
        <v>-966954</v>
      </c>
      <c r="K43" s="59">
        <v>-396469</v>
      </c>
      <c r="L43" s="59">
        <v>-6890</v>
      </c>
      <c r="M43" s="59">
        <v>-1370313</v>
      </c>
      <c r="N43" s="59">
        <v>-216523</v>
      </c>
      <c r="O43" s="59">
        <v>0</v>
      </c>
      <c r="P43" s="59">
        <v>0</v>
      </c>
      <c r="Q43" s="59">
        <v>-216523</v>
      </c>
      <c r="R43" s="59">
        <v>0</v>
      </c>
      <c r="S43" s="59">
        <v>0</v>
      </c>
      <c r="T43" s="59">
        <v>0</v>
      </c>
      <c r="U43" s="59">
        <v>0</v>
      </c>
      <c r="V43" s="59">
        <v>-5781636</v>
      </c>
      <c r="W43" s="59">
        <v>-66024666</v>
      </c>
      <c r="X43" s="59">
        <v>60243030</v>
      </c>
      <c r="Y43" s="60">
        <v>-91.24</v>
      </c>
      <c r="Z43" s="61">
        <v>-66025000</v>
      </c>
    </row>
    <row r="44" spans="1:26" ht="13.5">
      <c r="A44" s="57" t="s">
        <v>60</v>
      </c>
      <c r="B44" s="18">
        <v>0</v>
      </c>
      <c r="C44" s="18">
        <v>0</v>
      </c>
      <c r="D44" s="58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/>
      <c r="X44" s="59">
        <v>0</v>
      </c>
      <c r="Y44" s="60">
        <v>0</v>
      </c>
      <c r="Z44" s="61">
        <v>0</v>
      </c>
    </row>
    <row r="45" spans="1:26" ht="13.5">
      <c r="A45" s="69" t="s">
        <v>61</v>
      </c>
      <c r="B45" s="21">
        <v>5236857</v>
      </c>
      <c r="C45" s="21">
        <v>0</v>
      </c>
      <c r="D45" s="98">
        <v>-5525450</v>
      </c>
      <c r="E45" s="99">
        <v>-16182077</v>
      </c>
      <c r="F45" s="99">
        <v>49059254</v>
      </c>
      <c r="G45" s="99">
        <v>32692858</v>
      </c>
      <c r="H45" s="99">
        <v>19518424</v>
      </c>
      <c r="I45" s="99">
        <v>19518424</v>
      </c>
      <c r="J45" s="99">
        <v>15723707</v>
      </c>
      <c r="K45" s="99">
        <v>6989689</v>
      </c>
      <c r="L45" s="99">
        <v>23651408</v>
      </c>
      <c r="M45" s="99">
        <v>23651408</v>
      </c>
      <c r="N45" s="99">
        <v>17082700</v>
      </c>
      <c r="O45" s="99">
        <v>8482281</v>
      </c>
      <c r="P45" s="99">
        <v>52250612</v>
      </c>
      <c r="Q45" s="99">
        <v>52250612</v>
      </c>
      <c r="R45" s="99">
        <v>0</v>
      </c>
      <c r="S45" s="99">
        <v>0</v>
      </c>
      <c r="T45" s="99">
        <v>0</v>
      </c>
      <c r="U45" s="99">
        <v>0</v>
      </c>
      <c r="V45" s="99">
        <v>52250612</v>
      </c>
      <c r="W45" s="99">
        <v>42495586</v>
      </c>
      <c r="X45" s="99">
        <v>9755026</v>
      </c>
      <c r="Y45" s="100">
        <v>22.96</v>
      </c>
      <c r="Z45" s="101">
        <v>-16182077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101</v>
      </c>
      <c r="B47" s="114" t="s">
        <v>86</v>
      </c>
      <c r="C47" s="114"/>
      <c r="D47" s="115" t="s">
        <v>87</v>
      </c>
      <c r="E47" s="116" t="s">
        <v>88</v>
      </c>
      <c r="F47" s="117"/>
      <c r="G47" s="117"/>
      <c r="H47" s="117"/>
      <c r="I47" s="118" t="s">
        <v>89</v>
      </c>
      <c r="J47" s="117"/>
      <c r="K47" s="117"/>
      <c r="L47" s="117"/>
      <c r="M47" s="118" t="s">
        <v>90</v>
      </c>
      <c r="N47" s="119"/>
      <c r="O47" s="119"/>
      <c r="P47" s="119"/>
      <c r="Q47" s="118" t="s">
        <v>91</v>
      </c>
      <c r="R47" s="119"/>
      <c r="S47" s="119"/>
      <c r="T47" s="119"/>
      <c r="U47" s="119"/>
      <c r="V47" s="118" t="s">
        <v>92</v>
      </c>
      <c r="W47" s="118" t="s">
        <v>93</v>
      </c>
      <c r="X47" s="118" t="s">
        <v>94</v>
      </c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21022070</v>
      </c>
      <c r="C49" s="51">
        <v>0</v>
      </c>
      <c r="D49" s="128">
        <v>10759932</v>
      </c>
      <c r="E49" s="53">
        <v>9278713</v>
      </c>
      <c r="F49" s="53">
        <v>0</v>
      </c>
      <c r="G49" s="53">
        <v>0</v>
      </c>
      <c r="H49" s="53">
        <v>0</v>
      </c>
      <c r="I49" s="53">
        <v>198407060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239467775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16039917</v>
      </c>
      <c r="C51" s="51">
        <v>0</v>
      </c>
      <c r="D51" s="128">
        <v>12085504</v>
      </c>
      <c r="E51" s="53">
        <v>11585607</v>
      </c>
      <c r="F51" s="53">
        <v>0</v>
      </c>
      <c r="G51" s="53">
        <v>0</v>
      </c>
      <c r="H51" s="53">
        <v>0</v>
      </c>
      <c r="I51" s="53">
        <v>1202423</v>
      </c>
      <c r="J51" s="53">
        <v>0</v>
      </c>
      <c r="K51" s="53">
        <v>0</v>
      </c>
      <c r="L51" s="53">
        <v>0</v>
      </c>
      <c r="M51" s="53">
        <v>368593126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409506577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102</v>
      </c>
      <c r="B58" s="5">
        <f>IF(B67=0,0,+(B76/B67)*100)</f>
        <v>87.46687214383844</v>
      </c>
      <c r="C58" s="5">
        <f>IF(C67=0,0,+(C76/C67)*100)</f>
        <v>0</v>
      </c>
      <c r="D58" s="6">
        <f aca="true" t="shared" si="6" ref="D58:Z58">IF(D67=0,0,+(D76/D67)*100)</f>
        <v>91.17853230351147</v>
      </c>
      <c r="E58" s="7">
        <f t="shared" si="6"/>
        <v>96.72627431587193</v>
      </c>
      <c r="F58" s="7">
        <f t="shared" si="6"/>
        <v>15.061910368353782</v>
      </c>
      <c r="G58" s="7">
        <f t="shared" si="6"/>
        <v>137.5034093143632</v>
      </c>
      <c r="H58" s="7">
        <f t="shared" si="6"/>
        <v>158.1308322970051</v>
      </c>
      <c r="I58" s="7">
        <f t="shared" si="6"/>
        <v>49.400309042113456</v>
      </c>
      <c r="J58" s="7">
        <f t="shared" si="6"/>
        <v>169.58996627473704</v>
      </c>
      <c r="K58" s="7">
        <f t="shared" si="6"/>
        <v>109.64177545423057</v>
      </c>
      <c r="L58" s="7">
        <f t="shared" si="6"/>
        <v>128.05742851029152</v>
      </c>
      <c r="M58" s="7">
        <f t="shared" si="6"/>
        <v>133.67979641879478</v>
      </c>
      <c r="N58" s="7">
        <f t="shared" si="6"/>
        <v>96.23484220147081</v>
      </c>
      <c r="O58" s="7">
        <f t="shared" si="6"/>
        <v>131.34848453119648</v>
      </c>
      <c r="P58" s="7">
        <f t="shared" si="6"/>
        <v>163.0226291930599</v>
      </c>
      <c r="Q58" s="7">
        <f t="shared" si="6"/>
        <v>130.18025586145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84.102955089511</v>
      </c>
      <c r="W58" s="7">
        <f t="shared" si="6"/>
        <v>97.30441311650672</v>
      </c>
      <c r="X58" s="7">
        <f t="shared" si="6"/>
        <v>0</v>
      </c>
      <c r="Y58" s="7">
        <f t="shared" si="6"/>
        <v>0</v>
      </c>
      <c r="Z58" s="8">
        <f t="shared" si="6"/>
        <v>96.72627431587193</v>
      </c>
    </row>
    <row r="59" spans="1:26" ht="13.5">
      <c r="A59" s="36" t="s">
        <v>31</v>
      </c>
      <c r="B59" s="9">
        <f aca="true" t="shared" si="7" ref="B59:Z66">IF(B68=0,0,+(B77/B68)*100)</f>
        <v>82.59788667397784</v>
      </c>
      <c r="C59" s="9">
        <f t="shared" si="7"/>
        <v>0</v>
      </c>
      <c r="D59" s="2">
        <f t="shared" si="7"/>
        <v>93.23152004241618</v>
      </c>
      <c r="E59" s="10">
        <f t="shared" si="7"/>
        <v>95.74806955801677</v>
      </c>
      <c r="F59" s="10">
        <f t="shared" si="7"/>
        <v>3.58641392711212</v>
      </c>
      <c r="G59" s="10">
        <f t="shared" si="7"/>
        <v>-43486.234425473005</v>
      </c>
      <c r="H59" s="10">
        <f t="shared" si="7"/>
        <v>-16449.59362730049</v>
      </c>
      <c r="I59" s="10">
        <f t="shared" si="7"/>
        <v>25.95645028208938</v>
      </c>
      <c r="J59" s="10">
        <f t="shared" si="7"/>
        <v>4544.0376252698325</v>
      </c>
      <c r="K59" s="10">
        <f t="shared" si="7"/>
        <v>282219.6214511041</v>
      </c>
      <c r="L59" s="10">
        <f t="shared" si="7"/>
        <v>-163105.14541387025</v>
      </c>
      <c r="M59" s="10">
        <f t="shared" si="7"/>
        <v>8451.499959683215</v>
      </c>
      <c r="N59" s="10">
        <f t="shared" si="7"/>
        <v>2192.0236927828314</v>
      </c>
      <c r="O59" s="10">
        <f t="shared" si="7"/>
        <v>31802.766899916543</v>
      </c>
      <c r="P59" s="10">
        <f t="shared" si="7"/>
        <v>74500.78089995519</v>
      </c>
      <c r="Q59" s="10">
        <f t="shared" si="7"/>
        <v>9817.318513405995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76.3995135494861</v>
      </c>
      <c r="W59" s="10">
        <f t="shared" si="7"/>
        <v>75.01956215478879</v>
      </c>
      <c r="X59" s="10">
        <f t="shared" si="7"/>
        <v>0</v>
      </c>
      <c r="Y59" s="10">
        <f t="shared" si="7"/>
        <v>0</v>
      </c>
      <c r="Z59" s="11">
        <f t="shared" si="7"/>
        <v>95.74806955801677</v>
      </c>
    </row>
    <row r="60" spans="1:26" ht="13.5">
      <c r="A60" s="37" t="s">
        <v>32</v>
      </c>
      <c r="B60" s="12">
        <f t="shared" si="7"/>
        <v>89.92742879508917</v>
      </c>
      <c r="C60" s="12">
        <f t="shared" si="7"/>
        <v>0</v>
      </c>
      <c r="D60" s="3">
        <f t="shared" si="7"/>
        <v>93.0541773677352</v>
      </c>
      <c r="E60" s="13">
        <f t="shared" si="7"/>
        <v>100.81579362932199</v>
      </c>
      <c r="F60" s="13">
        <f t="shared" si="7"/>
        <v>70.06828304686809</v>
      </c>
      <c r="G60" s="13">
        <f t="shared" si="7"/>
        <v>94.30059790059575</v>
      </c>
      <c r="H60" s="13">
        <f t="shared" si="7"/>
        <v>109.8358828550199</v>
      </c>
      <c r="I60" s="13">
        <f t="shared" si="7"/>
        <v>90.70105266544239</v>
      </c>
      <c r="J60" s="13">
        <f t="shared" si="7"/>
        <v>99.34588672006028</v>
      </c>
      <c r="K60" s="13">
        <f t="shared" si="7"/>
        <v>94.56478702144861</v>
      </c>
      <c r="L60" s="13">
        <f t="shared" si="7"/>
        <v>102.1644374735436</v>
      </c>
      <c r="M60" s="13">
        <f t="shared" si="7"/>
        <v>98.56998611394118</v>
      </c>
      <c r="N60" s="13">
        <f t="shared" si="7"/>
        <v>79.27595658211375</v>
      </c>
      <c r="O60" s="13">
        <f t="shared" si="7"/>
        <v>111.47159500608268</v>
      </c>
      <c r="P60" s="13">
        <f t="shared" si="7"/>
        <v>96.36374728954453</v>
      </c>
      <c r="Q60" s="13">
        <f t="shared" si="7"/>
        <v>96.21508870953178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95.09053017371927</v>
      </c>
      <c r="W60" s="13">
        <f t="shared" si="7"/>
        <v>112.50490496197978</v>
      </c>
      <c r="X60" s="13">
        <f t="shared" si="7"/>
        <v>0</v>
      </c>
      <c r="Y60" s="13">
        <f t="shared" si="7"/>
        <v>0</v>
      </c>
      <c r="Z60" s="14">
        <f t="shared" si="7"/>
        <v>100.81579362932199</v>
      </c>
    </row>
    <row r="61" spans="1:26" ht="13.5">
      <c r="A61" s="38" t="s">
        <v>103</v>
      </c>
      <c r="B61" s="12">
        <f t="shared" si="7"/>
        <v>134.58330374335327</v>
      </c>
      <c r="C61" s="12">
        <f t="shared" si="7"/>
        <v>0</v>
      </c>
      <c r="D61" s="3">
        <f t="shared" si="7"/>
        <v>90.77517987924372</v>
      </c>
      <c r="E61" s="13">
        <f t="shared" si="7"/>
        <v>99.9973287237857</v>
      </c>
      <c r="F61" s="13">
        <f t="shared" si="7"/>
        <v>77.03008581100568</v>
      </c>
      <c r="G61" s="13">
        <f t="shared" si="7"/>
        <v>90.19550999564764</v>
      </c>
      <c r="H61" s="13">
        <f t="shared" si="7"/>
        <v>102.57755868614299</v>
      </c>
      <c r="I61" s="13">
        <f t="shared" si="7"/>
        <v>89.68253873792274</v>
      </c>
      <c r="J61" s="13">
        <f t="shared" si="7"/>
        <v>103.75892566382872</v>
      </c>
      <c r="K61" s="13">
        <f t="shared" si="7"/>
        <v>99.80245931885085</v>
      </c>
      <c r="L61" s="13">
        <f t="shared" si="7"/>
        <v>106.38257497621588</v>
      </c>
      <c r="M61" s="13">
        <f t="shared" si="7"/>
        <v>103.21859519988624</v>
      </c>
      <c r="N61" s="13">
        <f t="shared" si="7"/>
        <v>83.60453200895978</v>
      </c>
      <c r="O61" s="13">
        <f t="shared" si="7"/>
        <v>116.33545917892762</v>
      </c>
      <c r="P61" s="13">
        <f t="shared" si="7"/>
        <v>101.36778479206947</v>
      </c>
      <c r="Q61" s="13">
        <f t="shared" si="7"/>
        <v>102.45467676514977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97.96841288272473</v>
      </c>
      <c r="W61" s="13">
        <f t="shared" si="7"/>
        <v>105.98613771770647</v>
      </c>
      <c r="X61" s="13">
        <f t="shared" si="7"/>
        <v>0</v>
      </c>
      <c r="Y61" s="13">
        <f t="shared" si="7"/>
        <v>0</v>
      </c>
      <c r="Z61" s="14">
        <f t="shared" si="7"/>
        <v>99.9973287237857</v>
      </c>
    </row>
    <row r="62" spans="1:26" ht="13.5">
      <c r="A62" s="38" t="s">
        <v>104</v>
      </c>
      <c r="B62" s="12">
        <f t="shared" si="7"/>
        <v>0</v>
      </c>
      <c r="C62" s="12">
        <f t="shared" si="7"/>
        <v>0</v>
      </c>
      <c r="D62" s="3">
        <f t="shared" si="7"/>
        <v>104.01443354251248</v>
      </c>
      <c r="E62" s="13">
        <f t="shared" si="7"/>
        <v>99.9994537536101</v>
      </c>
      <c r="F62" s="13">
        <f t="shared" si="7"/>
        <v>54.682562133131064</v>
      </c>
      <c r="G62" s="13">
        <f t="shared" si="7"/>
        <v>100.45502739753609</v>
      </c>
      <c r="H62" s="13">
        <f t="shared" si="7"/>
        <v>153.64594017258796</v>
      </c>
      <c r="I62" s="13">
        <f t="shared" si="7"/>
        <v>96.46758150307954</v>
      </c>
      <c r="J62" s="13">
        <f t="shared" si="7"/>
        <v>89.38036853171948</v>
      </c>
      <c r="K62" s="13">
        <f t="shared" si="7"/>
        <v>81.94559005604714</v>
      </c>
      <c r="L62" s="13">
        <f t="shared" si="7"/>
        <v>100.29696738858122</v>
      </c>
      <c r="M62" s="13">
        <f t="shared" si="7"/>
        <v>89.99287811094845</v>
      </c>
      <c r="N62" s="13">
        <f t="shared" si="7"/>
        <v>87.48745390259666</v>
      </c>
      <c r="O62" s="13">
        <f t="shared" si="7"/>
        <v>78.38975635563497</v>
      </c>
      <c r="P62" s="13">
        <f t="shared" si="7"/>
        <v>94.72050526015153</v>
      </c>
      <c r="Q62" s="13">
        <f t="shared" si="7"/>
        <v>86.54203328549264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90.93431367218692</v>
      </c>
      <c r="W62" s="13">
        <f t="shared" si="7"/>
        <v>140.97870531930093</v>
      </c>
      <c r="X62" s="13">
        <f t="shared" si="7"/>
        <v>0</v>
      </c>
      <c r="Y62" s="13">
        <f t="shared" si="7"/>
        <v>0</v>
      </c>
      <c r="Z62" s="14">
        <f t="shared" si="7"/>
        <v>99.9994537536101</v>
      </c>
    </row>
    <row r="63" spans="1:26" ht="13.5">
      <c r="A63" s="38" t="s">
        <v>105</v>
      </c>
      <c r="B63" s="12">
        <f t="shared" si="7"/>
        <v>0</v>
      </c>
      <c r="C63" s="12">
        <f t="shared" si="7"/>
        <v>0</v>
      </c>
      <c r="D63" s="3">
        <f t="shared" si="7"/>
        <v>98.63038211936258</v>
      </c>
      <c r="E63" s="13">
        <f t="shared" si="7"/>
        <v>100.00001191839925</v>
      </c>
      <c r="F63" s="13">
        <f t="shared" si="7"/>
        <v>63.66058933087341</v>
      </c>
      <c r="G63" s="13">
        <f t="shared" si="7"/>
        <v>117.65296348528065</v>
      </c>
      <c r="H63" s="13">
        <f t="shared" si="7"/>
        <v>127.87389211449931</v>
      </c>
      <c r="I63" s="13">
        <f t="shared" si="7"/>
        <v>102.7599189213843</v>
      </c>
      <c r="J63" s="13">
        <f t="shared" si="7"/>
        <v>101.17587510588042</v>
      </c>
      <c r="K63" s="13">
        <f t="shared" si="7"/>
        <v>91.82458103162949</v>
      </c>
      <c r="L63" s="13">
        <f t="shared" si="7"/>
        <v>91.4225269722866</v>
      </c>
      <c r="M63" s="13">
        <f t="shared" si="7"/>
        <v>94.87270140050575</v>
      </c>
      <c r="N63" s="13">
        <f t="shared" si="7"/>
        <v>54.36038179512279</v>
      </c>
      <c r="O63" s="13">
        <f t="shared" si="7"/>
        <v>0</v>
      </c>
      <c r="P63" s="13">
        <f t="shared" si="7"/>
        <v>82.0964143383866</v>
      </c>
      <c r="Q63" s="13">
        <f t="shared" si="7"/>
        <v>99.6568306497238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99.06755923510752</v>
      </c>
      <c r="W63" s="13">
        <f t="shared" si="7"/>
        <v>122.47935078086702</v>
      </c>
      <c r="X63" s="13">
        <f t="shared" si="7"/>
        <v>0</v>
      </c>
      <c r="Y63" s="13">
        <f t="shared" si="7"/>
        <v>0</v>
      </c>
      <c r="Z63" s="14">
        <f t="shared" si="7"/>
        <v>100.00001191839925</v>
      </c>
    </row>
    <row r="64" spans="1:26" ht="13.5">
      <c r="A64" s="38" t="s">
        <v>106</v>
      </c>
      <c r="B64" s="12">
        <f t="shared" si="7"/>
        <v>0</v>
      </c>
      <c r="C64" s="12">
        <f t="shared" si="7"/>
        <v>0</v>
      </c>
      <c r="D64" s="3">
        <f t="shared" si="7"/>
        <v>90.00000409988563</v>
      </c>
      <c r="E64" s="13">
        <f t="shared" si="7"/>
        <v>110.44118851888487</v>
      </c>
      <c r="F64" s="13">
        <f t="shared" si="7"/>
        <v>55.58190839031387</v>
      </c>
      <c r="G64" s="13">
        <f t="shared" si="7"/>
        <v>101.02039911242646</v>
      </c>
      <c r="H64" s="13">
        <f t="shared" si="7"/>
        <v>73.70343225549993</v>
      </c>
      <c r="I64" s="13">
        <f t="shared" si="7"/>
        <v>76.73002842270532</v>
      </c>
      <c r="J64" s="13">
        <f t="shared" si="7"/>
        <v>88.39664835891281</v>
      </c>
      <c r="K64" s="13">
        <f t="shared" si="7"/>
        <v>77.49602242649001</v>
      </c>
      <c r="L64" s="13">
        <f t="shared" si="7"/>
        <v>75.54402610889885</v>
      </c>
      <c r="M64" s="13">
        <f t="shared" si="7"/>
        <v>80.4596601231313</v>
      </c>
      <c r="N64" s="13">
        <f t="shared" si="7"/>
        <v>74.17378676198811</v>
      </c>
      <c r="O64" s="13">
        <f t="shared" si="7"/>
        <v>87.40717370214884</v>
      </c>
      <c r="P64" s="13">
        <f t="shared" si="7"/>
        <v>85.04784831756876</v>
      </c>
      <c r="Q64" s="13">
        <f t="shared" si="7"/>
        <v>81.72698746838873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79.71104573082796</v>
      </c>
      <c r="W64" s="13">
        <f t="shared" si="7"/>
        <v>114.34247678059192</v>
      </c>
      <c r="X64" s="13">
        <f t="shared" si="7"/>
        <v>0</v>
      </c>
      <c r="Y64" s="13">
        <f t="shared" si="7"/>
        <v>0</v>
      </c>
      <c r="Z64" s="14">
        <f t="shared" si="7"/>
        <v>110.44118851888487</v>
      </c>
    </row>
    <row r="65" spans="1:26" ht="13.5">
      <c r="A65" s="38" t="s">
        <v>107</v>
      </c>
      <c r="B65" s="12">
        <f t="shared" si="7"/>
        <v>0</v>
      </c>
      <c r="C65" s="12">
        <f t="shared" si="7"/>
        <v>0</v>
      </c>
      <c r="D65" s="3">
        <f t="shared" si="7"/>
        <v>99.99656454195038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96.89973614775725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108</v>
      </c>
      <c r="B66" s="15">
        <f t="shared" si="7"/>
        <v>0</v>
      </c>
      <c r="C66" s="15">
        <f t="shared" si="7"/>
        <v>0</v>
      </c>
      <c r="D66" s="4">
        <f t="shared" si="7"/>
        <v>57.196297272234496</v>
      </c>
      <c r="E66" s="16">
        <f t="shared" si="7"/>
        <v>38.920238605744466</v>
      </c>
      <c r="F66" s="16">
        <f t="shared" si="7"/>
        <v>0</v>
      </c>
      <c r="G66" s="16">
        <f t="shared" si="7"/>
        <v>25.80609805230293</v>
      </c>
      <c r="H66" s="16">
        <f t="shared" si="7"/>
        <v>0</v>
      </c>
      <c r="I66" s="16">
        <f t="shared" si="7"/>
        <v>8.418801342762823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2.845938718132603</v>
      </c>
      <c r="W66" s="16">
        <f t="shared" si="7"/>
        <v>57.83555975605097</v>
      </c>
      <c r="X66" s="16">
        <f t="shared" si="7"/>
        <v>0</v>
      </c>
      <c r="Y66" s="16">
        <f t="shared" si="7"/>
        <v>0</v>
      </c>
      <c r="Z66" s="17">
        <f t="shared" si="7"/>
        <v>38.920238605744466</v>
      </c>
    </row>
    <row r="67" spans="1:26" ht="13.5" hidden="1">
      <c r="A67" s="40" t="s">
        <v>109</v>
      </c>
      <c r="B67" s="23">
        <v>275582276</v>
      </c>
      <c r="C67" s="23"/>
      <c r="D67" s="24">
        <v>325789551</v>
      </c>
      <c r="E67" s="25">
        <v>369533222</v>
      </c>
      <c r="F67" s="25">
        <v>107713541</v>
      </c>
      <c r="G67" s="25">
        <v>19762038</v>
      </c>
      <c r="H67" s="25">
        <v>18004270</v>
      </c>
      <c r="I67" s="25">
        <v>145479849</v>
      </c>
      <c r="J67" s="25">
        <v>17137005</v>
      </c>
      <c r="K67" s="25">
        <v>20977122</v>
      </c>
      <c r="L67" s="25">
        <v>19768230</v>
      </c>
      <c r="M67" s="25">
        <v>57882357</v>
      </c>
      <c r="N67" s="25">
        <v>15372450</v>
      </c>
      <c r="O67" s="25">
        <v>16618092</v>
      </c>
      <c r="P67" s="25">
        <v>15297629</v>
      </c>
      <c r="Q67" s="25">
        <v>47288171</v>
      </c>
      <c r="R67" s="25"/>
      <c r="S67" s="25"/>
      <c r="T67" s="25"/>
      <c r="U67" s="25"/>
      <c r="V67" s="25">
        <v>250650377</v>
      </c>
      <c r="W67" s="25">
        <v>267720215</v>
      </c>
      <c r="X67" s="25"/>
      <c r="Y67" s="24"/>
      <c r="Z67" s="26">
        <v>369533222</v>
      </c>
    </row>
    <row r="68" spans="1:26" ht="13.5" hidden="1">
      <c r="A68" s="36" t="s">
        <v>31</v>
      </c>
      <c r="B68" s="18">
        <v>92514074</v>
      </c>
      <c r="C68" s="18"/>
      <c r="D68" s="19">
        <v>89437570</v>
      </c>
      <c r="E68" s="20">
        <v>96610000</v>
      </c>
      <c r="F68" s="20">
        <v>87731842</v>
      </c>
      <c r="G68" s="20">
        <v>-21670</v>
      </c>
      <c r="H68" s="20">
        <v>-61889</v>
      </c>
      <c r="I68" s="20">
        <v>87648283</v>
      </c>
      <c r="J68" s="20">
        <v>287679</v>
      </c>
      <c r="K68" s="20">
        <v>1585</v>
      </c>
      <c r="L68" s="20">
        <v>-4023</v>
      </c>
      <c r="M68" s="20">
        <v>285241</v>
      </c>
      <c r="N68" s="20">
        <v>177438</v>
      </c>
      <c r="O68" s="20">
        <v>15577</v>
      </c>
      <c r="P68" s="20">
        <v>15623</v>
      </c>
      <c r="Q68" s="20">
        <v>208638</v>
      </c>
      <c r="R68" s="20"/>
      <c r="S68" s="20"/>
      <c r="T68" s="20"/>
      <c r="U68" s="20"/>
      <c r="V68" s="20">
        <v>88142162</v>
      </c>
      <c r="W68" s="20">
        <v>89438000</v>
      </c>
      <c r="X68" s="20"/>
      <c r="Y68" s="19"/>
      <c r="Z68" s="22">
        <v>96610000</v>
      </c>
    </row>
    <row r="69" spans="1:26" ht="13.5" hidden="1">
      <c r="A69" s="37" t="s">
        <v>32</v>
      </c>
      <c r="B69" s="18">
        <v>183068202</v>
      </c>
      <c r="C69" s="18"/>
      <c r="D69" s="19">
        <v>218868330</v>
      </c>
      <c r="E69" s="20">
        <v>256417668</v>
      </c>
      <c r="F69" s="20">
        <v>18663637</v>
      </c>
      <c r="G69" s="20">
        <v>18460761</v>
      </c>
      <c r="H69" s="20">
        <v>16651947</v>
      </c>
      <c r="I69" s="20">
        <v>53776345</v>
      </c>
      <c r="J69" s="20">
        <v>16095683</v>
      </c>
      <c r="K69" s="20">
        <v>19591339</v>
      </c>
      <c r="L69" s="20">
        <v>18355670</v>
      </c>
      <c r="M69" s="20">
        <v>54042692</v>
      </c>
      <c r="N69" s="20">
        <v>13754700</v>
      </c>
      <c r="O69" s="20">
        <v>15137215</v>
      </c>
      <c r="P69" s="20">
        <v>13801186</v>
      </c>
      <c r="Q69" s="20">
        <v>42693101</v>
      </c>
      <c r="R69" s="20"/>
      <c r="S69" s="20"/>
      <c r="T69" s="20"/>
      <c r="U69" s="20"/>
      <c r="V69" s="20">
        <v>150512138</v>
      </c>
      <c r="W69" s="20">
        <v>165169476</v>
      </c>
      <c r="X69" s="20"/>
      <c r="Y69" s="19"/>
      <c r="Z69" s="22">
        <v>256417668</v>
      </c>
    </row>
    <row r="70" spans="1:26" ht="13.5" hidden="1">
      <c r="A70" s="38" t="s">
        <v>103</v>
      </c>
      <c r="B70" s="18">
        <v>122324629</v>
      </c>
      <c r="C70" s="18"/>
      <c r="D70" s="19">
        <v>157782101</v>
      </c>
      <c r="E70" s="20">
        <v>173437699</v>
      </c>
      <c r="F70" s="20">
        <v>12336646</v>
      </c>
      <c r="G70" s="20">
        <v>13045778</v>
      </c>
      <c r="H70" s="20">
        <v>11585614</v>
      </c>
      <c r="I70" s="20">
        <v>36968038</v>
      </c>
      <c r="J70" s="20">
        <v>10296293</v>
      </c>
      <c r="K70" s="20">
        <v>13571888</v>
      </c>
      <c r="L70" s="20">
        <v>12895156</v>
      </c>
      <c r="M70" s="20">
        <v>36763337</v>
      </c>
      <c r="N70" s="20">
        <v>7060445</v>
      </c>
      <c r="O70" s="20">
        <v>10213034</v>
      </c>
      <c r="P70" s="20">
        <v>7981007</v>
      </c>
      <c r="Q70" s="20">
        <v>25254486</v>
      </c>
      <c r="R70" s="20"/>
      <c r="S70" s="20"/>
      <c r="T70" s="20"/>
      <c r="U70" s="20"/>
      <c r="V70" s="20">
        <v>98985861</v>
      </c>
      <c r="W70" s="20">
        <v>119354805</v>
      </c>
      <c r="X70" s="20"/>
      <c r="Y70" s="19"/>
      <c r="Z70" s="22">
        <v>173437699</v>
      </c>
    </row>
    <row r="71" spans="1:26" ht="13.5" hidden="1">
      <c r="A71" s="38" t="s">
        <v>104</v>
      </c>
      <c r="B71" s="18">
        <v>35762868</v>
      </c>
      <c r="C71" s="18"/>
      <c r="D71" s="19">
        <v>30852024</v>
      </c>
      <c r="E71" s="20">
        <v>47414501</v>
      </c>
      <c r="F71" s="20">
        <v>3828513</v>
      </c>
      <c r="G71" s="20">
        <v>2930373</v>
      </c>
      <c r="H71" s="20">
        <v>2593460</v>
      </c>
      <c r="I71" s="20">
        <v>9352346</v>
      </c>
      <c r="J71" s="20">
        <v>3268701</v>
      </c>
      <c r="K71" s="20">
        <v>3523106</v>
      </c>
      <c r="L71" s="20">
        <v>2945778</v>
      </c>
      <c r="M71" s="20">
        <v>9737585</v>
      </c>
      <c r="N71" s="20">
        <v>3156360</v>
      </c>
      <c r="O71" s="20">
        <v>3457129</v>
      </c>
      <c r="P71" s="20">
        <v>3081185</v>
      </c>
      <c r="Q71" s="20">
        <v>9694674</v>
      </c>
      <c r="R71" s="20"/>
      <c r="S71" s="20"/>
      <c r="T71" s="20"/>
      <c r="U71" s="20"/>
      <c r="V71" s="20">
        <v>28784605</v>
      </c>
      <c r="W71" s="20">
        <v>23139018</v>
      </c>
      <c r="X71" s="20"/>
      <c r="Y71" s="19"/>
      <c r="Z71" s="22">
        <v>47414501</v>
      </c>
    </row>
    <row r="72" spans="1:26" ht="13.5" hidden="1">
      <c r="A72" s="38" t="s">
        <v>105</v>
      </c>
      <c r="B72" s="18">
        <v>11255930</v>
      </c>
      <c r="C72" s="18"/>
      <c r="D72" s="19">
        <v>13015017</v>
      </c>
      <c r="E72" s="20">
        <v>16780777</v>
      </c>
      <c r="F72" s="20">
        <v>1140412</v>
      </c>
      <c r="G72" s="20">
        <v>1131708</v>
      </c>
      <c r="H72" s="20">
        <v>1104356</v>
      </c>
      <c r="I72" s="20">
        <v>3376476</v>
      </c>
      <c r="J72" s="20">
        <v>1161688</v>
      </c>
      <c r="K72" s="20">
        <v>1115478</v>
      </c>
      <c r="L72" s="20">
        <v>1136815</v>
      </c>
      <c r="M72" s="20">
        <v>3413981</v>
      </c>
      <c r="N72" s="20">
        <v>1831663</v>
      </c>
      <c r="O72" s="20"/>
      <c r="P72" s="20">
        <v>1314597</v>
      </c>
      <c r="Q72" s="20">
        <v>3146260</v>
      </c>
      <c r="R72" s="20"/>
      <c r="S72" s="20"/>
      <c r="T72" s="20"/>
      <c r="U72" s="20"/>
      <c r="V72" s="20">
        <v>9936717</v>
      </c>
      <c r="W72" s="20">
        <v>9761265</v>
      </c>
      <c r="X72" s="20"/>
      <c r="Y72" s="19"/>
      <c r="Z72" s="22">
        <v>16780777</v>
      </c>
    </row>
    <row r="73" spans="1:26" ht="13.5" hidden="1">
      <c r="A73" s="38" t="s">
        <v>106</v>
      </c>
      <c r="B73" s="18">
        <v>13724775</v>
      </c>
      <c r="C73" s="18"/>
      <c r="D73" s="19">
        <v>17073647</v>
      </c>
      <c r="E73" s="20">
        <v>18784691</v>
      </c>
      <c r="F73" s="20">
        <v>1358066</v>
      </c>
      <c r="G73" s="20">
        <v>1352902</v>
      </c>
      <c r="H73" s="20">
        <v>1368517</v>
      </c>
      <c r="I73" s="20">
        <v>4079485</v>
      </c>
      <c r="J73" s="20">
        <v>1369001</v>
      </c>
      <c r="K73" s="20">
        <v>1380867</v>
      </c>
      <c r="L73" s="20">
        <v>1377921</v>
      </c>
      <c r="M73" s="20">
        <v>4127789</v>
      </c>
      <c r="N73" s="20">
        <v>1677412</v>
      </c>
      <c r="O73" s="20">
        <v>1397772</v>
      </c>
      <c r="P73" s="20">
        <v>1424397</v>
      </c>
      <c r="Q73" s="20">
        <v>4499581</v>
      </c>
      <c r="R73" s="20"/>
      <c r="S73" s="20"/>
      <c r="T73" s="20"/>
      <c r="U73" s="20"/>
      <c r="V73" s="20">
        <v>12706855</v>
      </c>
      <c r="W73" s="20">
        <v>12805236</v>
      </c>
      <c r="X73" s="20"/>
      <c r="Y73" s="19"/>
      <c r="Z73" s="22">
        <v>18784691</v>
      </c>
    </row>
    <row r="74" spans="1:26" ht="13.5" hidden="1">
      <c r="A74" s="38" t="s">
        <v>107</v>
      </c>
      <c r="B74" s="18"/>
      <c r="C74" s="18"/>
      <c r="D74" s="19">
        <v>145541</v>
      </c>
      <c r="E74" s="20"/>
      <c r="F74" s="20"/>
      <c r="G74" s="20"/>
      <c r="H74" s="20"/>
      <c r="I74" s="20"/>
      <c r="J74" s="20"/>
      <c r="K74" s="20"/>
      <c r="L74" s="20"/>
      <c r="M74" s="20"/>
      <c r="N74" s="20">
        <v>28820</v>
      </c>
      <c r="O74" s="20">
        <v>69280</v>
      </c>
      <c r="P74" s="20"/>
      <c r="Q74" s="20">
        <v>98100</v>
      </c>
      <c r="R74" s="20"/>
      <c r="S74" s="20"/>
      <c r="T74" s="20"/>
      <c r="U74" s="20"/>
      <c r="V74" s="20">
        <v>98100</v>
      </c>
      <c r="W74" s="20">
        <v>109152</v>
      </c>
      <c r="X74" s="20"/>
      <c r="Y74" s="19"/>
      <c r="Z74" s="22"/>
    </row>
    <row r="75" spans="1:26" ht="13.5" hidden="1">
      <c r="A75" s="39" t="s">
        <v>108</v>
      </c>
      <c r="B75" s="27"/>
      <c r="C75" s="27"/>
      <c r="D75" s="28">
        <v>17483651</v>
      </c>
      <c r="E75" s="29">
        <v>16505554</v>
      </c>
      <c r="F75" s="29">
        <v>1318062</v>
      </c>
      <c r="G75" s="29">
        <v>1322947</v>
      </c>
      <c r="H75" s="29">
        <v>1414212</v>
      </c>
      <c r="I75" s="29">
        <v>4055221</v>
      </c>
      <c r="J75" s="29">
        <v>753643</v>
      </c>
      <c r="K75" s="29">
        <v>1384198</v>
      </c>
      <c r="L75" s="29">
        <v>1416583</v>
      </c>
      <c r="M75" s="29">
        <v>3554424</v>
      </c>
      <c r="N75" s="29">
        <v>1440312</v>
      </c>
      <c r="O75" s="29">
        <v>1465300</v>
      </c>
      <c r="P75" s="29">
        <v>1480820</v>
      </c>
      <c r="Q75" s="29">
        <v>4386432</v>
      </c>
      <c r="R75" s="29"/>
      <c r="S75" s="29"/>
      <c r="T75" s="29"/>
      <c r="U75" s="29"/>
      <c r="V75" s="29">
        <v>11996077</v>
      </c>
      <c r="W75" s="29">
        <v>13112739</v>
      </c>
      <c r="X75" s="29"/>
      <c r="Y75" s="28"/>
      <c r="Z75" s="30">
        <v>16505554</v>
      </c>
    </row>
    <row r="76" spans="1:26" ht="13.5" hidden="1">
      <c r="A76" s="41" t="s">
        <v>110</v>
      </c>
      <c r="B76" s="31">
        <v>241043197</v>
      </c>
      <c r="C76" s="31"/>
      <c r="D76" s="32">
        <v>297050131</v>
      </c>
      <c r="E76" s="33">
        <v>357435718</v>
      </c>
      <c r="F76" s="33">
        <v>16223717</v>
      </c>
      <c r="G76" s="33">
        <v>27173476</v>
      </c>
      <c r="H76" s="33">
        <v>28470302</v>
      </c>
      <c r="I76" s="33">
        <v>71867495</v>
      </c>
      <c r="J76" s="33">
        <v>29062641</v>
      </c>
      <c r="K76" s="33">
        <v>22999689</v>
      </c>
      <c r="L76" s="33">
        <v>25314687</v>
      </c>
      <c r="M76" s="33">
        <v>77377017</v>
      </c>
      <c r="N76" s="33">
        <v>14793653</v>
      </c>
      <c r="O76" s="33">
        <v>21827612</v>
      </c>
      <c r="P76" s="33">
        <v>24938597</v>
      </c>
      <c r="Q76" s="33">
        <v>61559862</v>
      </c>
      <c r="R76" s="33"/>
      <c r="S76" s="33"/>
      <c r="T76" s="33"/>
      <c r="U76" s="33"/>
      <c r="V76" s="33">
        <v>210804374</v>
      </c>
      <c r="W76" s="33">
        <v>260503584</v>
      </c>
      <c r="X76" s="33"/>
      <c r="Y76" s="32"/>
      <c r="Z76" s="34">
        <v>357435718</v>
      </c>
    </row>
    <row r="77" spans="1:26" ht="13.5" hidden="1">
      <c r="A77" s="36" t="s">
        <v>31</v>
      </c>
      <c r="B77" s="18">
        <v>76414670</v>
      </c>
      <c r="C77" s="18"/>
      <c r="D77" s="19">
        <v>83384006</v>
      </c>
      <c r="E77" s="20">
        <v>92502210</v>
      </c>
      <c r="F77" s="20">
        <v>3146427</v>
      </c>
      <c r="G77" s="20">
        <v>9423467</v>
      </c>
      <c r="H77" s="20">
        <v>10180489</v>
      </c>
      <c r="I77" s="20">
        <v>22750383</v>
      </c>
      <c r="J77" s="20">
        <v>13072242</v>
      </c>
      <c r="K77" s="20">
        <v>4473181</v>
      </c>
      <c r="L77" s="20">
        <v>6561720</v>
      </c>
      <c r="M77" s="20">
        <v>24107143</v>
      </c>
      <c r="N77" s="20">
        <v>3889483</v>
      </c>
      <c r="O77" s="20">
        <v>4953917</v>
      </c>
      <c r="P77" s="20">
        <v>11639257</v>
      </c>
      <c r="Q77" s="20">
        <v>20482657</v>
      </c>
      <c r="R77" s="20"/>
      <c r="S77" s="20"/>
      <c r="T77" s="20"/>
      <c r="U77" s="20"/>
      <c r="V77" s="20">
        <v>67340183</v>
      </c>
      <c r="W77" s="20">
        <v>67095996</v>
      </c>
      <c r="X77" s="20"/>
      <c r="Y77" s="19"/>
      <c r="Z77" s="22">
        <v>92502210</v>
      </c>
    </row>
    <row r="78" spans="1:26" ht="13.5" hidden="1">
      <c r="A78" s="37" t="s">
        <v>32</v>
      </c>
      <c r="B78" s="18">
        <v>164628527</v>
      </c>
      <c r="C78" s="18"/>
      <c r="D78" s="19">
        <v>203666124</v>
      </c>
      <c r="E78" s="20">
        <v>258509507</v>
      </c>
      <c r="F78" s="20">
        <v>13077290</v>
      </c>
      <c r="G78" s="20">
        <v>17408608</v>
      </c>
      <c r="H78" s="20">
        <v>18289813</v>
      </c>
      <c r="I78" s="20">
        <v>48775711</v>
      </c>
      <c r="J78" s="20">
        <v>15990399</v>
      </c>
      <c r="K78" s="20">
        <v>18526508</v>
      </c>
      <c r="L78" s="20">
        <v>18752967</v>
      </c>
      <c r="M78" s="20">
        <v>53269874</v>
      </c>
      <c r="N78" s="20">
        <v>10904170</v>
      </c>
      <c r="O78" s="20">
        <v>16873695</v>
      </c>
      <c r="P78" s="20">
        <v>13299340</v>
      </c>
      <c r="Q78" s="20">
        <v>41077205</v>
      </c>
      <c r="R78" s="20"/>
      <c r="S78" s="20"/>
      <c r="T78" s="20"/>
      <c r="U78" s="20"/>
      <c r="V78" s="20">
        <v>143122790</v>
      </c>
      <c r="W78" s="20">
        <v>185823762</v>
      </c>
      <c r="X78" s="20"/>
      <c r="Y78" s="19"/>
      <c r="Z78" s="22">
        <v>258509507</v>
      </c>
    </row>
    <row r="79" spans="1:26" ht="13.5" hidden="1">
      <c r="A79" s="38" t="s">
        <v>103</v>
      </c>
      <c r="B79" s="18">
        <v>164628527</v>
      </c>
      <c r="C79" s="18"/>
      <c r="D79" s="19">
        <v>143226986</v>
      </c>
      <c r="E79" s="20">
        <v>173433066</v>
      </c>
      <c r="F79" s="20">
        <v>9502929</v>
      </c>
      <c r="G79" s="20">
        <v>11766706</v>
      </c>
      <c r="H79" s="20">
        <v>11884240</v>
      </c>
      <c r="I79" s="20">
        <v>33153875</v>
      </c>
      <c r="J79" s="20">
        <v>10683323</v>
      </c>
      <c r="K79" s="20">
        <v>13545078</v>
      </c>
      <c r="L79" s="20">
        <v>13718199</v>
      </c>
      <c r="M79" s="20">
        <v>37946600</v>
      </c>
      <c r="N79" s="20">
        <v>5902852</v>
      </c>
      <c r="O79" s="20">
        <v>11881380</v>
      </c>
      <c r="P79" s="20">
        <v>8090170</v>
      </c>
      <c r="Q79" s="20">
        <v>25874402</v>
      </c>
      <c r="R79" s="20"/>
      <c r="S79" s="20"/>
      <c r="T79" s="20"/>
      <c r="U79" s="20"/>
      <c r="V79" s="20">
        <v>96974877</v>
      </c>
      <c r="W79" s="20">
        <v>126499548</v>
      </c>
      <c r="X79" s="20"/>
      <c r="Y79" s="19"/>
      <c r="Z79" s="22">
        <v>173433066</v>
      </c>
    </row>
    <row r="80" spans="1:26" ht="13.5" hidden="1">
      <c r="A80" s="38" t="s">
        <v>104</v>
      </c>
      <c r="B80" s="18"/>
      <c r="C80" s="18"/>
      <c r="D80" s="19">
        <v>32090558</v>
      </c>
      <c r="E80" s="20">
        <v>47414242</v>
      </c>
      <c r="F80" s="20">
        <v>2093529</v>
      </c>
      <c r="G80" s="20">
        <v>2943707</v>
      </c>
      <c r="H80" s="20">
        <v>3984746</v>
      </c>
      <c r="I80" s="20">
        <v>9021982</v>
      </c>
      <c r="J80" s="20">
        <v>2921577</v>
      </c>
      <c r="K80" s="20">
        <v>2887030</v>
      </c>
      <c r="L80" s="20">
        <v>2954526</v>
      </c>
      <c r="M80" s="20">
        <v>8763133</v>
      </c>
      <c r="N80" s="20">
        <v>2761419</v>
      </c>
      <c r="O80" s="20">
        <v>2710035</v>
      </c>
      <c r="P80" s="20">
        <v>2918514</v>
      </c>
      <c r="Q80" s="20">
        <v>8389968</v>
      </c>
      <c r="R80" s="20"/>
      <c r="S80" s="20"/>
      <c r="T80" s="20"/>
      <c r="U80" s="20"/>
      <c r="V80" s="20">
        <v>26175083</v>
      </c>
      <c r="W80" s="20">
        <v>32621088</v>
      </c>
      <c r="X80" s="20"/>
      <c r="Y80" s="19"/>
      <c r="Z80" s="22">
        <v>47414242</v>
      </c>
    </row>
    <row r="81" spans="1:26" ht="13.5" hidden="1">
      <c r="A81" s="38" t="s">
        <v>105</v>
      </c>
      <c r="B81" s="18"/>
      <c r="C81" s="18"/>
      <c r="D81" s="19">
        <v>12836761</v>
      </c>
      <c r="E81" s="20">
        <v>16780779</v>
      </c>
      <c r="F81" s="20">
        <v>725993</v>
      </c>
      <c r="G81" s="20">
        <v>1331488</v>
      </c>
      <c r="H81" s="20">
        <v>1412183</v>
      </c>
      <c r="I81" s="20">
        <v>3469664</v>
      </c>
      <c r="J81" s="20">
        <v>1175348</v>
      </c>
      <c r="K81" s="20">
        <v>1024283</v>
      </c>
      <c r="L81" s="20">
        <v>1039305</v>
      </c>
      <c r="M81" s="20">
        <v>3238936</v>
      </c>
      <c r="N81" s="20">
        <v>995699</v>
      </c>
      <c r="O81" s="20">
        <v>1060527</v>
      </c>
      <c r="P81" s="20">
        <v>1079237</v>
      </c>
      <c r="Q81" s="20">
        <v>3135463</v>
      </c>
      <c r="R81" s="20"/>
      <c r="S81" s="20"/>
      <c r="T81" s="20"/>
      <c r="U81" s="20"/>
      <c r="V81" s="20">
        <v>9844063</v>
      </c>
      <c r="W81" s="20">
        <v>11955534</v>
      </c>
      <c r="X81" s="20"/>
      <c r="Y81" s="19"/>
      <c r="Z81" s="22">
        <v>16780779</v>
      </c>
    </row>
    <row r="82" spans="1:26" ht="13.5" hidden="1">
      <c r="A82" s="38" t="s">
        <v>106</v>
      </c>
      <c r="B82" s="18"/>
      <c r="C82" s="18"/>
      <c r="D82" s="19">
        <v>15366283</v>
      </c>
      <c r="E82" s="20">
        <v>20746036</v>
      </c>
      <c r="F82" s="20">
        <v>754839</v>
      </c>
      <c r="G82" s="20">
        <v>1366707</v>
      </c>
      <c r="H82" s="20">
        <v>1008644</v>
      </c>
      <c r="I82" s="20">
        <v>3130190</v>
      </c>
      <c r="J82" s="20">
        <v>1210151</v>
      </c>
      <c r="K82" s="20">
        <v>1070117</v>
      </c>
      <c r="L82" s="20">
        <v>1040937</v>
      </c>
      <c r="M82" s="20">
        <v>3321205</v>
      </c>
      <c r="N82" s="20">
        <v>1244200</v>
      </c>
      <c r="O82" s="20">
        <v>1221753</v>
      </c>
      <c r="P82" s="20">
        <v>1211419</v>
      </c>
      <c r="Q82" s="20">
        <v>3677372</v>
      </c>
      <c r="R82" s="20"/>
      <c r="S82" s="20"/>
      <c r="T82" s="20"/>
      <c r="U82" s="20"/>
      <c r="V82" s="20">
        <v>10128767</v>
      </c>
      <c r="W82" s="20">
        <v>14641824</v>
      </c>
      <c r="X82" s="20"/>
      <c r="Y82" s="19"/>
      <c r="Z82" s="22">
        <v>20746036</v>
      </c>
    </row>
    <row r="83" spans="1:26" ht="13.5" hidden="1">
      <c r="A83" s="38" t="s">
        <v>107</v>
      </c>
      <c r="B83" s="18"/>
      <c r="C83" s="18"/>
      <c r="D83" s="19">
        <v>145536</v>
      </c>
      <c r="E83" s="20">
        <v>135384</v>
      </c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>
        <v>105768</v>
      </c>
      <c r="X83" s="20"/>
      <c r="Y83" s="19"/>
      <c r="Z83" s="22">
        <v>135384</v>
      </c>
    </row>
    <row r="84" spans="1:26" ht="13.5" hidden="1">
      <c r="A84" s="39" t="s">
        <v>108</v>
      </c>
      <c r="B84" s="27"/>
      <c r="C84" s="27"/>
      <c r="D84" s="28">
        <v>10000001</v>
      </c>
      <c r="E84" s="29">
        <v>6424001</v>
      </c>
      <c r="F84" s="29"/>
      <c r="G84" s="29">
        <v>341401</v>
      </c>
      <c r="H84" s="29"/>
      <c r="I84" s="29">
        <v>341401</v>
      </c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>
        <v>341401</v>
      </c>
      <c r="W84" s="29">
        <v>7583826</v>
      </c>
      <c r="X84" s="29"/>
      <c r="Y84" s="28"/>
      <c r="Z84" s="30">
        <v>6424001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133" t="s">
        <v>81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107043649</v>
      </c>
      <c r="C5" s="18">
        <v>0</v>
      </c>
      <c r="D5" s="58">
        <v>117928960</v>
      </c>
      <c r="E5" s="59">
        <v>117928960</v>
      </c>
      <c r="F5" s="59">
        <v>8370729</v>
      </c>
      <c r="G5" s="59">
        <v>10066433</v>
      </c>
      <c r="H5" s="59">
        <v>10215703</v>
      </c>
      <c r="I5" s="59">
        <v>28652865</v>
      </c>
      <c r="J5" s="59">
        <v>9002044</v>
      </c>
      <c r="K5" s="59">
        <v>8751257</v>
      </c>
      <c r="L5" s="59">
        <v>10748916</v>
      </c>
      <c r="M5" s="59">
        <v>28502217</v>
      </c>
      <c r="N5" s="59">
        <v>10696356</v>
      </c>
      <c r="O5" s="59">
        <v>10721568</v>
      </c>
      <c r="P5" s="59">
        <v>0</v>
      </c>
      <c r="Q5" s="59">
        <v>21417924</v>
      </c>
      <c r="R5" s="59">
        <v>0</v>
      </c>
      <c r="S5" s="59">
        <v>0</v>
      </c>
      <c r="T5" s="59">
        <v>0</v>
      </c>
      <c r="U5" s="59">
        <v>0</v>
      </c>
      <c r="V5" s="59">
        <v>78573006</v>
      </c>
      <c r="W5" s="59">
        <v>89808387</v>
      </c>
      <c r="X5" s="59">
        <v>-11235381</v>
      </c>
      <c r="Y5" s="60">
        <v>-12.51</v>
      </c>
      <c r="Z5" s="61">
        <v>117928960</v>
      </c>
    </row>
    <row r="6" spans="1:26" ht="13.5">
      <c r="A6" s="57" t="s">
        <v>32</v>
      </c>
      <c r="B6" s="18">
        <v>105243043</v>
      </c>
      <c r="C6" s="18">
        <v>0</v>
      </c>
      <c r="D6" s="58">
        <v>116565872</v>
      </c>
      <c r="E6" s="59">
        <v>116565872</v>
      </c>
      <c r="F6" s="59">
        <v>9068106</v>
      </c>
      <c r="G6" s="59">
        <v>8570237</v>
      </c>
      <c r="H6" s="59">
        <v>10102457</v>
      </c>
      <c r="I6" s="59">
        <v>27740800</v>
      </c>
      <c r="J6" s="59">
        <v>9772381</v>
      </c>
      <c r="K6" s="59">
        <v>10583765</v>
      </c>
      <c r="L6" s="59">
        <v>10361285</v>
      </c>
      <c r="M6" s="59">
        <v>30717431</v>
      </c>
      <c r="N6" s="59">
        <v>12537516</v>
      </c>
      <c r="O6" s="59">
        <v>10190615</v>
      </c>
      <c r="P6" s="59">
        <v>0</v>
      </c>
      <c r="Q6" s="59">
        <v>22728131</v>
      </c>
      <c r="R6" s="59">
        <v>0</v>
      </c>
      <c r="S6" s="59">
        <v>0</v>
      </c>
      <c r="T6" s="59">
        <v>0</v>
      </c>
      <c r="U6" s="59">
        <v>0</v>
      </c>
      <c r="V6" s="59">
        <v>81186362</v>
      </c>
      <c r="W6" s="59">
        <v>87282503</v>
      </c>
      <c r="X6" s="59">
        <v>-6096141</v>
      </c>
      <c r="Y6" s="60">
        <v>-6.98</v>
      </c>
      <c r="Z6" s="61">
        <v>116565872</v>
      </c>
    </row>
    <row r="7" spans="1:26" ht="13.5">
      <c r="A7" s="57" t="s">
        <v>33</v>
      </c>
      <c r="B7" s="18">
        <v>7002653</v>
      </c>
      <c r="C7" s="18">
        <v>0</v>
      </c>
      <c r="D7" s="58">
        <v>4310174</v>
      </c>
      <c r="E7" s="59">
        <v>4310174</v>
      </c>
      <c r="F7" s="59">
        <v>49431</v>
      </c>
      <c r="G7" s="59">
        <v>376561</v>
      </c>
      <c r="H7" s="59">
        <v>301893</v>
      </c>
      <c r="I7" s="59">
        <v>727885</v>
      </c>
      <c r="J7" s="59">
        <v>83860</v>
      </c>
      <c r="K7" s="59">
        <v>1503364</v>
      </c>
      <c r="L7" s="59">
        <v>22877</v>
      </c>
      <c r="M7" s="59">
        <v>1610101</v>
      </c>
      <c r="N7" s="59">
        <v>620848</v>
      </c>
      <c r="O7" s="59">
        <v>83182</v>
      </c>
      <c r="P7" s="59">
        <v>0</v>
      </c>
      <c r="Q7" s="59">
        <v>704030</v>
      </c>
      <c r="R7" s="59">
        <v>0</v>
      </c>
      <c r="S7" s="59">
        <v>0</v>
      </c>
      <c r="T7" s="59">
        <v>0</v>
      </c>
      <c r="U7" s="59">
        <v>0</v>
      </c>
      <c r="V7" s="59">
        <v>3042016</v>
      </c>
      <c r="W7" s="59"/>
      <c r="X7" s="59">
        <v>3042016</v>
      </c>
      <c r="Y7" s="60">
        <v>0</v>
      </c>
      <c r="Z7" s="61">
        <v>4310174</v>
      </c>
    </row>
    <row r="8" spans="1:26" ht="13.5">
      <c r="A8" s="57" t="s">
        <v>34</v>
      </c>
      <c r="B8" s="18">
        <v>438983009</v>
      </c>
      <c r="C8" s="18">
        <v>0</v>
      </c>
      <c r="D8" s="58">
        <v>460207165</v>
      </c>
      <c r="E8" s="59">
        <v>460207165</v>
      </c>
      <c r="F8" s="59">
        <v>186537000</v>
      </c>
      <c r="G8" s="59">
        <v>0</v>
      </c>
      <c r="H8" s="59">
        <v>0</v>
      </c>
      <c r="I8" s="59">
        <v>186537000</v>
      </c>
      <c r="J8" s="59">
        <v>0</v>
      </c>
      <c r="K8" s="59">
        <v>400215</v>
      </c>
      <c r="L8" s="59">
        <v>147154001</v>
      </c>
      <c r="M8" s="59">
        <v>147554216</v>
      </c>
      <c r="N8" s="59">
        <v>737</v>
      </c>
      <c r="O8" s="59">
        <v>0</v>
      </c>
      <c r="P8" s="59">
        <v>0</v>
      </c>
      <c r="Q8" s="59">
        <v>737</v>
      </c>
      <c r="R8" s="59">
        <v>0</v>
      </c>
      <c r="S8" s="59">
        <v>0</v>
      </c>
      <c r="T8" s="59">
        <v>0</v>
      </c>
      <c r="U8" s="59">
        <v>0</v>
      </c>
      <c r="V8" s="59">
        <v>334091953</v>
      </c>
      <c r="W8" s="59">
        <v>460207165</v>
      </c>
      <c r="X8" s="59">
        <v>-126115212</v>
      </c>
      <c r="Y8" s="60">
        <v>-27.4</v>
      </c>
      <c r="Z8" s="61">
        <v>460207165</v>
      </c>
    </row>
    <row r="9" spans="1:26" ht="13.5">
      <c r="A9" s="57" t="s">
        <v>35</v>
      </c>
      <c r="B9" s="18">
        <v>90596133</v>
      </c>
      <c r="C9" s="18">
        <v>0</v>
      </c>
      <c r="D9" s="58">
        <v>44117669</v>
      </c>
      <c r="E9" s="59">
        <v>44117669</v>
      </c>
      <c r="F9" s="59">
        <v>4335482</v>
      </c>
      <c r="G9" s="59">
        <v>3764281</v>
      </c>
      <c r="H9" s="59">
        <v>2272381</v>
      </c>
      <c r="I9" s="59">
        <v>10372144</v>
      </c>
      <c r="J9" s="59">
        <v>672236</v>
      </c>
      <c r="K9" s="59">
        <v>-39752</v>
      </c>
      <c r="L9" s="59">
        <v>3185262</v>
      </c>
      <c r="M9" s="59">
        <v>3817746</v>
      </c>
      <c r="N9" s="59">
        <v>2006325</v>
      </c>
      <c r="O9" s="59">
        <v>3641995</v>
      </c>
      <c r="P9" s="59">
        <v>0</v>
      </c>
      <c r="Q9" s="59">
        <v>5648320</v>
      </c>
      <c r="R9" s="59">
        <v>0</v>
      </c>
      <c r="S9" s="59">
        <v>0</v>
      </c>
      <c r="T9" s="59">
        <v>0</v>
      </c>
      <c r="U9" s="59">
        <v>0</v>
      </c>
      <c r="V9" s="59">
        <v>19838210</v>
      </c>
      <c r="W9" s="59">
        <v>34678714</v>
      </c>
      <c r="X9" s="59">
        <v>-14840504</v>
      </c>
      <c r="Y9" s="60">
        <v>-42.79</v>
      </c>
      <c r="Z9" s="61">
        <v>44117669</v>
      </c>
    </row>
    <row r="10" spans="1:26" ht="25.5">
      <c r="A10" s="62" t="s">
        <v>95</v>
      </c>
      <c r="B10" s="63">
        <f>SUM(B5:B9)</f>
        <v>748868487</v>
      </c>
      <c r="C10" s="63">
        <f>SUM(C5:C9)</f>
        <v>0</v>
      </c>
      <c r="D10" s="64">
        <f aca="true" t="shared" si="0" ref="D10:Z10">SUM(D5:D9)</f>
        <v>743129840</v>
      </c>
      <c r="E10" s="65">
        <f t="shared" si="0"/>
        <v>743129840</v>
      </c>
      <c r="F10" s="65">
        <f t="shared" si="0"/>
        <v>208360748</v>
      </c>
      <c r="G10" s="65">
        <f t="shared" si="0"/>
        <v>22777512</v>
      </c>
      <c r="H10" s="65">
        <f t="shared" si="0"/>
        <v>22892434</v>
      </c>
      <c r="I10" s="65">
        <f t="shared" si="0"/>
        <v>254030694</v>
      </c>
      <c r="J10" s="65">
        <f t="shared" si="0"/>
        <v>19530521</v>
      </c>
      <c r="K10" s="65">
        <f t="shared" si="0"/>
        <v>21198849</v>
      </c>
      <c r="L10" s="65">
        <f t="shared" si="0"/>
        <v>171472341</v>
      </c>
      <c r="M10" s="65">
        <f t="shared" si="0"/>
        <v>212201711</v>
      </c>
      <c r="N10" s="65">
        <f t="shared" si="0"/>
        <v>25861782</v>
      </c>
      <c r="O10" s="65">
        <f t="shared" si="0"/>
        <v>24637360</v>
      </c>
      <c r="P10" s="65">
        <f t="shared" si="0"/>
        <v>0</v>
      </c>
      <c r="Q10" s="65">
        <f t="shared" si="0"/>
        <v>50499142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516731547</v>
      </c>
      <c r="W10" s="65">
        <f t="shared" si="0"/>
        <v>671976769</v>
      </c>
      <c r="X10" s="65">
        <f t="shared" si="0"/>
        <v>-155245222</v>
      </c>
      <c r="Y10" s="66">
        <f>+IF(W10&lt;&gt;0,(X10/W10)*100,0)</f>
        <v>-23.102766220776896</v>
      </c>
      <c r="Z10" s="67">
        <f t="shared" si="0"/>
        <v>743129840</v>
      </c>
    </row>
    <row r="11" spans="1:26" ht="13.5">
      <c r="A11" s="57" t="s">
        <v>36</v>
      </c>
      <c r="B11" s="18">
        <v>288629512</v>
      </c>
      <c r="C11" s="18">
        <v>0</v>
      </c>
      <c r="D11" s="58">
        <v>287455314</v>
      </c>
      <c r="E11" s="59">
        <v>287455314</v>
      </c>
      <c r="F11" s="59">
        <v>23714243</v>
      </c>
      <c r="G11" s="59">
        <v>23825230</v>
      </c>
      <c r="H11" s="59">
        <v>23502819</v>
      </c>
      <c r="I11" s="59">
        <v>71042292</v>
      </c>
      <c r="J11" s="59">
        <v>24181744</v>
      </c>
      <c r="K11" s="59">
        <v>37640492</v>
      </c>
      <c r="L11" s="59">
        <v>23926878</v>
      </c>
      <c r="M11" s="59">
        <v>85749114</v>
      </c>
      <c r="N11" s="59">
        <v>23892817</v>
      </c>
      <c r="O11" s="59">
        <v>24378283</v>
      </c>
      <c r="P11" s="59">
        <v>0</v>
      </c>
      <c r="Q11" s="59">
        <v>48271100</v>
      </c>
      <c r="R11" s="59">
        <v>0</v>
      </c>
      <c r="S11" s="59">
        <v>0</v>
      </c>
      <c r="T11" s="59">
        <v>0</v>
      </c>
      <c r="U11" s="59">
        <v>0</v>
      </c>
      <c r="V11" s="59">
        <v>205062506</v>
      </c>
      <c r="W11" s="59">
        <v>219263886</v>
      </c>
      <c r="X11" s="59">
        <v>-14201380</v>
      </c>
      <c r="Y11" s="60">
        <v>-6.48</v>
      </c>
      <c r="Z11" s="61">
        <v>287455314</v>
      </c>
    </row>
    <row r="12" spans="1:26" ht="13.5">
      <c r="A12" s="57" t="s">
        <v>37</v>
      </c>
      <c r="B12" s="18">
        <v>21329483</v>
      </c>
      <c r="C12" s="18">
        <v>0</v>
      </c>
      <c r="D12" s="58">
        <v>24298639</v>
      </c>
      <c r="E12" s="59">
        <v>24298639</v>
      </c>
      <c r="F12" s="59">
        <v>2294507</v>
      </c>
      <c r="G12" s="59">
        <v>2495488</v>
      </c>
      <c r="H12" s="59">
        <v>2181118</v>
      </c>
      <c r="I12" s="59">
        <v>6971113</v>
      </c>
      <c r="J12" s="59">
        <v>1597249</v>
      </c>
      <c r="K12" s="59">
        <v>1601025</v>
      </c>
      <c r="L12" s="59">
        <v>1593198</v>
      </c>
      <c r="M12" s="59">
        <v>4791472</v>
      </c>
      <c r="N12" s="59">
        <v>1597606</v>
      </c>
      <c r="O12" s="59">
        <v>1597606</v>
      </c>
      <c r="P12" s="59">
        <v>0</v>
      </c>
      <c r="Q12" s="59">
        <v>3195212</v>
      </c>
      <c r="R12" s="59">
        <v>0</v>
      </c>
      <c r="S12" s="59">
        <v>0</v>
      </c>
      <c r="T12" s="59">
        <v>0</v>
      </c>
      <c r="U12" s="59">
        <v>0</v>
      </c>
      <c r="V12" s="59">
        <v>14957797</v>
      </c>
      <c r="W12" s="59">
        <v>18223983</v>
      </c>
      <c r="X12" s="59">
        <v>-3266186</v>
      </c>
      <c r="Y12" s="60">
        <v>-17.92</v>
      </c>
      <c r="Z12" s="61">
        <v>24298639</v>
      </c>
    </row>
    <row r="13" spans="1:26" ht="13.5">
      <c r="A13" s="57" t="s">
        <v>96</v>
      </c>
      <c r="B13" s="18">
        <v>63805399</v>
      </c>
      <c r="C13" s="18">
        <v>0</v>
      </c>
      <c r="D13" s="58">
        <v>69067809</v>
      </c>
      <c r="E13" s="59">
        <v>69067809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51800859</v>
      </c>
      <c r="X13" s="59">
        <v>-51800859</v>
      </c>
      <c r="Y13" s="60">
        <v>-100</v>
      </c>
      <c r="Z13" s="61">
        <v>69067809</v>
      </c>
    </row>
    <row r="14" spans="1:26" ht="13.5">
      <c r="A14" s="57" t="s">
        <v>38</v>
      </c>
      <c r="B14" s="18">
        <v>8387914</v>
      </c>
      <c r="C14" s="18">
        <v>0</v>
      </c>
      <c r="D14" s="58">
        <v>469251</v>
      </c>
      <c r="E14" s="59">
        <v>469251</v>
      </c>
      <c r="F14" s="59">
        <v>8925</v>
      </c>
      <c r="G14" s="59">
        <v>41660</v>
      </c>
      <c r="H14" s="59">
        <v>251015</v>
      </c>
      <c r="I14" s="59">
        <v>301600</v>
      </c>
      <c r="J14" s="59">
        <v>29658</v>
      </c>
      <c r="K14" s="59">
        <v>50578</v>
      </c>
      <c r="L14" s="59">
        <v>38696</v>
      </c>
      <c r="M14" s="59">
        <v>118932</v>
      </c>
      <c r="N14" s="59">
        <v>103676</v>
      </c>
      <c r="O14" s="59">
        <v>98931</v>
      </c>
      <c r="P14" s="59">
        <v>0</v>
      </c>
      <c r="Q14" s="59">
        <v>202607</v>
      </c>
      <c r="R14" s="59">
        <v>0</v>
      </c>
      <c r="S14" s="59">
        <v>0</v>
      </c>
      <c r="T14" s="59">
        <v>0</v>
      </c>
      <c r="U14" s="59">
        <v>0</v>
      </c>
      <c r="V14" s="59">
        <v>623139</v>
      </c>
      <c r="W14" s="59">
        <v>351936</v>
      </c>
      <c r="X14" s="59">
        <v>271203</v>
      </c>
      <c r="Y14" s="60">
        <v>77.06</v>
      </c>
      <c r="Z14" s="61">
        <v>469251</v>
      </c>
    </row>
    <row r="15" spans="1:26" ht="13.5">
      <c r="A15" s="57" t="s">
        <v>39</v>
      </c>
      <c r="B15" s="18">
        <v>86186738</v>
      </c>
      <c r="C15" s="18">
        <v>0</v>
      </c>
      <c r="D15" s="58">
        <v>90417033</v>
      </c>
      <c r="E15" s="59">
        <v>90417033</v>
      </c>
      <c r="F15" s="59">
        <v>26110</v>
      </c>
      <c r="G15" s="59">
        <v>11024048</v>
      </c>
      <c r="H15" s="59">
        <v>12333484</v>
      </c>
      <c r="I15" s="59">
        <v>23383642</v>
      </c>
      <c r="J15" s="59">
        <v>7665959</v>
      </c>
      <c r="K15" s="59">
        <v>9818066</v>
      </c>
      <c r="L15" s="59">
        <v>6255230</v>
      </c>
      <c r="M15" s="59">
        <v>23739255</v>
      </c>
      <c r="N15" s="59">
        <v>8639315</v>
      </c>
      <c r="O15" s="59">
        <v>8928732</v>
      </c>
      <c r="P15" s="59">
        <v>0</v>
      </c>
      <c r="Q15" s="59">
        <v>17568047</v>
      </c>
      <c r="R15" s="59">
        <v>0</v>
      </c>
      <c r="S15" s="59">
        <v>0</v>
      </c>
      <c r="T15" s="59">
        <v>0</v>
      </c>
      <c r="U15" s="59">
        <v>0</v>
      </c>
      <c r="V15" s="59">
        <v>64690944</v>
      </c>
      <c r="W15" s="59">
        <v>67812777</v>
      </c>
      <c r="X15" s="59">
        <v>-3121833</v>
      </c>
      <c r="Y15" s="60">
        <v>-4.6</v>
      </c>
      <c r="Z15" s="61">
        <v>90417033</v>
      </c>
    </row>
    <row r="16" spans="1:26" ht="13.5">
      <c r="A16" s="68" t="s">
        <v>40</v>
      </c>
      <c r="B16" s="18">
        <v>0</v>
      </c>
      <c r="C16" s="18">
        <v>0</v>
      </c>
      <c r="D16" s="58">
        <v>234625</v>
      </c>
      <c r="E16" s="59">
        <v>234625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>
        <v>234625</v>
      </c>
      <c r="X16" s="59">
        <v>-234625</v>
      </c>
      <c r="Y16" s="60">
        <v>-100</v>
      </c>
      <c r="Z16" s="61">
        <v>234625</v>
      </c>
    </row>
    <row r="17" spans="1:26" ht="13.5">
      <c r="A17" s="57" t="s">
        <v>41</v>
      </c>
      <c r="B17" s="18">
        <v>268980636</v>
      </c>
      <c r="C17" s="18">
        <v>0</v>
      </c>
      <c r="D17" s="58">
        <v>238001778</v>
      </c>
      <c r="E17" s="59">
        <v>238001778</v>
      </c>
      <c r="F17" s="59">
        <v>4796883</v>
      </c>
      <c r="G17" s="59">
        <v>13133830</v>
      </c>
      <c r="H17" s="59">
        <v>19952711</v>
      </c>
      <c r="I17" s="59">
        <v>37883424</v>
      </c>
      <c r="J17" s="59">
        <v>10965073</v>
      </c>
      <c r="K17" s="59">
        <v>28664669</v>
      </c>
      <c r="L17" s="59">
        <v>5695136</v>
      </c>
      <c r="M17" s="59">
        <v>45324878</v>
      </c>
      <c r="N17" s="59">
        <v>16628704</v>
      </c>
      <c r="O17" s="59">
        <v>10698667</v>
      </c>
      <c r="P17" s="59">
        <v>0</v>
      </c>
      <c r="Q17" s="59">
        <v>27327371</v>
      </c>
      <c r="R17" s="59">
        <v>0</v>
      </c>
      <c r="S17" s="59">
        <v>0</v>
      </c>
      <c r="T17" s="59">
        <v>0</v>
      </c>
      <c r="U17" s="59">
        <v>0</v>
      </c>
      <c r="V17" s="59">
        <v>110535673</v>
      </c>
      <c r="W17" s="59">
        <v>178501329</v>
      </c>
      <c r="X17" s="59">
        <v>-67965656</v>
      </c>
      <c r="Y17" s="60">
        <v>-38.08</v>
      </c>
      <c r="Z17" s="61">
        <v>238001778</v>
      </c>
    </row>
    <row r="18" spans="1:26" ht="13.5">
      <c r="A18" s="69" t="s">
        <v>42</v>
      </c>
      <c r="B18" s="70">
        <f>SUM(B11:B17)</f>
        <v>737319682</v>
      </c>
      <c r="C18" s="70">
        <f>SUM(C11:C17)</f>
        <v>0</v>
      </c>
      <c r="D18" s="71">
        <f aca="true" t="shared" si="1" ref="D18:Z18">SUM(D11:D17)</f>
        <v>709944449</v>
      </c>
      <c r="E18" s="72">
        <f t="shared" si="1"/>
        <v>709944449</v>
      </c>
      <c r="F18" s="72">
        <f t="shared" si="1"/>
        <v>30840668</v>
      </c>
      <c r="G18" s="72">
        <f t="shared" si="1"/>
        <v>50520256</v>
      </c>
      <c r="H18" s="72">
        <f t="shared" si="1"/>
        <v>58221147</v>
      </c>
      <c r="I18" s="72">
        <f t="shared" si="1"/>
        <v>139582071</v>
      </c>
      <c r="J18" s="72">
        <f t="shared" si="1"/>
        <v>44439683</v>
      </c>
      <c r="K18" s="72">
        <f t="shared" si="1"/>
        <v>77774830</v>
      </c>
      <c r="L18" s="72">
        <f t="shared" si="1"/>
        <v>37509138</v>
      </c>
      <c r="M18" s="72">
        <f t="shared" si="1"/>
        <v>159723651</v>
      </c>
      <c r="N18" s="72">
        <f t="shared" si="1"/>
        <v>50862118</v>
      </c>
      <c r="O18" s="72">
        <f t="shared" si="1"/>
        <v>45702219</v>
      </c>
      <c r="P18" s="72">
        <f t="shared" si="1"/>
        <v>0</v>
      </c>
      <c r="Q18" s="72">
        <f t="shared" si="1"/>
        <v>96564337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395870059</v>
      </c>
      <c r="W18" s="72">
        <f t="shared" si="1"/>
        <v>536189395</v>
      </c>
      <c r="X18" s="72">
        <f t="shared" si="1"/>
        <v>-140319336</v>
      </c>
      <c r="Y18" s="66">
        <f>+IF(W18&lt;&gt;0,(X18/W18)*100,0)</f>
        <v>-26.169733550959172</v>
      </c>
      <c r="Z18" s="73">
        <f t="shared" si="1"/>
        <v>709944449</v>
      </c>
    </row>
    <row r="19" spans="1:26" ht="13.5">
      <c r="A19" s="69" t="s">
        <v>43</v>
      </c>
      <c r="B19" s="74">
        <f>+B10-B18</f>
        <v>11548805</v>
      </c>
      <c r="C19" s="74">
        <f>+C10-C18</f>
        <v>0</v>
      </c>
      <c r="D19" s="75">
        <f aca="true" t="shared" si="2" ref="D19:Z19">+D10-D18</f>
        <v>33185391</v>
      </c>
      <c r="E19" s="76">
        <f t="shared" si="2"/>
        <v>33185391</v>
      </c>
      <c r="F19" s="76">
        <f t="shared" si="2"/>
        <v>177520080</v>
      </c>
      <c r="G19" s="76">
        <f t="shared" si="2"/>
        <v>-27742744</v>
      </c>
      <c r="H19" s="76">
        <f t="shared" si="2"/>
        <v>-35328713</v>
      </c>
      <c r="I19" s="76">
        <f t="shared" si="2"/>
        <v>114448623</v>
      </c>
      <c r="J19" s="76">
        <f t="shared" si="2"/>
        <v>-24909162</v>
      </c>
      <c r="K19" s="76">
        <f t="shared" si="2"/>
        <v>-56575981</v>
      </c>
      <c r="L19" s="76">
        <f t="shared" si="2"/>
        <v>133963203</v>
      </c>
      <c r="M19" s="76">
        <f t="shared" si="2"/>
        <v>52478060</v>
      </c>
      <c r="N19" s="76">
        <f t="shared" si="2"/>
        <v>-25000336</v>
      </c>
      <c r="O19" s="76">
        <f t="shared" si="2"/>
        <v>-21064859</v>
      </c>
      <c r="P19" s="76">
        <f t="shared" si="2"/>
        <v>0</v>
      </c>
      <c r="Q19" s="76">
        <f t="shared" si="2"/>
        <v>-46065195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120861488</v>
      </c>
      <c r="W19" s="76">
        <f>IF(E10=E18,0,W10-W18)</f>
        <v>135787374</v>
      </c>
      <c r="X19" s="76">
        <f t="shared" si="2"/>
        <v>-14925886</v>
      </c>
      <c r="Y19" s="77">
        <f>+IF(W19&lt;&gt;0,(X19/W19)*100,0)</f>
        <v>-10.992101518952712</v>
      </c>
      <c r="Z19" s="78">
        <f t="shared" si="2"/>
        <v>33185391</v>
      </c>
    </row>
    <row r="20" spans="1:26" ht="13.5">
      <c r="A20" s="57" t="s">
        <v>44</v>
      </c>
      <c r="B20" s="18">
        <v>298915928</v>
      </c>
      <c r="C20" s="18">
        <v>0</v>
      </c>
      <c r="D20" s="58">
        <v>324570835</v>
      </c>
      <c r="E20" s="59">
        <v>324570835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>
        <v>324570835</v>
      </c>
      <c r="X20" s="59">
        <v>-324570835</v>
      </c>
      <c r="Y20" s="60">
        <v>-100</v>
      </c>
      <c r="Z20" s="61">
        <v>324570835</v>
      </c>
    </row>
    <row r="21" spans="1:26" ht="13.5">
      <c r="A21" s="57" t="s">
        <v>97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98</v>
      </c>
      <c r="B22" s="85">
        <f>SUM(B19:B21)</f>
        <v>310464733</v>
      </c>
      <c r="C22" s="85">
        <f>SUM(C19:C21)</f>
        <v>0</v>
      </c>
      <c r="D22" s="86">
        <f aca="true" t="shared" si="3" ref="D22:Z22">SUM(D19:D21)</f>
        <v>357756226</v>
      </c>
      <c r="E22" s="87">
        <f t="shared" si="3"/>
        <v>357756226</v>
      </c>
      <c r="F22" s="87">
        <f t="shared" si="3"/>
        <v>177520080</v>
      </c>
      <c r="G22" s="87">
        <f t="shared" si="3"/>
        <v>-27742744</v>
      </c>
      <c r="H22" s="87">
        <f t="shared" si="3"/>
        <v>-35328713</v>
      </c>
      <c r="I22" s="87">
        <f t="shared" si="3"/>
        <v>114448623</v>
      </c>
      <c r="J22" s="87">
        <f t="shared" si="3"/>
        <v>-24909162</v>
      </c>
      <c r="K22" s="87">
        <f t="shared" si="3"/>
        <v>-56575981</v>
      </c>
      <c r="L22" s="87">
        <f t="shared" si="3"/>
        <v>133963203</v>
      </c>
      <c r="M22" s="87">
        <f t="shared" si="3"/>
        <v>52478060</v>
      </c>
      <c r="N22" s="87">
        <f t="shared" si="3"/>
        <v>-25000336</v>
      </c>
      <c r="O22" s="87">
        <f t="shared" si="3"/>
        <v>-21064859</v>
      </c>
      <c r="P22" s="87">
        <f t="shared" si="3"/>
        <v>0</v>
      </c>
      <c r="Q22" s="87">
        <f t="shared" si="3"/>
        <v>-46065195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120861488</v>
      </c>
      <c r="W22" s="87">
        <f t="shared" si="3"/>
        <v>460358209</v>
      </c>
      <c r="X22" s="87">
        <f t="shared" si="3"/>
        <v>-339496721</v>
      </c>
      <c r="Y22" s="88">
        <f>+IF(W22&lt;&gt;0,(X22/W22)*100,0)</f>
        <v>-73.74620770583456</v>
      </c>
      <c r="Z22" s="89">
        <f t="shared" si="3"/>
        <v>357756226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310464733</v>
      </c>
      <c r="C24" s="74">
        <f>SUM(C22:C23)</f>
        <v>0</v>
      </c>
      <c r="D24" s="75">
        <f aca="true" t="shared" si="4" ref="D24:Z24">SUM(D22:D23)</f>
        <v>357756226</v>
      </c>
      <c r="E24" s="76">
        <f t="shared" si="4"/>
        <v>357756226</v>
      </c>
      <c r="F24" s="76">
        <f t="shared" si="4"/>
        <v>177520080</v>
      </c>
      <c r="G24" s="76">
        <f t="shared" si="4"/>
        <v>-27742744</v>
      </c>
      <c r="H24" s="76">
        <f t="shared" si="4"/>
        <v>-35328713</v>
      </c>
      <c r="I24" s="76">
        <f t="shared" si="4"/>
        <v>114448623</v>
      </c>
      <c r="J24" s="76">
        <f t="shared" si="4"/>
        <v>-24909162</v>
      </c>
      <c r="K24" s="76">
        <f t="shared" si="4"/>
        <v>-56575981</v>
      </c>
      <c r="L24" s="76">
        <f t="shared" si="4"/>
        <v>133963203</v>
      </c>
      <c r="M24" s="76">
        <f t="shared" si="4"/>
        <v>52478060</v>
      </c>
      <c r="N24" s="76">
        <f t="shared" si="4"/>
        <v>-25000336</v>
      </c>
      <c r="O24" s="76">
        <f t="shared" si="4"/>
        <v>-21064859</v>
      </c>
      <c r="P24" s="76">
        <f t="shared" si="4"/>
        <v>0</v>
      </c>
      <c r="Q24" s="76">
        <f t="shared" si="4"/>
        <v>-46065195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120861488</v>
      </c>
      <c r="W24" s="76">
        <f t="shared" si="4"/>
        <v>460358209</v>
      </c>
      <c r="X24" s="76">
        <f t="shared" si="4"/>
        <v>-339496721</v>
      </c>
      <c r="Y24" s="77">
        <f>+IF(W24&lt;&gt;0,(X24/W24)*100,0)</f>
        <v>-73.74620770583456</v>
      </c>
      <c r="Z24" s="78">
        <f t="shared" si="4"/>
        <v>357756226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99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259999038</v>
      </c>
      <c r="C27" s="21">
        <v>0</v>
      </c>
      <c r="D27" s="98">
        <v>354404836</v>
      </c>
      <c r="E27" s="99">
        <v>354404836</v>
      </c>
      <c r="F27" s="99">
        <v>28042198</v>
      </c>
      <c r="G27" s="99">
        <v>32980564</v>
      </c>
      <c r="H27" s="99">
        <v>32541160</v>
      </c>
      <c r="I27" s="99">
        <v>93563922</v>
      </c>
      <c r="J27" s="99">
        <v>19196132</v>
      </c>
      <c r="K27" s="99">
        <v>24859008</v>
      </c>
      <c r="L27" s="99">
        <v>-7372732</v>
      </c>
      <c r="M27" s="99">
        <v>36682408</v>
      </c>
      <c r="N27" s="99">
        <v>12478962</v>
      </c>
      <c r="O27" s="99">
        <v>0</v>
      </c>
      <c r="P27" s="99">
        <v>40132249</v>
      </c>
      <c r="Q27" s="99">
        <v>52611211</v>
      </c>
      <c r="R27" s="99">
        <v>0</v>
      </c>
      <c r="S27" s="99">
        <v>0</v>
      </c>
      <c r="T27" s="99">
        <v>0</v>
      </c>
      <c r="U27" s="99">
        <v>0</v>
      </c>
      <c r="V27" s="99">
        <v>182857541</v>
      </c>
      <c r="W27" s="99">
        <v>265803627</v>
      </c>
      <c r="X27" s="99">
        <v>-82946086</v>
      </c>
      <c r="Y27" s="100">
        <v>-31.21</v>
      </c>
      <c r="Z27" s="101">
        <v>354404836</v>
      </c>
    </row>
    <row r="28" spans="1:26" ht="13.5">
      <c r="A28" s="102" t="s">
        <v>44</v>
      </c>
      <c r="B28" s="18">
        <v>242747172</v>
      </c>
      <c r="C28" s="18">
        <v>0</v>
      </c>
      <c r="D28" s="58">
        <v>324570836</v>
      </c>
      <c r="E28" s="59">
        <v>324570836</v>
      </c>
      <c r="F28" s="59">
        <v>28042198</v>
      </c>
      <c r="G28" s="59">
        <v>30173955</v>
      </c>
      <c r="H28" s="59">
        <v>31417561</v>
      </c>
      <c r="I28" s="59">
        <v>89633714</v>
      </c>
      <c r="J28" s="59">
        <v>18743931</v>
      </c>
      <c r="K28" s="59">
        <v>23809596</v>
      </c>
      <c r="L28" s="59">
        <v>-9101058</v>
      </c>
      <c r="M28" s="59">
        <v>33452469</v>
      </c>
      <c r="N28" s="59">
        <v>9356498</v>
      </c>
      <c r="O28" s="59">
        <v>0</v>
      </c>
      <c r="P28" s="59">
        <v>38458083</v>
      </c>
      <c r="Q28" s="59">
        <v>47814581</v>
      </c>
      <c r="R28" s="59">
        <v>0</v>
      </c>
      <c r="S28" s="59">
        <v>0</v>
      </c>
      <c r="T28" s="59">
        <v>0</v>
      </c>
      <c r="U28" s="59">
        <v>0</v>
      </c>
      <c r="V28" s="59">
        <v>170900764</v>
      </c>
      <c r="W28" s="59">
        <v>243428127</v>
      </c>
      <c r="X28" s="59">
        <v>-72527363</v>
      </c>
      <c r="Y28" s="60">
        <v>-29.79</v>
      </c>
      <c r="Z28" s="61">
        <v>324570836</v>
      </c>
    </row>
    <row r="29" spans="1:26" ht="13.5">
      <c r="A29" s="57" t="s">
        <v>100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17251866</v>
      </c>
      <c r="C31" s="18">
        <v>0</v>
      </c>
      <c r="D31" s="58">
        <v>29834000</v>
      </c>
      <c r="E31" s="59">
        <v>29834000</v>
      </c>
      <c r="F31" s="59">
        <v>0</v>
      </c>
      <c r="G31" s="59">
        <v>2806609</v>
      </c>
      <c r="H31" s="59">
        <v>1123599</v>
      </c>
      <c r="I31" s="59">
        <v>3930208</v>
      </c>
      <c r="J31" s="59">
        <v>452201</v>
      </c>
      <c r="K31" s="59">
        <v>1049411</v>
      </c>
      <c r="L31" s="59">
        <v>1728326</v>
      </c>
      <c r="M31" s="59">
        <v>3229938</v>
      </c>
      <c r="N31" s="59">
        <v>3122464</v>
      </c>
      <c r="O31" s="59">
        <v>0</v>
      </c>
      <c r="P31" s="59">
        <v>1674165</v>
      </c>
      <c r="Q31" s="59">
        <v>4796629</v>
      </c>
      <c r="R31" s="59">
        <v>0</v>
      </c>
      <c r="S31" s="59">
        <v>0</v>
      </c>
      <c r="T31" s="59">
        <v>0</v>
      </c>
      <c r="U31" s="59">
        <v>0</v>
      </c>
      <c r="V31" s="59">
        <v>11956775</v>
      </c>
      <c r="W31" s="59">
        <v>22375500</v>
      </c>
      <c r="X31" s="59">
        <v>-10418725</v>
      </c>
      <c r="Y31" s="60">
        <v>-46.56</v>
      </c>
      <c r="Z31" s="61">
        <v>29834000</v>
      </c>
    </row>
    <row r="32" spans="1:26" ht="13.5">
      <c r="A32" s="69" t="s">
        <v>50</v>
      </c>
      <c r="B32" s="21">
        <f>SUM(B28:B31)</f>
        <v>259999038</v>
      </c>
      <c r="C32" s="21">
        <f>SUM(C28:C31)</f>
        <v>0</v>
      </c>
      <c r="D32" s="98">
        <f aca="true" t="shared" si="5" ref="D32:Z32">SUM(D28:D31)</f>
        <v>354404836</v>
      </c>
      <c r="E32" s="99">
        <f t="shared" si="5"/>
        <v>354404836</v>
      </c>
      <c r="F32" s="99">
        <f t="shared" si="5"/>
        <v>28042198</v>
      </c>
      <c r="G32" s="99">
        <f t="shared" si="5"/>
        <v>32980564</v>
      </c>
      <c r="H32" s="99">
        <f t="shared" si="5"/>
        <v>32541160</v>
      </c>
      <c r="I32" s="99">
        <f t="shared" si="5"/>
        <v>93563922</v>
      </c>
      <c r="J32" s="99">
        <f t="shared" si="5"/>
        <v>19196132</v>
      </c>
      <c r="K32" s="99">
        <f t="shared" si="5"/>
        <v>24859007</v>
      </c>
      <c r="L32" s="99">
        <f t="shared" si="5"/>
        <v>-7372732</v>
      </c>
      <c r="M32" s="99">
        <f t="shared" si="5"/>
        <v>36682407</v>
      </c>
      <c r="N32" s="99">
        <f t="shared" si="5"/>
        <v>12478962</v>
      </c>
      <c r="O32" s="99">
        <f t="shared" si="5"/>
        <v>0</v>
      </c>
      <c r="P32" s="99">
        <f t="shared" si="5"/>
        <v>40132248</v>
      </c>
      <c r="Q32" s="99">
        <f t="shared" si="5"/>
        <v>52611210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182857539</v>
      </c>
      <c r="W32" s="99">
        <f t="shared" si="5"/>
        <v>265803627</v>
      </c>
      <c r="X32" s="99">
        <f t="shared" si="5"/>
        <v>-82946088</v>
      </c>
      <c r="Y32" s="100">
        <f>+IF(W32&lt;&gt;0,(X32/W32)*100,0)</f>
        <v>-31.205777338771977</v>
      </c>
      <c r="Z32" s="101">
        <f t="shared" si="5"/>
        <v>354404836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299313736</v>
      </c>
      <c r="C35" s="18">
        <v>0</v>
      </c>
      <c r="D35" s="58">
        <v>318184574</v>
      </c>
      <c r="E35" s="59">
        <v>318184574</v>
      </c>
      <c r="F35" s="59">
        <v>443885753</v>
      </c>
      <c r="G35" s="59">
        <v>388183190</v>
      </c>
      <c r="H35" s="59">
        <v>368343655</v>
      </c>
      <c r="I35" s="59">
        <v>368343655</v>
      </c>
      <c r="J35" s="59">
        <v>337956043</v>
      </c>
      <c r="K35" s="59">
        <v>309248928</v>
      </c>
      <c r="L35" s="59">
        <v>417620341</v>
      </c>
      <c r="M35" s="59">
        <v>417620341</v>
      </c>
      <c r="N35" s="59">
        <v>381494925</v>
      </c>
      <c r="O35" s="59">
        <v>0</v>
      </c>
      <c r="P35" s="59">
        <v>432070783</v>
      </c>
      <c r="Q35" s="59">
        <v>432070783</v>
      </c>
      <c r="R35" s="59">
        <v>0</v>
      </c>
      <c r="S35" s="59">
        <v>0</v>
      </c>
      <c r="T35" s="59">
        <v>0</v>
      </c>
      <c r="U35" s="59">
        <v>0</v>
      </c>
      <c r="V35" s="59">
        <v>432070783</v>
      </c>
      <c r="W35" s="59">
        <v>238638431</v>
      </c>
      <c r="X35" s="59">
        <v>193432352</v>
      </c>
      <c r="Y35" s="60">
        <v>81.06</v>
      </c>
      <c r="Z35" s="61">
        <v>318184574</v>
      </c>
    </row>
    <row r="36" spans="1:26" ht="13.5">
      <c r="A36" s="57" t="s">
        <v>53</v>
      </c>
      <c r="B36" s="18">
        <v>1571208719</v>
      </c>
      <c r="C36" s="18">
        <v>0</v>
      </c>
      <c r="D36" s="58">
        <v>2396553130</v>
      </c>
      <c r="E36" s="59">
        <v>2396553130</v>
      </c>
      <c r="F36" s="59">
        <v>2014881830</v>
      </c>
      <c r="G36" s="59">
        <v>1632149578</v>
      </c>
      <c r="H36" s="59">
        <v>1664690738</v>
      </c>
      <c r="I36" s="59">
        <v>1664690738</v>
      </c>
      <c r="J36" s="59">
        <v>1683886870</v>
      </c>
      <c r="K36" s="59">
        <v>1708745877</v>
      </c>
      <c r="L36" s="59">
        <v>1772736414</v>
      </c>
      <c r="M36" s="59">
        <v>1772736414</v>
      </c>
      <c r="N36" s="59">
        <v>1785215375</v>
      </c>
      <c r="O36" s="59">
        <v>0</v>
      </c>
      <c r="P36" s="59">
        <v>1835998092</v>
      </c>
      <c r="Q36" s="59">
        <v>1835998092</v>
      </c>
      <c r="R36" s="59">
        <v>0</v>
      </c>
      <c r="S36" s="59">
        <v>0</v>
      </c>
      <c r="T36" s="59">
        <v>0</v>
      </c>
      <c r="U36" s="59">
        <v>0</v>
      </c>
      <c r="V36" s="59">
        <v>1835998092</v>
      </c>
      <c r="W36" s="59">
        <v>1797414848</v>
      </c>
      <c r="X36" s="59">
        <v>38583244</v>
      </c>
      <c r="Y36" s="60">
        <v>2.15</v>
      </c>
      <c r="Z36" s="61">
        <v>2396553130</v>
      </c>
    </row>
    <row r="37" spans="1:26" ht="13.5">
      <c r="A37" s="57" t="s">
        <v>54</v>
      </c>
      <c r="B37" s="18">
        <v>272215331</v>
      </c>
      <c r="C37" s="18">
        <v>0</v>
      </c>
      <c r="D37" s="58">
        <v>138365006</v>
      </c>
      <c r="E37" s="59">
        <v>138365006</v>
      </c>
      <c r="F37" s="59">
        <v>346628980</v>
      </c>
      <c r="G37" s="59">
        <v>310329375</v>
      </c>
      <c r="H37" s="59">
        <v>358650301</v>
      </c>
      <c r="I37" s="59">
        <v>358650301</v>
      </c>
      <c r="J37" s="59">
        <v>372367983</v>
      </c>
      <c r="K37" s="59">
        <v>425095856</v>
      </c>
      <c r="L37" s="59">
        <v>485103160</v>
      </c>
      <c r="M37" s="59">
        <v>485103160</v>
      </c>
      <c r="N37" s="59">
        <v>486457041</v>
      </c>
      <c r="O37" s="59">
        <v>0</v>
      </c>
      <c r="P37" s="59">
        <v>493806684</v>
      </c>
      <c r="Q37" s="59">
        <v>493806684</v>
      </c>
      <c r="R37" s="59">
        <v>0</v>
      </c>
      <c r="S37" s="59">
        <v>0</v>
      </c>
      <c r="T37" s="59">
        <v>0</v>
      </c>
      <c r="U37" s="59">
        <v>0</v>
      </c>
      <c r="V37" s="59">
        <v>493806684</v>
      </c>
      <c r="W37" s="59">
        <v>103773755</v>
      </c>
      <c r="X37" s="59">
        <v>390032929</v>
      </c>
      <c r="Y37" s="60">
        <v>375.85</v>
      </c>
      <c r="Z37" s="61">
        <v>138365006</v>
      </c>
    </row>
    <row r="38" spans="1:26" ht="13.5">
      <c r="A38" s="57" t="s">
        <v>55</v>
      </c>
      <c r="B38" s="18">
        <v>39673529</v>
      </c>
      <c r="C38" s="18">
        <v>0</v>
      </c>
      <c r="D38" s="58">
        <v>60054457</v>
      </c>
      <c r="E38" s="59">
        <v>60054457</v>
      </c>
      <c r="F38" s="59">
        <v>1592460</v>
      </c>
      <c r="G38" s="59">
        <v>1592460</v>
      </c>
      <c r="H38" s="59">
        <v>1301876</v>
      </c>
      <c r="I38" s="59">
        <v>1301876</v>
      </c>
      <c r="J38" s="59">
        <v>1301876</v>
      </c>
      <c r="K38" s="59">
        <v>1301876</v>
      </c>
      <c r="L38" s="59">
        <v>1301876</v>
      </c>
      <c r="M38" s="59">
        <v>1301876</v>
      </c>
      <c r="N38" s="59">
        <v>1301876</v>
      </c>
      <c r="O38" s="59">
        <v>0</v>
      </c>
      <c r="P38" s="59">
        <v>46305825</v>
      </c>
      <c r="Q38" s="59">
        <v>46305825</v>
      </c>
      <c r="R38" s="59">
        <v>0</v>
      </c>
      <c r="S38" s="59">
        <v>0</v>
      </c>
      <c r="T38" s="59">
        <v>0</v>
      </c>
      <c r="U38" s="59">
        <v>0</v>
      </c>
      <c r="V38" s="59">
        <v>46305825</v>
      </c>
      <c r="W38" s="59">
        <v>45040843</v>
      </c>
      <c r="X38" s="59">
        <v>1264982</v>
      </c>
      <c r="Y38" s="60">
        <v>2.81</v>
      </c>
      <c r="Z38" s="61">
        <v>60054457</v>
      </c>
    </row>
    <row r="39" spans="1:26" ht="13.5">
      <c r="A39" s="57" t="s">
        <v>56</v>
      </c>
      <c r="B39" s="18">
        <v>1558633595</v>
      </c>
      <c r="C39" s="18">
        <v>0</v>
      </c>
      <c r="D39" s="58">
        <v>2516318243</v>
      </c>
      <c r="E39" s="59">
        <v>2516318243</v>
      </c>
      <c r="F39" s="59">
        <v>2110546142</v>
      </c>
      <c r="G39" s="59">
        <v>1708410934</v>
      </c>
      <c r="H39" s="59">
        <v>1673082217</v>
      </c>
      <c r="I39" s="59">
        <v>1673082217</v>
      </c>
      <c r="J39" s="59">
        <v>1648173054</v>
      </c>
      <c r="K39" s="59">
        <v>1591597072</v>
      </c>
      <c r="L39" s="59">
        <v>1703951719</v>
      </c>
      <c r="M39" s="59">
        <v>1703951719</v>
      </c>
      <c r="N39" s="59">
        <v>1678951384</v>
      </c>
      <c r="O39" s="59">
        <v>0</v>
      </c>
      <c r="P39" s="59">
        <v>1727956366</v>
      </c>
      <c r="Q39" s="59">
        <v>1727956366</v>
      </c>
      <c r="R39" s="59">
        <v>0</v>
      </c>
      <c r="S39" s="59">
        <v>0</v>
      </c>
      <c r="T39" s="59">
        <v>0</v>
      </c>
      <c r="U39" s="59">
        <v>0</v>
      </c>
      <c r="V39" s="59">
        <v>1727956366</v>
      </c>
      <c r="W39" s="59">
        <v>1887238682</v>
      </c>
      <c r="X39" s="59">
        <v>-159282316</v>
      </c>
      <c r="Y39" s="60">
        <v>-8.44</v>
      </c>
      <c r="Z39" s="61">
        <v>2516318243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287130700</v>
      </c>
      <c r="C42" s="18">
        <v>0</v>
      </c>
      <c r="D42" s="58">
        <v>374799522</v>
      </c>
      <c r="E42" s="59">
        <v>374799522</v>
      </c>
      <c r="F42" s="59">
        <v>163311423</v>
      </c>
      <c r="G42" s="59">
        <v>-32286900</v>
      </c>
      <c r="H42" s="59">
        <v>20174724</v>
      </c>
      <c r="I42" s="59">
        <v>151199247</v>
      </c>
      <c r="J42" s="59">
        <v>35703203</v>
      </c>
      <c r="K42" s="59">
        <v>-23639311</v>
      </c>
      <c r="L42" s="59">
        <v>113558395</v>
      </c>
      <c r="M42" s="59">
        <v>125622287</v>
      </c>
      <c r="N42" s="59">
        <v>-26961806</v>
      </c>
      <c r="O42" s="59">
        <v>-15934598</v>
      </c>
      <c r="P42" s="59">
        <v>167713945</v>
      </c>
      <c r="Q42" s="59">
        <v>124817541</v>
      </c>
      <c r="R42" s="59">
        <v>0</v>
      </c>
      <c r="S42" s="59">
        <v>0</v>
      </c>
      <c r="T42" s="59">
        <v>0</v>
      </c>
      <c r="U42" s="59">
        <v>0</v>
      </c>
      <c r="V42" s="59">
        <v>401639075</v>
      </c>
      <c r="W42" s="59">
        <v>472942830</v>
      </c>
      <c r="X42" s="59">
        <v>-71303755</v>
      </c>
      <c r="Y42" s="60">
        <v>-15.08</v>
      </c>
      <c r="Z42" s="61">
        <v>374799522</v>
      </c>
    </row>
    <row r="43" spans="1:26" ht="13.5">
      <c r="A43" s="57" t="s">
        <v>59</v>
      </c>
      <c r="B43" s="18">
        <v>-259649167</v>
      </c>
      <c r="C43" s="18">
        <v>0</v>
      </c>
      <c r="D43" s="58">
        <v>-354404832</v>
      </c>
      <c r="E43" s="59">
        <v>-354404832</v>
      </c>
      <c r="F43" s="59">
        <v>-31968105</v>
      </c>
      <c r="G43" s="59">
        <v>-32980564</v>
      </c>
      <c r="H43" s="59">
        <v>-32541160</v>
      </c>
      <c r="I43" s="59">
        <v>-97489829</v>
      </c>
      <c r="J43" s="59">
        <v>-19196132</v>
      </c>
      <c r="K43" s="59">
        <v>-24859008</v>
      </c>
      <c r="L43" s="59">
        <v>-7372731</v>
      </c>
      <c r="M43" s="59">
        <v>-51427871</v>
      </c>
      <c r="N43" s="59">
        <v>-12478961</v>
      </c>
      <c r="O43" s="59">
        <v>-12186472</v>
      </c>
      <c r="P43" s="59">
        <v>-36021948</v>
      </c>
      <c r="Q43" s="59">
        <v>-60687381</v>
      </c>
      <c r="R43" s="59">
        <v>0</v>
      </c>
      <c r="S43" s="59">
        <v>0</v>
      </c>
      <c r="T43" s="59">
        <v>0</v>
      </c>
      <c r="U43" s="59">
        <v>0</v>
      </c>
      <c r="V43" s="59">
        <v>-209605081</v>
      </c>
      <c r="W43" s="59">
        <v>-265803624</v>
      </c>
      <c r="X43" s="59">
        <v>56198543</v>
      </c>
      <c r="Y43" s="60">
        <v>-21.14</v>
      </c>
      <c r="Z43" s="61">
        <v>-354404832</v>
      </c>
    </row>
    <row r="44" spans="1:26" ht="13.5">
      <c r="A44" s="57" t="s">
        <v>60</v>
      </c>
      <c r="B44" s="18">
        <v>-516258</v>
      </c>
      <c r="C44" s="18">
        <v>0</v>
      </c>
      <c r="D44" s="58">
        <v>-291296</v>
      </c>
      <c r="E44" s="59">
        <v>-291296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>
        <v>-218472</v>
      </c>
      <c r="X44" s="59">
        <v>218472</v>
      </c>
      <c r="Y44" s="60">
        <v>-100</v>
      </c>
      <c r="Z44" s="61">
        <v>-291296</v>
      </c>
    </row>
    <row r="45" spans="1:26" ht="13.5">
      <c r="A45" s="69" t="s">
        <v>61</v>
      </c>
      <c r="B45" s="21">
        <v>65079611</v>
      </c>
      <c r="C45" s="21">
        <v>0</v>
      </c>
      <c r="D45" s="98">
        <v>74979999</v>
      </c>
      <c r="E45" s="99">
        <v>74979999</v>
      </c>
      <c r="F45" s="99">
        <v>189552447</v>
      </c>
      <c r="G45" s="99">
        <v>124284983</v>
      </c>
      <c r="H45" s="99">
        <v>111918547</v>
      </c>
      <c r="I45" s="99">
        <v>111918547</v>
      </c>
      <c r="J45" s="99">
        <v>128425618</v>
      </c>
      <c r="K45" s="99">
        <v>79927299</v>
      </c>
      <c r="L45" s="99">
        <v>186112963</v>
      </c>
      <c r="M45" s="99">
        <v>186112963</v>
      </c>
      <c r="N45" s="99">
        <v>146672196</v>
      </c>
      <c r="O45" s="99">
        <v>118551126</v>
      </c>
      <c r="P45" s="99">
        <v>250243123</v>
      </c>
      <c r="Q45" s="99">
        <v>250243123</v>
      </c>
      <c r="R45" s="99">
        <v>0</v>
      </c>
      <c r="S45" s="99">
        <v>0</v>
      </c>
      <c r="T45" s="99">
        <v>0</v>
      </c>
      <c r="U45" s="99">
        <v>0</v>
      </c>
      <c r="V45" s="99">
        <v>250243123</v>
      </c>
      <c r="W45" s="99">
        <v>261797339</v>
      </c>
      <c r="X45" s="99">
        <v>-11554216</v>
      </c>
      <c r="Y45" s="100">
        <v>-4.41</v>
      </c>
      <c r="Z45" s="101">
        <v>74979999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101</v>
      </c>
      <c r="B47" s="114" t="s">
        <v>86</v>
      </c>
      <c r="C47" s="114"/>
      <c r="D47" s="115" t="s">
        <v>87</v>
      </c>
      <c r="E47" s="116" t="s">
        <v>88</v>
      </c>
      <c r="F47" s="117"/>
      <c r="G47" s="117"/>
      <c r="H47" s="117"/>
      <c r="I47" s="118" t="s">
        <v>89</v>
      </c>
      <c r="J47" s="117"/>
      <c r="K47" s="117"/>
      <c r="L47" s="117"/>
      <c r="M47" s="118" t="s">
        <v>90</v>
      </c>
      <c r="N47" s="119"/>
      <c r="O47" s="119"/>
      <c r="P47" s="119"/>
      <c r="Q47" s="118" t="s">
        <v>91</v>
      </c>
      <c r="R47" s="119"/>
      <c r="S47" s="119"/>
      <c r="T47" s="119"/>
      <c r="U47" s="119"/>
      <c r="V47" s="118" t="s">
        <v>92</v>
      </c>
      <c r="W47" s="118" t="s">
        <v>93</v>
      </c>
      <c r="X47" s="118" t="s">
        <v>94</v>
      </c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15757435</v>
      </c>
      <c r="C49" s="51">
        <v>0</v>
      </c>
      <c r="D49" s="128">
        <v>8435936</v>
      </c>
      <c r="E49" s="53">
        <v>6223156</v>
      </c>
      <c r="F49" s="53">
        <v>0</v>
      </c>
      <c r="G49" s="53">
        <v>0</v>
      </c>
      <c r="H49" s="53">
        <v>0</v>
      </c>
      <c r="I49" s="53">
        <v>135123883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165540410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20932097</v>
      </c>
      <c r="C51" s="51">
        <v>0</v>
      </c>
      <c r="D51" s="128">
        <v>2313079</v>
      </c>
      <c r="E51" s="53">
        <v>11629</v>
      </c>
      <c r="F51" s="53">
        <v>0</v>
      </c>
      <c r="G51" s="53">
        <v>0</v>
      </c>
      <c r="H51" s="53">
        <v>0</v>
      </c>
      <c r="I51" s="53">
        <v>18381736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41638541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102</v>
      </c>
      <c r="B58" s="5">
        <f>IF(B67=0,0,+(B76/B67)*100)</f>
        <v>129.1939856790365</v>
      </c>
      <c r="C58" s="5">
        <f>IF(C67=0,0,+(C76/C67)*100)</f>
        <v>0</v>
      </c>
      <c r="D58" s="6">
        <f aca="true" t="shared" si="6" ref="D58:Z58">IF(D67=0,0,+(D76/D67)*100)</f>
        <v>74.45220052124346</v>
      </c>
      <c r="E58" s="7">
        <f t="shared" si="6"/>
        <v>74.45220052124346</v>
      </c>
      <c r="F58" s="7">
        <f t="shared" si="6"/>
        <v>60.223477132234116</v>
      </c>
      <c r="G58" s="7">
        <f t="shared" si="6"/>
        <v>82.62997636620221</v>
      </c>
      <c r="H58" s="7">
        <f t="shared" si="6"/>
        <v>95.08612990519777</v>
      </c>
      <c r="I58" s="7">
        <f t="shared" si="6"/>
        <v>79.80227707759965</v>
      </c>
      <c r="J58" s="7">
        <f t="shared" si="6"/>
        <v>67.01148619037693</v>
      </c>
      <c r="K58" s="7">
        <f t="shared" si="6"/>
        <v>83.36210883254832</v>
      </c>
      <c r="L58" s="7">
        <f t="shared" si="6"/>
        <v>79.98439080540837</v>
      </c>
      <c r="M58" s="7">
        <f t="shared" si="6"/>
        <v>76.72560581243056</v>
      </c>
      <c r="N58" s="7">
        <f t="shared" si="6"/>
        <v>64.6418572256672</v>
      </c>
      <c r="O58" s="7">
        <f t="shared" si="6"/>
        <v>88.54520733673301</v>
      </c>
      <c r="P58" s="7">
        <f t="shared" si="6"/>
        <v>0</v>
      </c>
      <c r="Q58" s="7">
        <f t="shared" si="6"/>
        <v>119.65560614326081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89.37703323632147</v>
      </c>
      <c r="W58" s="7">
        <f t="shared" si="6"/>
        <v>74.28170007798587</v>
      </c>
      <c r="X58" s="7">
        <f t="shared" si="6"/>
        <v>0</v>
      </c>
      <c r="Y58" s="7">
        <f t="shared" si="6"/>
        <v>0</v>
      </c>
      <c r="Z58" s="8">
        <f t="shared" si="6"/>
        <v>74.45220052124346</v>
      </c>
    </row>
    <row r="59" spans="1:26" ht="13.5">
      <c r="A59" s="36" t="s">
        <v>31</v>
      </c>
      <c r="B59" s="9">
        <f aca="true" t="shared" si="7" ref="B59:Z66">IF(B68=0,0,+(B77/B68)*100)</f>
        <v>264.88839426615584</v>
      </c>
      <c r="C59" s="9">
        <f t="shared" si="7"/>
        <v>0</v>
      </c>
      <c r="D59" s="2">
        <f t="shared" si="7"/>
        <v>54.78377151803934</v>
      </c>
      <c r="E59" s="10">
        <f t="shared" si="7"/>
        <v>54.78377151803934</v>
      </c>
      <c r="F59" s="10">
        <f t="shared" si="7"/>
        <v>47.080511147834315</v>
      </c>
      <c r="G59" s="10">
        <f t="shared" si="7"/>
        <v>56.368512864537415</v>
      </c>
      <c r="H59" s="10">
        <f t="shared" si="7"/>
        <v>105.6097539788258</v>
      </c>
      <c r="I59" s="10">
        <f t="shared" si="7"/>
        <v>70.6546070524819</v>
      </c>
      <c r="J59" s="10">
        <f t="shared" si="7"/>
        <v>44.75541022762102</v>
      </c>
      <c r="K59" s="10">
        <f t="shared" si="7"/>
        <v>65.01142965126627</v>
      </c>
      <c r="L59" s="10">
        <f t="shared" si="7"/>
        <v>49.09214489931646</v>
      </c>
      <c r="M59" s="10">
        <f t="shared" si="7"/>
        <v>52.22394127034266</v>
      </c>
      <c r="N59" s="10">
        <f t="shared" si="7"/>
        <v>44.013655797892135</v>
      </c>
      <c r="O59" s="10">
        <f t="shared" si="7"/>
        <v>46.657324609814495</v>
      </c>
      <c r="P59" s="10">
        <f t="shared" si="7"/>
        <v>0</v>
      </c>
      <c r="Q59" s="10">
        <f t="shared" si="7"/>
        <v>86.26526945970309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67.8998769766484</v>
      </c>
      <c r="W59" s="10">
        <f t="shared" si="7"/>
        <v>54.78377091885639</v>
      </c>
      <c r="X59" s="10">
        <f t="shared" si="7"/>
        <v>0</v>
      </c>
      <c r="Y59" s="10">
        <f t="shared" si="7"/>
        <v>0</v>
      </c>
      <c r="Z59" s="11">
        <f t="shared" si="7"/>
        <v>54.78377151803934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94.2536808715333</v>
      </c>
      <c r="E60" s="13">
        <f t="shared" si="7"/>
        <v>94.2536808715333</v>
      </c>
      <c r="F60" s="13">
        <f t="shared" si="7"/>
        <v>73.46636662606282</v>
      </c>
      <c r="G60" s="13">
        <f t="shared" si="7"/>
        <v>101.9468073053289</v>
      </c>
      <c r="H60" s="13">
        <f t="shared" si="7"/>
        <v>85.25300330404771</v>
      </c>
      <c r="I60" s="13">
        <f t="shared" si="7"/>
        <v>86.55748572499712</v>
      </c>
      <c r="J60" s="13">
        <f t="shared" si="7"/>
        <v>88.52266402630025</v>
      </c>
      <c r="K60" s="13">
        <f t="shared" si="7"/>
        <v>96.93222591393517</v>
      </c>
      <c r="L60" s="13">
        <f t="shared" si="7"/>
        <v>108.10649451298752</v>
      </c>
      <c r="M60" s="13">
        <f t="shared" si="7"/>
        <v>98.02601330820927</v>
      </c>
      <c r="N60" s="13">
        <f t="shared" si="7"/>
        <v>80.02971242469401</v>
      </c>
      <c r="O60" s="13">
        <f t="shared" si="7"/>
        <v>125.83033506809942</v>
      </c>
      <c r="P60" s="13">
        <f t="shared" si="7"/>
        <v>0</v>
      </c>
      <c r="Q60" s="13">
        <f t="shared" si="7"/>
        <v>144.07426637940446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106.9985128783083</v>
      </c>
      <c r="W60" s="13">
        <f t="shared" si="7"/>
        <v>94.23957399571825</v>
      </c>
      <c r="X60" s="13">
        <f t="shared" si="7"/>
        <v>0</v>
      </c>
      <c r="Y60" s="13">
        <f t="shared" si="7"/>
        <v>0</v>
      </c>
      <c r="Z60" s="14">
        <f t="shared" si="7"/>
        <v>94.2536808715333</v>
      </c>
    </row>
    <row r="61" spans="1:26" ht="13.5">
      <c r="A61" s="38" t="s">
        <v>103</v>
      </c>
      <c r="B61" s="12">
        <f t="shared" si="7"/>
        <v>0</v>
      </c>
      <c r="C61" s="12">
        <f t="shared" si="7"/>
        <v>0</v>
      </c>
      <c r="D61" s="3">
        <f t="shared" si="7"/>
        <v>96.55499308050611</v>
      </c>
      <c r="E61" s="13">
        <f t="shared" si="7"/>
        <v>96.55499308050611</v>
      </c>
      <c r="F61" s="13">
        <f t="shared" si="7"/>
        <v>67.2875898676829</v>
      </c>
      <c r="G61" s="13">
        <f t="shared" si="7"/>
        <v>107.19563256362738</v>
      </c>
      <c r="H61" s="13">
        <f t="shared" si="7"/>
        <v>91.17642199182121</v>
      </c>
      <c r="I61" s="13">
        <f t="shared" si="7"/>
        <v>88.03055186654574</v>
      </c>
      <c r="J61" s="13">
        <f t="shared" si="7"/>
        <v>91.16610751755582</v>
      </c>
      <c r="K61" s="13">
        <f t="shared" si="7"/>
        <v>93.04084319854299</v>
      </c>
      <c r="L61" s="13">
        <f t="shared" si="7"/>
        <v>92.89458603381306</v>
      </c>
      <c r="M61" s="13">
        <f t="shared" si="7"/>
        <v>92.4218133663864</v>
      </c>
      <c r="N61" s="13">
        <f t="shared" si="7"/>
        <v>82.39054101842271</v>
      </c>
      <c r="O61" s="13">
        <f t="shared" si="7"/>
        <v>122.34699427000146</v>
      </c>
      <c r="P61" s="13">
        <f t="shared" si="7"/>
        <v>0</v>
      </c>
      <c r="Q61" s="13">
        <f t="shared" si="7"/>
        <v>146.85106306724285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106.63053112717087</v>
      </c>
      <c r="W61" s="13">
        <f t="shared" si="7"/>
        <v>96.55499086158737</v>
      </c>
      <c r="X61" s="13">
        <f t="shared" si="7"/>
        <v>0</v>
      </c>
      <c r="Y61" s="13">
        <f t="shared" si="7"/>
        <v>0</v>
      </c>
      <c r="Z61" s="14">
        <f t="shared" si="7"/>
        <v>96.55499308050611</v>
      </c>
    </row>
    <row r="62" spans="1:26" ht="13.5">
      <c r="A62" s="38" t="s">
        <v>104</v>
      </c>
      <c r="B62" s="12">
        <f t="shared" si="7"/>
        <v>0</v>
      </c>
      <c r="C62" s="12">
        <f t="shared" si="7"/>
        <v>0</v>
      </c>
      <c r="D62" s="3">
        <f t="shared" si="7"/>
        <v>88.9654101600662</v>
      </c>
      <c r="E62" s="13">
        <f t="shared" si="7"/>
        <v>88.9654101600662</v>
      </c>
      <c r="F62" s="13">
        <f t="shared" si="7"/>
        <v>95.01699682725892</v>
      </c>
      <c r="G62" s="13">
        <f t="shared" si="7"/>
        <v>89.05763567263915</v>
      </c>
      <c r="H62" s="13">
        <f t="shared" si="7"/>
        <v>66.55804799207519</v>
      </c>
      <c r="I62" s="13">
        <f t="shared" si="7"/>
        <v>81.5940782080778</v>
      </c>
      <c r="J62" s="13">
        <f t="shared" si="7"/>
        <v>85.98118208478053</v>
      </c>
      <c r="K62" s="13">
        <f t="shared" si="7"/>
        <v>111.70214634542248</v>
      </c>
      <c r="L62" s="13">
        <f t="shared" si="7"/>
        <v>229.99053207499492</v>
      </c>
      <c r="M62" s="13">
        <f t="shared" si="7"/>
        <v>134.32973137725125</v>
      </c>
      <c r="N62" s="13">
        <f t="shared" si="7"/>
        <v>67.72913982747211</v>
      </c>
      <c r="O62" s="13">
        <f t="shared" si="7"/>
        <v>168.58395732542124</v>
      </c>
      <c r="P62" s="13">
        <f t="shared" si="7"/>
        <v>0</v>
      </c>
      <c r="Q62" s="13">
        <f t="shared" si="7"/>
        <v>143.7553633204127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115.98110533689446</v>
      </c>
      <c r="W62" s="13">
        <f t="shared" si="7"/>
        <v>88.96541042159278</v>
      </c>
      <c r="X62" s="13">
        <f t="shared" si="7"/>
        <v>0</v>
      </c>
      <c r="Y62" s="13">
        <f t="shared" si="7"/>
        <v>0</v>
      </c>
      <c r="Z62" s="14">
        <f t="shared" si="7"/>
        <v>88.9654101600662</v>
      </c>
    </row>
    <row r="63" spans="1:26" ht="13.5">
      <c r="A63" s="38" t="s">
        <v>105</v>
      </c>
      <c r="B63" s="12">
        <f t="shared" si="7"/>
        <v>0</v>
      </c>
      <c r="C63" s="12">
        <f t="shared" si="7"/>
        <v>0</v>
      </c>
      <c r="D63" s="3">
        <f t="shared" si="7"/>
        <v>93.57656295397904</v>
      </c>
      <c r="E63" s="13">
        <f t="shared" si="7"/>
        <v>93.57656295397904</v>
      </c>
      <c r="F63" s="13">
        <f t="shared" si="7"/>
        <v>95.55311710516243</v>
      </c>
      <c r="G63" s="13">
        <f t="shared" si="7"/>
        <v>90.25427121401913</v>
      </c>
      <c r="H63" s="13">
        <f t="shared" si="7"/>
        <v>93.48502590590462</v>
      </c>
      <c r="I63" s="13">
        <f t="shared" si="7"/>
        <v>93.10303260512306</v>
      </c>
      <c r="J63" s="13">
        <f t="shared" si="7"/>
        <v>87.37051526570396</v>
      </c>
      <c r="K63" s="13">
        <f t="shared" si="7"/>
        <v>112.48973167355052</v>
      </c>
      <c r="L63" s="13">
        <f t="shared" si="7"/>
        <v>88.0024298876177</v>
      </c>
      <c r="M63" s="13">
        <f t="shared" si="7"/>
        <v>95.37911071157151</v>
      </c>
      <c r="N63" s="13">
        <f t="shared" si="7"/>
        <v>96.69809240984011</v>
      </c>
      <c r="O63" s="13">
        <f t="shared" si="7"/>
        <v>102.04261587891621</v>
      </c>
      <c r="P63" s="13">
        <f t="shared" si="7"/>
        <v>0</v>
      </c>
      <c r="Q63" s="13">
        <f t="shared" si="7"/>
        <v>136.40886825827116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104.83231398412025</v>
      </c>
      <c r="W63" s="13">
        <f t="shared" si="7"/>
        <v>93.57656090277153</v>
      </c>
      <c r="X63" s="13">
        <f t="shared" si="7"/>
        <v>0</v>
      </c>
      <c r="Y63" s="13">
        <f t="shared" si="7"/>
        <v>0</v>
      </c>
      <c r="Z63" s="14">
        <f t="shared" si="7"/>
        <v>93.57656295397904</v>
      </c>
    </row>
    <row r="64" spans="1:26" ht="13.5">
      <c r="A64" s="38" t="s">
        <v>106</v>
      </c>
      <c r="B64" s="12">
        <f t="shared" si="7"/>
        <v>0</v>
      </c>
      <c r="C64" s="12">
        <f t="shared" si="7"/>
        <v>0</v>
      </c>
      <c r="D64" s="3">
        <f t="shared" si="7"/>
        <v>80.53702193054966</v>
      </c>
      <c r="E64" s="13">
        <f t="shared" si="7"/>
        <v>80.53702193054966</v>
      </c>
      <c r="F64" s="13">
        <f t="shared" si="7"/>
        <v>73.37395125848981</v>
      </c>
      <c r="G64" s="13">
        <f t="shared" si="7"/>
        <v>90.62530364523772</v>
      </c>
      <c r="H64" s="13">
        <f t="shared" si="7"/>
        <v>77.2029956416309</v>
      </c>
      <c r="I64" s="13">
        <f t="shared" si="7"/>
        <v>80.2870605194851</v>
      </c>
      <c r="J64" s="13">
        <f t="shared" si="7"/>
        <v>65.18114190411029</v>
      </c>
      <c r="K64" s="13">
        <f t="shared" si="7"/>
        <v>84.8155537787819</v>
      </c>
      <c r="L64" s="13">
        <f t="shared" si="7"/>
        <v>70.22964397117349</v>
      </c>
      <c r="M64" s="13">
        <f t="shared" si="7"/>
        <v>73.13152478160335</v>
      </c>
      <c r="N64" s="13">
        <f t="shared" si="7"/>
        <v>72.09115477320867</v>
      </c>
      <c r="O64" s="13">
        <f t="shared" si="7"/>
        <v>79.79145730433977</v>
      </c>
      <c r="P64" s="13">
        <f t="shared" si="7"/>
        <v>0</v>
      </c>
      <c r="Q64" s="13">
        <f t="shared" si="7"/>
        <v>106.39066632577887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84.12061988200715</v>
      </c>
      <c r="W64" s="13">
        <f t="shared" si="7"/>
        <v>80.53703730165962</v>
      </c>
      <c r="X64" s="13">
        <f t="shared" si="7"/>
        <v>0</v>
      </c>
      <c r="Y64" s="13">
        <f t="shared" si="7"/>
        <v>0</v>
      </c>
      <c r="Z64" s="14">
        <f t="shared" si="7"/>
        <v>80.53702193054966</v>
      </c>
    </row>
    <row r="65" spans="1:26" ht="13.5">
      <c r="A65" s="38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108</v>
      </c>
      <c r="B66" s="15">
        <f t="shared" si="7"/>
        <v>0</v>
      </c>
      <c r="C66" s="15">
        <f t="shared" si="7"/>
        <v>0</v>
      </c>
      <c r="D66" s="4">
        <f t="shared" si="7"/>
        <v>76.74871599570714</v>
      </c>
      <c r="E66" s="16">
        <f t="shared" si="7"/>
        <v>76.74871599570714</v>
      </c>
      <c r="F66" s="16">
        <f t="shared" si="7"/>
        <v>34.72132193570604</v>
      </c>
      <c r="G66" s="16">
        <f t="shared" si="7"/>
        <v>0</v>
      </c>
      <c r="H66" s="16">
        <f t="shared" si="7"/>
        <v>0</v>
      </c>
      <c r="I66" s="16">
        <f t="shared" si="7"/>
        <v>232.87444041566226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411.1121802013491</v>
      </c>
      <c r="W66" s="16">
        <f t="shared" si="7"/>
        <v>76.74863801083738</v>
      </c>
      <c r="X66" s="16">
        <f t="shared" si="7"/>
        <v>0</v>
      </c>
      <c r="Y66" s="16">
        <f t="shared" si="7"/>
        <v>0</v>
      </c>
      <c r="Z66" s="17">
        <f t="shared" si="7"/>
        <v>76.74871599570714</v>
      </c>
    </row>
    <row r="67" spans="1:26" ht="13.5" hidden="1">
      <c r="A67" s="40" t="s">
        <v>109</v>
      </c>
      <c r="B67" s="23">
        <v>219473222</v>
      </c>
      <c r="C67" s="23"/>
      <c r="D67" s="24">
        <v>239415571</v>
      </c>
      <c r="E67" s="25">
        <v>239415571</v>
      </c>
      <c r="F67" s="25">
        <v>17833771</v>
      </c>
      <c r="G67" s="25">
        <v>17854092</v>
      </c>
      <c r="H67" s="25">
        <v>19542051</v>
      </c>
      <c r="I67" s="25">
        <v>55229914</v>
      </c>
      <c r="J67" s="25">
        <v>19217686</v>
      </c>
      <c r="K67" s="25">
        <v>18410338</v>
      </c>
      <c r="L67" s="25">
        <v>19793462</v>
      </c>
      <c r="M67" s="25">
        <v>57421486</v>
      </c>
      <c r="N67" s="25">
        <v>21890027</v>
      </c>
      <c r="O67" s="25">
        <v>19567565</v>
      </c>
      <c r="P67" s="25"/>
      <c r="Q67" s="25">
        <v>41457592</v>
      </c>
      <c r="R67" s="25"/>
      <c r="S67" s="25"/>
      <c r="T67" s="25"/>
      <c r="U67" s="25"/>
      <c r="V67" s="25">
        <v>154108992</v>
      </c>
      <c r="W67" s="25">
        <v>180781448</v>
      </c>
      <c r="X67" s="25"/>
      <c r="Y67" s="24"/>
      <c r="Z67" s="26">
        <v>239415571</v>
      </c>
    </row>
    <row r="68" spans="1:26" ht="13.5" hidden="1">
      <c r="A68" s="36" t="s">
        <v>31</v>
      </c>
      <c r="B68" s="18">
        <v>107043649</v>
      </c>
      <c r="C68" s="18"/>
      <c r="D68" s="19">
        <v>117928960</v>
      </c>
      <c r="E68" s="20">
        <v>117928960</v>
      </c>
      <c r="F68" s="20">
        <v>8370729</v>
      </c>
      <c r="G68" s="20">
        <v>9283855</v>
      </c>
      <c r="H68" s="20">
        <v>9439594</v>
      </c>
      <c r="I68" s="20">
        <v>27094178</v>
      </c>
      <c r="J68" s="20">
        <v>9445305</v>
      </c>
      <c r="K68" s="20">
        <v>7826573</v>
      </c>
      <c r="L68" s="20">
        <v>9432177</v>
      </c>
      <c r="M68" s="20">
        <v>26704055</v>
      </c>
      <c r="N68" s="20">
        <v>9352511</v>
      </c>
      <c r="O68" s="20">
        <v>9376950</v>
      </c>
      <c r="P68" s="20"/>
      <c r="Q68" s="20">
        <v>18729461</v>
      </c>
      <c r="R68" s="20"/>
      <c r="S68" s="20"/>
      <c r="T68" s="20"/>
      <c r="U68" s="20"/>
      <c r="V68" s="20">
        <v>72527694</v>
      </c>
      <c r="W68" s="20">
        <v>89808387</v>
      </c>
      <c r="X68" s="20"/>
      <c r="Y68" s="19"/>
      <c r="Z68" s="22">
        <v>117928960</v>
      </c>
    </row>
    <row r="69" spans="1:26" ht="13.5" hidden="1">
      <c r="A69" s="37" t="s">
        <v>32</v>
      </c>
      <c r="B69" s="18">
        <v>105243043</v>
      </c>
      <c r="C69" s="18"/>
      <c r="D69" s="19">
        <v>116565872</v>
      </c>
      <c r="E69" s="20">
        <v>116565872</v>
      </c>
      <c r="F69" s="20">
        <v>9068106</v>
      </c>
      <c r="G69" s="20">
        <v>8570237</v>
      </c>
      <c r="H69" s="20">
        <v>10102457</v>
      </c>
      <c r="I69" s="20">
        <v>27740800</v>
      </c>
      <c r="J69" s="20">
        <v>9772381</v>
      </c>
      <c r="K69" s="20">
        <v>10583765</v>
      </c>
      <c r="L69" s="20">
        <v>10361285</v>
      </c>
      <c r="M69" s="20">
        <v>30717431</v>
      </c>
      <c r="N69" s="20">
        <v>12537516</v>
      </c>
      <c r="O69" s="20">
        <v>10190615</v>
      </c>
      <c r="P69" s="20"/>
      <c r="Q69" s="20">
        <v>22728131</v>
      </c>
      <c r="R69" s="20"/>
      <c r="S69" s="20"/>
      <c r="T69" s="20"/>
      <c r="U69" s="20"/>
      <c r="V69" s="20">
        <v>81186362</v>
      </c>
      <c r="W69" s="20">
        <v>87282503</v>
      </c>
      <c r="X69" s="20"/>
      <c r="Y69" s="19"/>
      <c r="Z69" s="22">
        <v>116565872</v>
      </c>
    </row>
    <row r="70" spans="1:26" ht="13.5" hidden="1">
      <c r="A70" s="38" t="s">
        <v>103</v>
      </c>
      <c r="B70" s="18">
        <v>76804421</v>
      </c>
      <c r="C70" s="18"/>
      <c r="D70" s="19">
        <v>86410944</v>
      </c>
      <c r="E70" s="20">
        <v>86410944</v>
      </c>
      <c r="F70" s="20">
        <v>6625296</v>
      </c>
      <c r="G70" s="20">
        <v>6018359</v>
      </c>
      <c r="H70" s="20">
        <v>7020610</v>
      </c>
      <c r="I70" s="20">
        <v>19664265</v>
      </c>
      <c r="J70" s="20">
        <v>7083978</v>
      </c>
      <c r="K70" s="20">
        <v>8126200</v>
      </c>
      <c r="L70" s="20">
        <v>8175245</v>
      </c>
      <c r="M70" s="20">
        <v>23385423</v>
      </c>
      <c r="N70" s="20">
        <v>9555109</v>
      </c>
      <c r="O70" s="20">
        <v>7800002</v>
      </c>
      <c r="P70" s="20"/>
      <c r="Q70" s="20">
        <v>17355111</v>
      </c>
      <c r="R70" s="20"/>
      <c r="S70" s="20"/>
      <c r="T70" s="20"/>
      <c r="U70" s="20"/>
      <c r="V70" s="20">
        <v>60404799</v>
      </c>
      <c r="W70" s="20">
        <v>64550598</v>
      </c>
      <c r="X70" s="20"/>
      <c r="Y70" s="19"/>
      <c r="Z70" s="22">
        <v>86410944</v>
      </c>
    </row>
    <row r="71" spans="1:26" ht="13.5" hidden="1">
      <c r="A71" s="38" t="s">
        <v>104</v>
      </c>
      <c r="B71" s="18">
        <v>18296225</v>
      </c>
      <c r="C71" s="18"/>
      <c r="D71" s="19">
        <v>18394014</v>
      </c>
      <c r="E71" s="20">
        <v>18394014</v>
      </c>
      <c r="F71" s="20">
        <v>1500280</v>
      </c>
      <c r="G71" s="20">
        <v>1629529</v>
      </c>
      <c r="H71" s="20">
        <v>2148188</v>
      </c>
      <c r="I71" s="20">
        <v>5277997</v>
      </c>
      <c r="J71" s="20">
        <v>1701570</v>
      </c>
      <c r="K71" s="20">
        <v>1651039</v>
      </c>
      <c r="L71" s="20">
        <v>1250538</v>
      </c>
      <c r="M71" s="20">
        <v>4603147</v>
      </c>
      <c r="N71" s="20">
        <v>2043032</v>
      </c>
      <c r="O71" s="20">
        <v>1450606</v>
      </c>
      <c r="P71" s="20"/>
      <c r="Q71" s="20">
        <v>3493638</v>
      </c>
      <c r="R71" s="20"/>
      <c r="S71" s="20"/>
      <c r="T71" s="20"/>
      <c r="U71" s="20"/>
      <c r="V71" s="20">
        <v>13374782</v>
      </c>
      <c r="W71" s="20">
        <v>13906761</v>
      </c>
      <c r="X71" s="20"/>
      <c r="Y71" s="19"/>
      <c r="Z71" s="22">
        <v>18394014</v>
      </c>
    </row>
    <row r="72" spans="1:26" ht="13.5" hidden="1">
      <c r="A72" s="38" t="s">
        <v>105</v>
      </c>
      <c r="B72" s="18">
        <v>4264264</v>
      </c>
      <c r="C72" s="18"/>
      <c r="D72" s="19">
        <v>4581021</v>
      </c>
      <c r="E72" s="20">
        <v>4581021</v>
      </c>
      <c r="F72" s="20">
        <v>391870</v>
      </c>
      <c r="G72" s="20">
        <v>387185</v>
      </c>
      <c r="H72" s="20">
        <v>374046</v>
      </c>
      <c r="I72" s="20">
        <v>1153101</v>
      </c>
      <c r="J72" s="20">
        <v>389042</v>
      </c>
      <c r="K72" s="20">
        <v>348158</v>
      </c>
      <c r="L72" s="20">
        <v>385203</v>
      </c>
      <c r="M72" s="20">
        <v>1122403</v>
      </c>
      <c r="N72" s="20">
        <v>385565</v>
      </c>
      <c r="O72" s="20">
        <v>378779</v>
      </c>
      <c r="P72" s="20"/>
      <c r="Q72" s="20">
        <v>764344</v>
      </c>
      <c r="R72" s="20"/>
      <c r="S72" s="20"/>
      <c r="T72" s="20"/>
      <c r="U72" s="20"/>
      <c r="V72" s="20">
        <v>3039848</v>
      </c>
      <c r="W72" s="20">
        <v>3436617</v>
      </c>
      <c r="X72" s="20"/>
      <c r="Y72" s="19"/>
      <c r="Z72" s="22">
        <v>4581021</v>
      </c>
    </row>
    <row r="73" spans="1:26" ht="13.5" hidden="1">
      <c r="A73" s="38" t="s">
        <v>106</v>
      </c>
      <c r="B73" s="18">
        <v>5878133</v>
      </c>
      <c r="C73" s="18"/>
      <c r="D73" s="19">
        <v>7179893</v>
      </c>
      <c r="E73" s="20">
        <v>7179893</v>
      </c>
      <c r="F73" s="20">
        <v>550660</v>
      </c>
      <c r="G73" s="20">
        <v>535164</v>
      </c>
      <c r="H73" s="20">
        <v>559613</v>
      </c>
      <c r="I73" s="20">
        <v>1645437</v>
      </c>
      <c r="J73" s="20">
        <v>597791</v>
      </c>
      <c r="K73" s="20">
        <v>545308</v>
      </c>
      <c r="L73" s="20">
        <v>557820</v>
      </c>
      <c r="M73" s="20">
        <v>1700919</v>
      </c>
      <c r="N73" s="20">
        <v>561331</v>
      </c>
      <c r="O73" s="20">
        <v>561228</v>
      </c>
      <c r="P73" s="20"/>
      <c r="Q73" s="20">
        <v>1122559</v>
      </c>
      <c r="R73" s="20"/>
      <c r="S73" s="20"/>
      <c r="T73" s="20"/>
      <c r="U73" s="20"/>
      <c r="V73" s="20">
        <v>4468915</v>
      </c>
      <c r="W73" s="20">
        <v>5388527</v>
      </c>
      <c r="X73" s="20"/>
      <c r="Y73" s="19"/>
      <c r="Z73" s="22">
        <v>7179893</v>
      </c>
    </row>
    <row r="74" spans="1:26" ht="13.5" hidden="1">
      <c r="A74" s="38" t="s">
        <v>107</v>
      </c>
      <c r="B74" s="18"/>
      <c r="C74" s="18"/>
      <c r="D74" s="19"/>
      <c r="E74" s="20"/>
      <c r="F74" s="20"/>
      <c r="G74" s="20"/>
      <c r="H74" s="20"/>
      <c r="I74" s="20"/>
      <c r="J74" s="20"/>
      <c r="K74" s="20">
        <v>-86940</v>
      </c>
      <c r="L74" s="20">
        <v>-7521</v>
      </c>
      <c r="M74" s="20">
        <v>-94461</v>
      </c>
      <c r="N74" s="20">
        <v>-7521</v>
      </c>
      <c r="O74" s="20"/>
      <c r="P74" s="20"/>
      <c r="Q74" s="20">
        <v>-7521</v>
      </c>
      <c r="R74" s="20"/>
      <c r="S74" s="20"/>
      <c r="T74" s="20"/>
      <c r="U74" s="20"/>
      <c r="V74" s="20">
        <v>-101982</v>
      </c>
      <c r="W74" s="20"/>
      <c r="X74" s="20"/>
      <c r="Y74" s="19"/>
      <c r="Z74" s="22"/>
    </row>
    <row r="75" spans="1:26" ht="13.5" hidden="1">
      <c r="A75" s="39" t="s">
        <v>108</v>
      </c>
      <c r="B75" s="27">
        <v>7186530</v>
      </c>
      <c r="C75" s="27"/>
      <c r="D75" s="28">
        <v>4920739</v>
      </c>
      <c r="E75" s="29">
        <v>4920739</v>
      </c>
      <c r="F75" s="29">
        <v>394936</v>
      </c>
      <c r="G75" s="29"/>
      <c r="H75" s="29"/>
      <c r="I75" s="29">
        <v>394936</v>
      </c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>
        <v>394936</v>
      </c>
      <c r="W75" s="29">
        <v>3690558</v>
      </c>
      <c r="X75" s="29"/>
      <c r="Y75" s="28"/>
      <c r="Z75" s="30">
        <v>4920739</v>
      </c>
    </row>
    <row r="76" spans="1:26" ht="13.5" hidden="1">
      <c r="A76" s="41" t="s">
        <v>110</v>
      </c>
      <c r="B76" s="31">
        <v>283546203</v>
      </c>
      <c r="C76" s="31"/>
      <c r="D76" s="32">
        <v>178250161</v>
      </c>
      <c r="E76" s="33">
        <v>178250161</v>
      </c>
      <c r="F76" s="33">
        <v>10740117</v>
      </c>
      <c r="G76" s="33">
        <v>14752832</v>
      </c>
      <c r="H76" s="33">
        <v>18581780</v>
      </c>
      <c r="I76" s="33">
        <v>44074729</v>
      </c>
      <c r="J76" s="33">
        <v>12878057</v>
      </c>
      <c r="K76" s="33">
        <v>15347246</v>
      </c>
      <c r="L76" s="33">
        <v>15831680</v>
      </c>
      <c r="M76" s="33">
        <v>44056983</v>
      </c>
      <c r="N76" s="33">
        <v>14150120</v>
      </c>
      <c r="O76" s="33">
        <v>17326141</v>
      </c>
      <c r="P76" s="33">
        <v>18130072</v>
      </c>
      <c r="Q76" s="33">
        <v>49606333</v>
      </c>
      <c r="R76" s="33"/>
      <c r="S76" s="33"/>
      <c r="T76" s="33"/>
      <c r="U76" s="33"/>
      <c r="V76" s="33">
        <v>137738045</v>
      </c>
      <c r="W76" s="33">
        <v>134287533</v>
      </c>
      <c r="X76" s="33"/>
      <c r="Y76" s="32"/>
      <c r="Z76" s="34">
        <v>178250161</v>
      </c>
    </row>
    <row r="77" spans="1:26" ht="13.5" hidden="1">
      <c r="A77" s="36" t="s">
        <v>31</v>
      </c>
      <c r="B77" s="18">
        <v>283546203</v>
      </c>
      <c r="C77" s="18"/>
      <c r="D77" s="19">
        <v>64605932</v>
      </c>
      <c r="E77" s="20">
        <v>64605932</v>
      </c>
      <c r="F77" s="20">
        <v>3940982</v>
      </c>
      <c r="G77" s="20">
        <v>5233171</v>
      </c>
      <c r="H77" s="20">
        <v>9969132</v>
      </c>
      <c r="I77" s="20">
        <v>19143285</v>
      </c>
      <c r="J77" s="20">
        <v>4227285</v>
      </c>
      <c r="K77" s="20">
        <v>5088167</v>
      </c>
      <c r="L77" s="20">
        <v>4630458</v>
      </c>
      <c r="M77" s="20">
        <v>13945910</v>
      </c>
      <c r="N77" s="20">
        <v>4116382</v>
      </c>
      <c r="O77" s="20">
        <v>4375034</v>
      </c>
      <c r="P77" s="20">
        <v>7665604</v>
      </c>
      <c r="Q77" s="20">
        <v>16157020</v>
      </c>
      <c r="R77" s="20"/>
      <c r="S77" s="20"/>
      <c r="T77" s="20"/>
      <c r="U77" s="20"/>
      <c r="V77" s="20">
        <v>49246215</v>
      </c>
      <c r="W77" s="20">
        <v>49200421</v>
      </c>
      <c r="X77" s="20"/>
      <c r="Y77" s="19"/>
      <c r="Z77" s="22">
        <v>64605932</v>
      </c>
    </row>
    <row r="78" spans="1:26" ht="13.5" hidden="1">
      <c r="A78" s="37" t="s">
        <v>32</v>
      </c>
      <c r="B78" s="18"/>
      <c r="C78" s="18"/>
      <c r="D78" s="19">
        <v>109867625</v>
      </c>
      <c r="E78" s="20">
        <v>109867625</v>
      </c>
      <c r="F78" s="20">
        <v>6662008</v>
      </c>
      <c r="G78" s="20">
        <v>8737083</v>
      </c>
      <c r="H78" s="20">
        <v>8612648</v>
      </c>
      <c r="I78" s="20">
        <v>24011739</v>
      </c>
      <c r="J78" s="20">
        <v>8650772</v>
      </c>
      <c r="K78" s="20">
        <v>10259079</v>
      </c>
      <c r="L78" s="20">
        <v>11201222</v>
      </c>
      <c r="M78" s="20">
        <v>30111073</v>
      </c>
      <c r="N78" s="20">
        <v>10033738</v>
      </c>
      <c r="O78" s="20">
        <v>12822885</v>
      </c>
      <c r="P78" s="20">
        <v>9888765</v>
      </c>
      <c r="Q78" s="20">
        <v>32745388</v>
      </c>
      <c r="R78" s="20"/>
      <c r="S78" s="20"/>
      <c r="T78" s="20"/>
      <c r="U78" s="20"/>
      <c r="V78" s="20">
        <v>86868200</v>
      </c>
      <c r="W78" s="20">
        <v>82254659</v>
      </c>
      <c r="X78" s="20"/>
      <c r="Y78" s="19"/>
      <c r="Z78" s="22">
        <v>109867625</v>
      </c>
    </row>
    <row r="79" spans="1:26" ht="13.5" hidden="1">
      <c r="A79" s="38" t="s">
        <v>103</v>
      </c>
      <c r="B79" s="18"/>
      <c r="C79" s="18"/>
      <c r="D79" s="19">
        <v>83434081</v>
      </c>
      <c r="E79" s="20">
        <v>83434081</v>
      </c>
      <c r="F79" s="20">
        <v>4458002</v>
      </c>
      <c r="G79" s="20">
        <v>6451418</v>
      </c>
      <c r="H79" s="20">
        <v>6401141</v>
      </c>
      <c r="I79" s="20">
        <v>17310561</v>
      </c>
      <c r="J79" s="20">
        <v>6458187</v>
      </c>
      <c r="K79" s="20">
        <v>7560685</v>
      </c>
      <c r="L79" s="20">
        <v>7594360</v>
      </c>
      <c r="M79" s="20">
        <v>21613232</v>
      </c>
      <c r="N79" s="20">
        <v>7872506</v>
      </c>
      <c r="O79" s="20">
        <v>9543068</v>
      </c>
      <c r="P79" s="20">
        <v>8070591</v>
      </c>
      <c r="Q79" s="20">
        <v>25486165</v>
      </c>
      <c r="R79" s="20"/>
      <c r="S79" s="20"/>
      <c r="T79" s="20"/>
      <c r="U79" s="20"/>
      <c r="V79" s="20">
        <v>64409958</v>
      </c>
      <c r="W79" s="20">
        <v>62326824</v>
      </c>
      <c r="X79" s="20"/>
      <c r="Y79" s="19"/>
      <c r="Z79" s="22">
        <v>83434081</v>
      </c>
    </row>
    <row r="80" spans="1:26" ht="13.5" hidden="1">
      <c r="A80" s="38" t="s">
        <v>104</v>
      </c>
      <c r="B80" s="18"/>
      <c r="C80" s="18"/>
      <c r="D80" s="19">
        <v>16364310</v>
      </c>
      <c r="E80" s="20">
        <v>16364310</v>
      </c>
      <c r="F80" s="20">
        <v>1425521</v>
      </c>
      <c r="G80" s="20">
        <v>1451220</v>
      </c>
      <c r="H80" s="20">
        <v>1429792</v>
      </c>
      <c r="I80" s="20">
        <v>4306533</v>
      </c>
      <c r="J80" s="20">
        <v>1463030</v>
      </c>
      <c r="K80" s="20">
        <v>1844246</v>
      </c>
      <c r="L80" s="20">
        <v>2876119</v>
      </c>
      <c r="M80" s="20">
        <v>6183395</v>
      </c>
      <c r="N80" s="20">
        <v>1383728</v>
      </c>
      <c r="O80" s="20">
        <v>2445489</v>
      </c>
      <c r="P80" s="20">
        <v>1193075</v>
      </c>
      <c r="Q80" s="20">
        <v>5022292</v>
      </c>
      <c r="R80" s="20"/>
      <c r="S80" s="20"/>
      <c r="T80" s="20"/>
      <c r="U80" s="20"/>
      <c r="V80" s="20">
        <v>15512220</v>
      </c>
      <c r="W80" s="20">
        <v>12372207</v>
      </c>
      <c r="X80" s="20"/>
      <c r="Y80" s="19"/>
      <c r="Z80" s="22">
        <v>16364310</v>
      </c>
    </row>
    <row r="81" spans="1:26" ht="13.5" hidden="1">
      <c r="A81" s="38" t="s">
        <v>105</v>
      </c>
      <c r="B81" s="18"/>
      <c r="C81" s="18"/>
      <c r="D81" s="19">
        <v>4286762</v>
      </c>
      <c r="E81" s="20">
        <v>4286762</v>
      </c>
      <c r="F81" s="20">
        <v>374444</v>
      </c>
      <c r="G81" s="20">
        <v>349451</v>
      </c>
      <c r="H81" s="20">
        <v>349677</v>
      </c>
      <c r="I81" s="20">
        <v>1073572</v>
      </c>
      <c r="J81" s="20">
        <v>339908</v>
      </c>
      <c r="K81" s="20">
        <v>391642</v>
      </c>
      <c r="L81" s="20">
        <v>338988</v>
      </c>
      <c r="M81" s="20">
        <v>1070538</v>
      </c>
      <c r="N81" s="20">
        <v>372834</v>
      </c>
      <c r="O81" s="20">
        <v>386516</v>
      </c>
      <c r="P81" s="20">
        <v>283283</v>
      </c>
      <c r="Q81" s="20">
        <v>1042633</v>
      </c>
      <c r="R81" s="20"/>
      <c r="S81" s="20"/>
      <c r="T81" s="20"/>
      <c r="U81" s="20"/>
      <c r="V81" s="20">
        <v>3186743</v>
      </c>
      <c r="W81" s="20">
        <v>3215868</v>
      </c>
      <c r="X81" s="20"/>
      <c r="Y81" s="19"/>
      <c r="Z81" s="22">
        <v>4286762</v>
      </c>
    </row>
    <row r="82" spans="1:26" ht="13.5" hidden="1">
      <c r="A82" s="38" t="s">
        <v>106</v>
      </c>
      <c r="B82" s="18"/>
      <c r="C82" s="18"/>
      <c r="D82" s="19">
        <v>5782472</v>
      </c>
      <c r="E82" s="20">
        <v>5782472</v>
      </c>
      <c r="F82" s="20">
        <v>404041</v>
      </c>
      <c r="G82" s="20">
        <v>484994</v>
      </c>
      <c r="H82" s="20">
        <v>432038</v>
      </c>
      <c r="I82" s="20">
        <v>1321073</v>
      </c>
      <c r="J82" s="20">
        <v>389647</v>
      </c>
      <c r="K82" s="20">
        <v>462506</v>
      </c>
      <c r="L82" s="20">
        <v>391755</v>
      </c>
      <c r="M82" s="20">
        <v>1243908</v>
      </c>
      <c r="N82" s="20">
        <v>404670</v>
      </c>
      <c r="O82" s="20">
        <v>447812</v>
      </c>
      <c r="P82" s="20">
        <v>341816</v>
      </c>
      <c r="Q82" s="20">
        <v>1194298</v>
      </c>
      <c r="R82" s="20"/>
      <c r="S82" s="20"/>
      <c r="T82" s="20"/>
      <c r="U82" s="20"/>
      <c r="V82" s="20">
        <v>3759279</v>
      </c>
      <c r="W82" s="20">
        <v>4339760</v>
      </c>
      <c r="X82" s="20"/>
      <c r="Y82" s="19"/>
      <c r="Z82" s="22">
        <v>5782472</v>
      </c>
    </row>
    <row r="83" spans="1:26" ht="13.5" hidden="1">
      <c r="A83" s="38" t="s">
        <v>107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108</v>
      </c>
      <c r="B84" s="27"/>
      <c r="C84" s="27"/>
      <c r="D84" s="28">
        <v>3776604</v>
      </c>
      <c r="E84" s="29">
        <v>3776604</v>
      </c>
      <c r="F84" s="29">
        <v>137127</v>
      </c>
      <c r="G84" s="29">
        <v>782578</v>
      </c>
      <c r="H84" s="29"/>
      <c r="I84" s="29">
        <v>919705</v>
      </c>
      <c r="J84" s="29"/>
      <c r="K84" s="29"/>
      <c r="L84" s="29"/>
      <c r="M84" s="29"/>
      <c r="N84" s="29"/>
      <c r="O84" s="29">
        <v>128222</v>
      </c>
      <c r="P84" s="29">
        <v>575703</v>
      </c>
      <c r="Q84" s="29">
        <v>703925</v>
      </c>
      <c r="R84" s="29"/>
      <c r="S84" s="29"/>
      <c r="T84" s="29"/>
      <c r="U84" s="29"/>
      <c r="V84" s="29">
        <v>1623630</v>
      </c>
      <c r="W84" s="29">
        <v>2832453</v>
      </c>
      <c r="X84" s="29"/>
      <c r="Y84" s="28"/>
      <c r="Z84" s="30">
        <v>3776604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133" t="s">
        <v>82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168493460</v>
      </c>
      <c r="C5" s="18">
        <v>0</v>
      </c>
      <c r="D5" s="58">
        <v>180000000</v>
      </c>
      <c r="E5" s="59">
        <v>180000300</v>
      </c>
      <c r="F5" s="59">
        <v>0</v>
      </c>
      <c r="G5" s="59">
        <v>127638989</v>
      </c>
      <c r="H5" s="59">
        <v>4611070</v>
      </c>
      <c r="I5" s="59">
        <v>132250059</v>
      </c>
      <c r="J5" s="59">
        <v>9224351</v>
      </c>
      <c r="K5" s="59">
        <v>4612175</v>
      </c>
      <c r="L5" s="59">
        <v>4613370</v>
      </c>
      <c r="M5" s="59">
        <v>18449896</v>
      </c>
      <c r="N5" s="59">
        <v>4610980</v>
      </c>
      <c r="O5" s="59">
        <v>-12112719</v>
      </c>
      <c r="P5" s="59">
        <v>4612175</v>
      </c>
      <c r="Q5" s="59">
        <v>-2889564</v>
      </c>
      <c r="R5" s="59">
        <v>0</v>
      </c>
      <c r="S5" s="59">
        <v>0</v>
      </c>
      <c r="T5" s="59">
        <v>0</v>
      </c>
      <c r="U5" s="59">
        <v>0</v>
      </c>
      <c r="V5" s="59">
        <v>147810391</v>
      </c>
      <c r="W5" s="59">
        <v>167200000</v>
      </c>
      <c r="X5" s="59">
        <v>-19389609</v>
      </c>
      <c r="Y5" s="60">
        <v>-11.6</v>
      </c>
      <c r="Z5" s="61">
        <v>180000300</v>
      </c>
    </row>
    <row r="6" spans="1:26" ht="13.5">
      <c r="A6" s="57" t="s">
        <v>32</v>
      </c>
      <c r="B6" s="18">
        <v>28723583</v>
      </c>
      <c r="C6" s="18">
        <v>0</v>
      </c>
      <c r="D6" s="58">
        <v>53963000</v>
      </c>
      <c r="E6" s="59">
        <v>62882157</v>
      </c>
      <c r="F6" s="59">
        <v>11310</v>
      </c>
      <c r="G6" s="59">
        <v>1756874</v>
      </c>
      <c r="H6" s="59">
        <v>2402387</v>
      </c>
      <c r="I6" s="59">
        <v>4170571</v>
      </c>
      <c r="J6" s="59">
        <v>5473687</v>
      </c>
      <c r="K6" s="59">
        <v>2473483</v>
      </c>
      <c r="L6" s="59">
        <v>10338066</v>
      </c>
      <c r="M6" s="59">
        <v>18285236</v>
      </c>
      <c r="N6" s="59">
        <v>1355547</v>
      </c>
      <c r="O6" s="59">
        <v>4507153</v>
      </c>
      <c r="P6" s="59">
        <v>815996</v>
      </c>
      <c r="Q6" s="59">
        <v>6678696</v>
      </c>
      <c r="R6" s="59">
        <v>0</v>
      </c>
      <c r="S6" s="59">
        <v>0</v>
      </c>
      <c r="T6" s="59">
        <v>0</v>
      </c>
      <c r="U6" s="59">
        <v>0</v>
      </c>
      <c r="V6" s="59">
        <v>29134503</v>
      </c>
      <c r="W6" s="59">
        <v>34862200</v>
      </c>
      <c r="X6" s="59">
        <v>-5727697</v>
      </c>
      <c r="Y6" s="60">
        <v>-16.43</v>
      </c>
      <c r="Z6" s="61">
        <v>62882157</v>
      </c>
    </row>
    <row r="7" spans="1:26" ht="13.5">
      <c r="A7" s="57" t="s">
        <v>33</v>
      </c>
      <c r="B7" s="18">
        <v>13803987</v>
      </c>
      <c r="C7" s="18">
        <v>0</v>
      </c>
      <c r="D7" s="58">
        <v>11893000</v>
      </c>
      <c r="E7" s="59">
        <v>13893000</v>
      </c>
      <c r="F7" s="59">
        <v>955016</v>
      </c>
      <c r="G7" s="59">
        <v>823967</v>
      </c>
      <c r="H7" s="59">
        <v>1126246</v>
      </c>
      <c r="I7" s="59">
        <v>2905229</v>
      </c>
      <c r="J7" s="59">
        <v>956079</v>
      </c>
      <c r="K7" s="59">
        <v>693815</v>
      </c>
      <c r="L7" s="59">
        <v>1282443</v>
      </c>
      <c r="M7" s="59">
        <v>2932337</v>
      </c>
      <c r="N7" s="59">
        <v>1127903</v>
      </c>
      <c r="O7" s="59">
        <v>1236051</v>
      </c>
      <c r="P7" s="59">
        <v>1016820</v>
      </c>
      <c r="Q7" s="59">
        <v>3380774</v>
      </c>
      <c r="R7" s="59">
        <v>0</v>
      </c>
      <c r="S7" s="59">
        <v>0</v>
      </c>
      <c r="T7" s="59">
        <v>0</v>
      </c>
      <c r="U7" s="59">
        <v>0</v>
      </c>
      <c r="V7" s="59">
        <v>9218340</v>
      </c>
      <c r="W7" s="59">
        <v>8472000</v>
      </c>
      <c r="X7" s="59">
        <v>746340</v>
      </c>
      <c r="Y7" s="60">
        <v>8.81</v>
      </c>
      <c r="Z7" s="61">
        <v>13893000</v>
      </c>
    </row>
    <row r="8" spans="1:26" ht="13.5">
      <c r="A8" s="57" t="s">
        <v>34</v>
      </c>
      <c r="B8" s="18">
        <v>658595566</v>
      </c>
      <c r="C8" s="18">
        <v>0</v>
      </c>
      <c r="D8" s="58">
        <v>654266000</v>
      </c>
      <c r="E8" s="59">
        <v>652888000</v>
      </c>
      <c r="F8" s="59">
        <v>269708000</v>
      </c>
      <c r="G8" s="59">
        <v>2755000</v>
      </c>
      <c r="H8" s="59">
        <v>0</v>
      </c>
      <c r="I8" s="59">
        <v>272463000</v>
      </c>
      <c r="J8" s="59">
        <v>0</v>
      </c>
      <c r="K8" s="59">
        <v>1701000</v>
      </c>
      <c r="L8" s="59">
        <v>195766000</v>
      </c>
      <c r="M8" s="59">
        <v>197467000</v>
      </c>
      <c r="N8" s="59">
        <v>0</v>
      </c>
      <c r="O8" s="59">
        <v>0</v>
      </c>
      <c r="P8" s="59">
        <v>162958000</v>
      </c>
      <c r="Q8" s="59">
        <v>162958000</v>
      </c>
      <c r="R8" s="59">
        <v>0</v>
      </c>
      <c r="S8" s="59">
        <v>0</v>
      </c>
      <c r="T8" s="59">
        <v>0</v>
      </c>
      <c r="U8" s="59">
        <v>0</v>
      </c>
      <c r="V8" s="59">
        <v>632888000</v>
      </c>
      <c r="W8" s="59">
        <v>652888000</v>
      </c>
      <c r="X8" s="59">
        <v>-20000000</v>
      </c>
      <c r="Y8" s="60">
        <v>-3.06</v>
      </c>
      <c r="Z8" s="61">
        <v>652888000</v>
      </c>
    </row>
    <row r="9" spans="1:26" ht="13.5">
      <c r="A9" s="57" t="s">
        <v>35</v>
      </c>
      <c r="B9" s="18">
        <v>120888539</v>
      </c>
      <c r="C9" s="18">
        <v>0</v>
      </c>
      <c r="D9" s="58">
        <v>61482540</v>
      </c>
      <c r="E9" s="59">
        <v>70383163</v>
      </c>
      <c r="F9" s="59">
        <v>2928338</v>
      </c>
      <c r="G9" s="59">
        <v>12544385</v>
      </c>
      <c r="H9" s="59">
        <v>12261707</v>
      </c>
      <c r="I9" s="59">
        <v>27734430</v>
      </c>
      <c r="J9" s="59">
        <v>-1447204</v>
      </c>
      <c r="K9" s="59">
        <v>2507272</v>
      </c>
      <c r="L9" s="59">
        <v>2901284</v>
      </c>
      <c r="M9" s="59">
        <v>3961352</v>
      </c>
      <c r="N9" s="59">
        <v>12866552</v>
      </c>
      <c r="O9" s="59">
        <v>55529810</v>
      </c>
      <c r="P9" s="59">
        <v>-860097</v>
      </c>
      <c r="Q9" s="59">
        <v>67536265</v>
      </c>
      <c r="R9" s="59">
        <v>0</v>
      </c>
      <c r="S9" s="59">
        <v>0</v>
      </c>
      <c r="T9" s="59">
        <v>0</v>
      </c>
      <c r="U9" s="59">
        <v>0</v>
      </c>
      <c r="V9" s="59">
        <v>99232047</v>
      </c>
      <c r="W9" s="59">
        <v>47080000</v>
      </c>
      <c r="X9" s="59">
        <v>52152047</v>
      </c>
      <c r="Y9" s="60">
        <v>110.77</v>
      </c>
      <c r="Z9" s="61">
        <v>70383163</v>
      </c>
    </row>
    <row r="10" spans="1:26" ht="25.5">
      <c r="A10" s="62" t="s">
        <v>95</v>
      </c>
      <c r="B10" s="63">
        <f>SUM(B5:B9)</f>
        <v>990505135</v>
      </c>
      <c r="C10" s="63">
        <f>SUM(C5:C9)</f>
        <v>0</v>
      </c>
      <c r="D10" s="64">
        <f aca="true" t="shared" si="0" ref="D10:Z10">SUM(D5:D9)</f>
        <v>961604540</v>
      </c>
      <c r="E10" s="65">
        <f t="shared" si="0"/>
        <v>980046620</v>
      </c>
      <c r="F10" s="65">
        <f t="shared" si="0"/>
        <v>273602664</v>
      </c>
      <c r="G10" s="65">
        <f t="shared" si="0"/>
        <v>145519215</v>
      </c>
      <c r="H10" s="65">
        <f t="shared" si="0"/>
        <v>20401410</v>
      </c>
      <c r="I10" s="65">
        <f t="shared" si="0"/>
        <v>439523289</v>
      </c>
      <c r="J10" s="65">
        <f t="shared" si="0"/>
        <v>14206913</v>
      </c>
      <c r="K10" s="65">
        <f t="shared" si="0"/>
        <v>11987745</v>
      </c>
      <c r="L10" s="65">
        <f t="shared" si="0"/>
        <v>214901163</v>
      </c>
      <c r="M10" s="65">
        <f t="shared" si="0"/>
        <v>241095821</v>
      </c>
      <c r="N10" s="65">
        <f t="shared" si="0"/>
        <v>19960982</v>
      </c>
      <c r="O10" s="65">
        <f t="shared" si="0"/>
        <v>49160295</v>
      </c>
      <c r="P10" s="65">
        <f t="shared" si="0"/>
        <v>168542894</v>
      </c>
      <c r="Q10" s="65">
        <f t="shared" si="0"/>
        <v>237664171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918283281</v>
      </c>
      <c r="W10" s="65">
        <f t="shared" si="0"/>
        <v>910502200</v>
      </c>
      <c r="X10" s="65">
        <f t="shared" si="0"/>
        <v>7781081</v>
      </c>
      <c r="Y10" s="66">
        <f>+IF(W10&lt;&gt;0,(X10/W10)*100,0)</f>
        <v>0.8545922239397116</v>
      </c>
      <c r="Z10" s="67">
        <f t="shared" si="0"/>
        <v>980046620</v>
      </c>
    </row>
    <row r="11" spans="1:26" ht="13.5">
      <c r="A11" s="57" t="s">
        <v>36</v>
      </c>
      <c r="B11" s="18">
        <v>326242396</v>
      </c>
      <c r="C11" s="18">
        <v>0</v>
      </c>
      <c r="D11" s="58">
        <v>338150000</v>
      </c>
      <c r="E11" s="59">
        <v>358361000</v>
      </c>
      <c r="F11" s="59">
        <v>27923000</v>
      </c>
      <c r="G11" s="59">
        <v>29725000</v>
      </c>
      <c r="H11" s="59">
        <v>27497000</v>
      </c>
      <c r="I11" s="59">
        <v>85145000</v>
      </c>
      <c r="J11" s="59">
        <v>27843000</v>
      </c>
      <c r="K11" s="59">
        <v>29763000</v>
      </c>
      <c r="L11" s="59">
        <v>46351000</v>
      </c>
      <c r="M11" s="59">
        <v>103957000</v>
      </c>
      <c r="N11" s="59">
        <v>28238000</v>
      </c>
      <c r="O11" s="59">
        <v>29212000</v>
      </c>
      <c r="P11" s="59">
        <v>28538000</v>
      </c>
      <c r="Q11" s="59">
        <v>85988000</v>
      </c>
      <c r="R11" s="59">
        <v>0</v>
      </c>
      <c r="S11" s="59">
        <v>0</v>
      </c>
      <c r="T11" s="59">
        <v>0</v>
      </c>
      <c r="U11" s="59">
        <v>0</v>
      </c>
      <c r="V11" s="59">
        <v>275090000</v>
      </c>
      <c r="W11" s="59">
        <v>253219000</v>
      </c>
      <c r="X11" s="59">
        <v>21871000</v>
      </c>
      <c r="Y11" s="60">
        <v>8.64</v>
      </c>
      <c r="Z11" s="61">
        <v>358361000</v>
      </c>
    </row>
    <row r="12" spans="1:26" ht="13.5">
      <c r="A12" s="57" t="s">
        <v>37</v>
      </c>
      <c r="B12" s="18">
        <v>28182050</v>
      </c>
      <c r="C12" s="18">
        <v>0</v>
      </c>
      <c r="D12" s="58">
        <v>31841000</v>
      </c>
      <c r="E12" s="59">
        <v>28000000</v>
      </c>
      <c r="F12" s="59">
        <v>2170286</v>
      </c>
      <c r="G12" s="59">
        <v>0</v>
      </c>
      <c r="H12" s="59">
        <v>1920000</v>
      </c>
      <c r="I12" s="59">
        <v>4090286</v>
      </c>
      <c r="J12" s="59">
        <v>1865000</v>
      </c>
      <c r="K12" s="59">
        <v>254000</v>
      </c>
      <c r="L12" s="59">
        <v>1867000</v>
      </c>
      <c r="M12" s="59">
        <v>3986000</v>
      </c>
      <c r="N12" s="59">
        <v>1988000</v>
      </c>
      <c r="O12" s="59">
        <v>2134000</v>
      </c>
      <c r="P12" s="59">
        <v>2145000</v>
      </c>
      <c r="Q12" s="59">
        <v>6267000</v>
      </c>
      <c r="R12" s="59">
        <v>0</v>
      </c>
      <c r="S12" s="59">
        <v>0</v>
      </c>
      <c r="T12" s="59">
        <v>0</v>
      </c>
      <c r="U12" s="59">
        <v>0</v>
      </c>
      <c r="V12" s="59">
        <v>14343286</v>
      </c>
      <c r="W12" s="59">
        <v>23877000</v>
      </c>
      <c r="X12" s="59">
        <v>-9533714</v>
      </c>
      <c r="Y12" s="60">
        <v>-39.93</v>
      </c>
      <c r="Z12" s="61">
        <v>28000000</v>
      </c>
    </row>
    <row r="13" spans="1:26" ht="13.5">
      <c r="A13" s="57" t="s">
        <v>96</v>
      </c>
      <c r="B13" s="18">
        <v>77330324</v>
      </c>
      <c r="C13" s="18">
        <v>0</v>
      </c>
      <c r="D13" s="58">
        <v>45150000</v>
      </c>
      <c r="E13" s="59">
        <v>70150000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22575000</v>
      </c>
      <c r="M13" s="59">
        <v>22575000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22575000</v>
      </c>
      <c r="W13" s="59">
        <v>34500000</v>
      </c>
      <c r="X13" s="59">
        <v>-11925000</v>
      </c>
      <c r="Y13" s="60">
        <v>-34.57</v>
      </c>
      <c r="Z13" s="61">
        <v>70150000</v>
      </c>
    </row>
    <row r="14" spans="1:26" ht="13.5">
      <c r="A14" s="57" t="s">
        <v>38</v>
      </c>
      <c r="B14" s="18">
        <v>0</v>
      </c>
      <c r="C14" s="18">
        <v>0</v>
      </c>
      <c r="D14" s="58">
        <v>0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462000</v>
      </c>
      <c r="X14" s="59">
        <v>-462000</v>
      </c>
      <c r="Y14" s="60">
        <v>-100</v>
      </c>
      <c r="Z14" s="61">
        <v>0</v>
      </c>
    </row>
    <row r="15" spans="1:26" ht="13.5">
      <c r="A15" s="57" t="s">
        <v>39</v>
      </c>
      <c r="B15" s="18">
        <v>250555382</v>
      </c>
      <c r="C15" s="18">
        <v>0</v>
      </c>
      <c r="D15" s="58">
        <v>229485000</v>
      </c>
      <c r="E15" s="59">
        <v>256834000</v>
      </c>
      <c r="F15" s="59">
        <v>1439971</v>
      </c>
      <c r="G15" s="59">
        <v>29754579</v>
      </c>
      <c r="H15" s="59">
        <v>535081</v>
      </c>
      <c r="I15" s="59">
        <v>31729631</v>
      </c>
      <c r="J15" s="59">
        <v>29348957</v>
      </c>
      <c r="K15" s="59">
        <v>26252500</v>
      </c>
      <c r="L15" s="59">
        <v>25504902</v>
      </c>
      <c r="M15" s="59">
        <v>81106359</v>
      </c>
      <c r="N15" s="59">
        <v>25517820</v>
      </c>
      <c r="O15" s="59">
        <v>27483053</v>
      </c>
      <c r="P15" s="59">
        <v>24518840</v>
      </c>
      <c r="Q15" s="59">
        <v>77519713</v>
      </c>
      <c r="R15" s="59">
        <v>0</v>
      </c>
      <c r="S15" s="59">
        <v>0</v>
      </c>
      <c r="T15" s="59">
        <v>0</v>
      </c>
      <c r="U15" s="59">
        <v>0</v>
      </c>
      <c r="V15" s="59">
        <v>190355703</v>
      </c>
      <c r="W15" s="59">
        <v>139500000</v>
      </c>
      <c r="X15" s="59">
        <v>50855703</v>
      </c>
      <c r="Y15" s="60">
        <v>36.46</v>
      </c>
      <c r="Z15" s="61">
        <v>256834000</v>
      </c>
    </row>
    <row r="16" spans="1:26" ht="13.5">
      <c r="A16" s="68" t="s">
        <v>40</v>
      </c>
      <c r="B16" s="18">
        <v>37093952</v>
      </c>
      <c r="C16" s="18">
        <v>0</v>
      </c>
      <c r="D16" s="58">
        <v>11120000</v>
      </c>
      <c r="E16" s="59">
        <v>13020374</v>
      </c>
      <c r="F16" s="59">
        <v>0</v>
      </c>
      <c r="G16" s="59">
        <v>3214498</v>
      </c>
      <c r="H16" s="59">
        <v>0</v>
      </c>
      <c r="I16" s="59">
        <v>3214498</v>
      </c>
      <c r="J16" s="59">
        <v>3257738</v>
      </c>
      <c r="K16" s="59">
        <v>1606087</v>
      </c>
      <c r="L16" s="59">
        <v>35191</v>
      </c>
      <c r="M16" s="59">
        <v>4899016</v>
      </c>
      <c r="N16" s="59">
        <v>1469764</v>
      </c>
      <c r="O16" s="59">
        <v>3023186</v>
      </c>
      <c r="P16" s="59">
        <v>1050948</v>
      </c>
      <c r="Q16" s="59">
        <v>5543898</v>
      </c>
      <c r="R16" s="59">
        <v>0</v>
      </c>
      <c r="S16" s="59">
        <v>0</v>
      </c>
      <c r="T16" s="59">
        <v>0</v>
      </c>
      <c r="U16" s="59">
        <v>0</v>
      </c>
      <c r="V16" s="59">
        <v>13657412</v>
      </c>
      <c r="W16" s="59">
        <v>8384000</v>
      </c>
      <c r="X16" s="59">
        <v>5273412</v>
      </c>
      <c r="Y16" s="60">
        <v>62.9</v>
      </c>
      <c r="Z16" s="61">
        <v>13020374</v>
      </c>
    </row>
    <row r="17" spans="1:26" ht="13.5">
      <c r="A17" s="57" t="s">
        <v>41</v>
      </c>
      <c r="B17" s="18">
        <v>238809923</v>
      </c>
      <c r="C17" s="18">
        <v>0</v>
      </c>
      <c r="D17" s="58">
        <v>223714146</v>
      </c>
      <c r="E17" s="59">
        <v>245703755</v>
      </c>
      <c r="F17" s="59">
        <v>4772002</v>
      </c>
      <c r="G17" s="59">
        <v>8002170</v>
      </c>
      <c r="H17" s="59">
        <v>7247409</v>
      </c>
      <c r="I17" s="59">
        <v>20021581</v>
      </c>
      <c r="J17" s="59">
        <v>13952934</v>
      </c>
      <c r="K17" s="59">
        <v>8183909</v>
      </c>
      <c r="L17" s="59">
        <v>51833907</v>
      </c>
      <c r="M17" s="59">
        <v>73970750</v>
      </c>
      <c r="N17" s="59">
        <v>2519389</v>
      </c>
      <c r="O17" s="59">
        <v>11408773</v>
      </c>
      <c r="P17" s="59">
        <v>14217211</v>
      </c>
      <c r="Q17" s="59">
        <v>28145373</v>
      </c>
      <c r="R17" s="59">
        <v>0</v>
      </c>
      <c r="S17" s="59">
        <v>0</v>
      </c>
      <c r="T17" s="59">
        <v>0</v>
      </c>
      <c r="U17" s="59">
        <v>0</v>
      </c>
      <c r="V17" s="59">
        <v>122137704</v>
      </c>
      <c r="W17" s="59">
        <v>141551000</v>
      </c>
      <c r="X17" s="59">
        <v>-19413296</v>
      </c>
      <c r="Y17" s="60">
        <v>-13.71</v>
      </c>
      <c r="Z17" s="61">
        <v>245703755</v>
      </c>
    </row>
    <row r="18" spans="1:26" ht="13.5">
      <c r="A18" s="69" t="s">
        <v>42</v>
      </c>
      <c r="B18" s="70">
        <f>SUM(B11:B17)</f>
        <v>958214027</v>
      </c>
      <c r="C18" s="70">
        <f>SUM(C11:C17)</f>
        <v>0</v>
      </c>
      <c r="D18" s="71">
        <f aca="true" t="shared" si="1" ref="D18:Z18">SUM(D11:D17)</f>
        <v>879460146</v>
      </c>
      <c r="E18" s="72">
        <f t="shared" si="1"/>
        <v>972069129</v>
      </c>
      <c r="F18" s="72">
        <f t="shared" si="1"/>
        <v>36305259</v>
      </c>
      <c r="G18" s="72">
        <f t="shared" si="1"/>
        <v>70696247</v>
      </c>
      <c r="H18" s="72">
        <f t="shared" si="1"/>
        <v>37199490</v>
      </c>
      <c r="I18" s="72">
        <f t="shared" si="1"/>
        <v>144200996</v>
      </c>
      <c r="J18" s="72">
        <f t="shared" si="1"/>
        <v>76267629</v>
      </c>
      <c r="K18" s="72">
        <f t="shared" si="1"/>
        <v>66059496</v>
      </c>
      <c r="L18" s="72">
        <f t="shared" si="1"/>
        <v>148167000</v>
      </c>
      <c r="M18" s="72">
        <f t="shared" si="1"/>
        <v>290494125</v>
      </c>
      <c r="N18" s="72">
        <f t="shared" si="1"/>
        <v>59732973</v>
      </c>
      <c r="O18" s="72">
        <f t="shared" si="1"/>
        <v>73261012</v>
      </c>
      <c r="P18" s="72">
        <f t="shared" si="1"/>
        <v>70469999</v>
      </c>
      <c r="Q18" s="72">
        <f t="shared" si="1"/>
        <v>203463984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638159105</v>
      </c>
      <c r="W18" s="72">
        <f t="shared" si="1"/>
        <v>601493000</v>
      </c>
      <c r="X18" s="72">
        <f t="shared" si="1"/>
        <v>36666105</v>
      </c>
      <c r="Y18" s="66">
        <f>+IF(W18&lt;&gt;0,(X18/W18)*100,0)</f>
        <v>6.095848995748911</v>
      </c>
      <c r="Z18" s="73">
        <f t="shared" si="1"/>
        <v>972069129</v>
      </c>
    </row>
    <row r="19" spans="1:26" ht="13.5">
      <c r="A19" s="69" t="s">
        <v>43</v>
      </c>
      <c r="B19" s="74">
        <f>+B10-B18</f>
        <v>32291108</v>
      </c>
      <c r="C19" s="74">
        <f>+C10-C18</f>
        <v>0</v>
      </c>
      <c r="D19" s="75">
        <f aca="true" t="shared" si="2" ref="D19:Z19">+D10-D18</f>
        <v>82144394</v>
      </c>
      <c r="E19" s="76">
        <f t="shared" si="2"/>
        <v>7977491</v>
      </c>
      <c r="F19" s="76">
        <f t="shared" si="2"/>
        <v>237297405</v>
      </c>
      <c r="G19" s="76">
        <f t="shared" si="2"/>
        <v>74822968</v>
      </c>
      <c r="H19" s="76">
        <f t="shared" si="2"/>
        <v>-16798080</v>
      </c>
      <c r="I19" s="76">
        <f t="shared" si="2"/>
        <v>295322293</v>
      </c>
      <c r="J19" s="76">
        <f t="shared" si="2"/>
        <v>-62060716</v>
      </c>
      <c r="K19" s="76">
        <f t="shared" si="2"/>
        <v>-54071751</v>
      </c>
      <c r="L19" s="76">
        <f t="shared" si="2"/>
        <v>66734163</v>
      </c>
      <c r="M19" s="76">
        <f t="shared" si="2"/>
        <v>-49398304</v>
      </c>
      <c r="N19" s="76">
        <f t="shared" si="2"/>
        <v>-39771991</v>
      </c>
      <c r="O19" s="76">
        <f t="shared" si="2"/>
        <v>-24100717</v>
      </c>
      <c r="P19" s="76">
        <f t="shared" si="2"/>
        <v>98072895</v>
      </c>
      <c r="Q19" s="76">
        <f t="shared" si="2"/>
        <v>34200187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280124176</v>
      </c>
      <c r="W19" s="76">
        <f>IF(E10=E18,0,W10-W18)</f>
        <v>309009200</v>
      </c>
      <c r="X19" s="76">
        <f t="shared" si="2"/>
        <v>-28885024</v>
      </c>
      <c r="Y19" s="77">
        <f>+IF(W19&lt;&gt;0,(X19/W19)*100,0)</f>
        <v>-9.347625895928017</v>
      </c>
      <c r="Z19" s="78">
        <f t="shared" si="2"/>
        <v>7977491</v>
      </c>
    </row>
    <row r="20" spans="1:26" ht="13.5">
      <c r="A20" s="57" t="s">
        <v>44</v>
      </c>
      <c r="B20" s="18">
        <v>422643137</v>
      </c>
      <c r="C20" s="18">
        <v>0</v>
      </c>
      <c r="D20" s="58">
        <v>655073000</v>
      </c>
      <c r="E20" s="59">
        <v>618073000</v>
      </c>
      <c r="F20" s="59">
        <v>100002000</v>
      </c>
      <c r="G20" s="59">
        <v>0</v>
      </c>
      <c r="H20" s="59">
        <v>83000000</v>
      </c>
      <c r="I20" s="59">
        <v>183002000</v>
      </c>
      <c r="J20" s="59">
        <v>143744000</v>
      </c>
      <c r="K20" s="59">
        <v>67000000</v>
      </c>
      <c r="L20" s="59">
        <v>114672000</v>
      </c>
      <c r="M20" s="59">
        <v>325416000</v>
      </c>
      <c r="N20" s="59">
        <v>0</v>
      </c>
      <c r="O20" s="59">
        <v>0</v>
      </c>
      <c r="P20" s="59">
        <v>124355000</v>
      </c>
      <c r="Q20" s="59">
        <v>124355000</v>
      </c>
      <c r="R20" s="59">
        <v>0</v>
      </c>
      <c r="S20" s="59">
        <v>0</v>
      </c>
      <c r="T20" s="59">
        <v>0</v>
      </c>
      <c r="U20" s="59">
        <v>0</v>
      </c>
      <c r="V20" s="59">
        <v>632773000</v>
      </c>
      <c r="W20" s="59">
        <v>655073000</v>
      </c>
      <c r="X20" s="59">
        <v>-22300000</v>
      </c>
      <c r="Y20" s="60">
        <v>-3.4</v>
      </c>
      <c r="Z20" s="61">
        <v>618073000</v>
      </c>
    </row>
    <row r="21" spans="1:26" ht="13.5">
      <c r="A21" s="57" t="s">
        <v>97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98</v>
      </c>
      <c r="B22" s="85">
        <f>SUM(B19:B21)</f>
        <v>454934245</v>
      </c>
      <c r="C22" s="85">
        <f>SUM(C19:C21)</f>
        <v>0</v>
      </c>
      <c r="D22" s="86">
        <f aca="true" t="shared" si="3" ref="D22:Z22">SUM(D19:D21)</f>
        <v>737217394</v>
      </c>
      <c r="E22" s="87">
        <f t="shared" si="3"/>
        <v>626050491</v>
      </c>
      <c r="F22" s="87">
        <f t="shared" si="3"/>
        <v>337299405</v>
      </c>
      <c r="G22" s="87">
        <f t="shared" si="3"/>
        <v>74822968</v>
      </c>
      <c r="H22" s="87">
        <f t="shared" si="3"/>
        <v>66201920</v>
      </c>
      <c r="I22" s="87">
        <f t="shared" si="3"/>
        <v>478324293</v>
      </c>
      <c r="J22" s="87">
        <f t="shared" si="3"/>
        <v>81683284</v>
      </c>
      <c r="K22" s="87">
        <f t="shared" si="3"/>
        <v>12928249</v>
      </c>
      <c r="L22" s="87">
        <f t="shared" si="3"/>
        <v>181406163</v>
      </c>
      <c r="M22" s="87">
        <f t="shared" si="3"/>
        <v>276017696</v>
      </c>
      <c r="N22" s="87">
        <f t="shared" si="3"/>
        <v>-39771991</v>
      </c>
      <c r="O22" s="87">
        <f t="shared" si="3"/>
        <v>-24100717</v>
      </c>
      <c r="P22" s="87">
        <f t="shared" si="3"/>
        <v>222427895</v>
      </c>
      <c r="Q22" s="87">
        <f t="shared" si="3"/>
        <v>158555187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912897176</v>
      </c>
      <c r="W22" s="87">
        <f t="shared" si="3"/>
        <v>964082200</v>
      </c>
      <c r="X22" s="87">
        <f t="shared" si="3"/>
        <v>-51185024</v>
      </c>
      <c r="Y22" s="88">
        <f>+IF(W22&lt;&gt;0,(X22/W22)*100,0)</f>
        <v>-5.309197078838298</v>
      </c>
      <c r="Z22" s="89">
        <f t="shared" si="3"/>
        <v>626050491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454934245</v>
      </c>
      <c r="C24" s="74">
        <f>SUM(C22:C23)</f>
        <v>0</v>
      </c>
      <c r="D24" s="75">
        <f aca="true" t="shared" si="4" ref="D24:Z24">SUM(D22:D23)</f>
        <v>737217394</v>
      </c>
      <c r="E24" s="76">
        <f t="shared" si="4"/>
        <v>626050491</v>
      </c>
      <c r="F24" s="76">
        <f t="shared" si="4"/>
        <v>337299405</v>
      </c>
      <c r="G24" s="76">
        <f t="shared" si="4"/>
        <v>74822968</v>
      </c>
      <c r="H24" s="76">
        <f t="shared" si="4"/>
        <v>66201920</v>
      </c>
      <c r="I24" s="76">
        <f t="shared" si="4"/>
        <v>478324293</v>
      </c>
      <c r="J24" s="76">
        <f t="shared" si="4"/>
        <v>81683284</v>
      </c>
      <c r="K24" s="76">
        <f t="shared" si="4"/>
        <v>12928249</v>
      </c>
      <c r="L24" s="76">
        <f t="shared" si="4"/>
        <v>181406163</v>
      </c>
      <c r="M24" s="76">
        <f t="shared" si="4"/>
        <v>276017696</v>
      </c>
      <c r="N24" s="76">
        <f t="shared" si="4"/>
        <v>-39771991</v>
      </c>
      <c r="O24" s="76">
        <f t="shared" si="4"/>
        <v>-24100717</v>
      </c>
      <c r="P24" s="76">
        <f t="shared" si="4"/>
        <v>222427895</v>
      </c>
      <c r="Q24" s="76">
        <f t="shared" si="4"/>
        <v>158555187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912897176</v>
      </c>
      <c r="W24" s="76">
        <f t="shared" si="4"/>
        <v>964082200</v>
      </c>
      <c r="X24" s="76">
        <f t="shared" si="4"/>
        <v>-51185024</v>
      </c>
      <c r="Y24" s="77">
        <f>+IF(W24&lt;&gt;0,(X24/W24)*100,0)</f>
        <v>-5.309197078838298</v>
      </c>
      <c r="Z24" s="78">
        <f t="shared" si="4"/>
        <v>626050491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99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731111894</v>
      </c>
      <c r="C27" s="21">
        <v>0</v>
      </c>
      <c r="D27" s="98">
        <v>704634000</v>
      </c>
      <c r="E27" s="99">
        <v>626045064</v>
      </c>
      <c r="F27" s="99">
        <v>84085140</v>
      </c>
      <c r="G27" s="99">
        <v>21617488</v>
      </c>
      <c r="H27" s="99">
        <v>56768622</v>
      </c>
      <c r="I27" s="99">
        <v>162471250</v>
      </c>
      <c r="J27" s="99">
        <v>39331563</v>
      </c>
      <c r="K27" s="99">
        <v>20943337</v>
      </c>
      <c r="L27" s="99">
        <v>94551890</v>
      </c>
      <c r="M27" s="99">
        <v>154826790</v>
      </c>
      <c r="N27" s="99">
        <v>22304843</v>
      </c>
      <c r="O27" s="99">
        <v>20734000</v>
      </c>
      <c r="P27" s="99">
        <v>12707000</v>
      </c>
      <c r="Q27" s="99">
        <v>55745843</v>
      </c>
      <c r="R27" s="99">
        <v>0</v>
      </c>
      <c r="S27" s="99">
        <v>0</v>
      </c>
      <c r="T27" s="99">
        <v>0</v>
      </c>
      <c r="U27" s="99">
        <v>0</v>
      </c>
      <c r="V27" s="99">
        <v>373043883</v>
      </c>
      <c r="W27" s="99">
        <v>469533798</v>
      </c>
      <c r="X27" s="99">
        <v>-96489915</v>
      </c>
      <c r="Y27" s="100">
        <v>-20.55</v>
      </c>
      <c r="Z27" s="101">
        <v>626045064</v>
      </c>
    </row>
    <row r="28" spans="1:26" ht="13.5">
      <c r="A28" s="102" t="s">
        <v>44</v>
      </c>
      <c r="B28" s="18">
        <v>731111894</v>
      </c>
      <c r="C28" s="18">
        <v>0</v>
      </c>
      <c r="D28" s="58">
        <v>704634000</v>
      </c>
      <c r="E28" s="59">
        <v>626045064</v>
      </c>
      <c r="F28" s="59">
        <v>84085140</v>
      </c>
      <c r="G28" s="59">
        <v>21617488</v>
      </c>
      <c r="H28" s="59">
        <v>56768622</v>
      </c>
      <c r="I28" s="59">
        <v>162471250</v>
      </c>
      <c r="J28" s="59">
        <v>39331563</v>
      </c>
      <c r="K28" s="59">
        <v>20943337</v>
      </c>
      <c r="L28" s="59">
        <v>94551890</v>
      </c>
      <c r="M28" s="59">
        <v>154826790</v>
      </c>
      <c r="N28" s="59">
        <v>22304843</v>
      </c>
      <c r="O28" s="59">
        <v>20734000</v>
      </c>
      <c r="P28" s="59">
        <v>12707000</v>
      </c>
      <c r="Q28" s="59">
        <v>55745843</v>
      </c>
      <c r="R28" s="59">
        <v>0</v>
      </c>
      <c r="S28" s="59">
        <v>0</v>
      </c>
      <c r="T28" s="59">
        <v>0</v>
      </c>
      <c r="U28" s="59">
        <v>0</v>
      </c>
      <c r="V28" s="59">
        <v>373043883</v>
      </c>
      <c r="W28" s="59">
        <v>469533798</v>
      </c>
      <c r="X28" s="59">
        <v>-96489915</v>
      </c>
      <c r="Y28" s="60">
        <v>-20.55</v>
      </c>
      <c r="Z28" s="61">
        <v>626045064</v>
      </c>
    </row>
    <row r="29" spans="1:26" ht="13.5">
      <c r="A29" s="57" t="s">
        <v>100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0</v>
      </c>
      <c r="C31" s="18">
        <v>0</v>
      </c>
      <c r="D31" s="58">
        <v>0</v>
      </c>
      <c r="E31" s="59">
        <v>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/>
      <c r="X31" s="59">
        <v>0</v>
      </c>
      <c r="Y31" s="60">
        <v>0</v>
      </c>
      <c r="Z31" s="61">
        <v>0</v>
      </c>
    </row>
    <row r="32" spans="1:26" ht="13.5">
      <c r="A32" s="69" t="s">
        <v>50</v>
      </c>
      <c r="B32" s="21">
        <f>SUM(B28:B31)</f>
        <v>731111894</v>
      </c>
      <c r="C32" s="21">
        <f>SUM(C28:C31)</f>
        <v>0</v>
      </c>
      <c r="D32" s="98">
        <f aca="true" t="shared" si="5" ref="D32:Z32">SUM(D28:D31)</f>
        <v>704634000</v>
      </c>
      <c r="E32" s="99">
        <f t="shared" si="5"/>
        <v>626045064</v>
      </c>
      <c r="F32" s="99">
        <f t="shared" si="5"/>
        <v>84085140</v>
      </c>
      <c r="G32" s="99">
        <f t="shared" si="5"/>
        <v>21617488</v>
      </c>
      <c r="H32" s="99">
        <f t="shared" si="5"/>
        <v>56768622</v>
      </c>
      <c r="I32" s="99">
        <f t="shared" si="5"/>
        <v>162471250</v>
      </c>
      <c r="J32" s="99">
        <f t="shared" si="5"/>
        <v>39331563</v>
      </c>
      <c r="K32" s="99">
        <f t="shared" si="5"/>
        <v>20943337</v>
      </c>
      <c r="L32" s="99">
        <f t="shared" si="5"/>
        <v>94551890</v>
      </c>
      <c r="M32" s="99">
        <f t="shared" si="5"/>
        <v>154826790</v>
      </c>
      <c r="N32" s="99">
        <f t="shared" si="5"/>
        <v>22304843</v>
      </c>
      <c r="O32" s="99">
        <f t="shared" si="5"/>
        <v>20734000</v>
      </c>
      <c r="P32" s="99">
        <f t="shared" si="5"/>
        <v>12707000</v>
      </c>
      <c r="Q32" s="99">
        <f t="shared" si="5"/>
        <v>55745843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373043883</v>
      </c>
      <c r="W32" s="99">
        <f t="shared" si="5"/>
        <v>469533798</v>
      </c>
      <c r="X32" s="99">
        <f t="shared" si="5"/>
        <v>-96489915</v>
      </c>
      <c r="Y32" s="100">
        <f>+IF(W32&lt;&gt;0,(X32/W32)*100,0)</f>
        <v>-20.55015323944795</v>
      </c>
      <c r="Z32" s="101">
        <f t="shared" si="5"/>
        <v>626045064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763512811</v>
      </c>
      <c r="C35" s="18">
        <v>0</v>
      </c>
      <c r="D35" s="58">
        <v>1232895000</v>
      </c>
      <c r="E35" s="59">
        <v>1316895</v>
      </c>
      <c r="F35" s="59">
        <v>0</v>
      </c>
      <c r="G35" s="59">
        <v>0</v>
      </c>
      <c r="H35" s="59">
        <v>0</v>
      </c>
      <c r="I35" s="59">
        <v>0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0</v>
      </c>
      <c r="W35" s="59">
        <v>987671</v>
      </c>
      <c r="X35" s="59">
        <v>-987671</v>
      </c>
      <c r="Y35" s="60">
        <v>-100</v>
      </c>
      <c r="Z35" s="61">
        <v>1316895</v>
      </c>
    </row>
    <row r="36" spans="1:26" ht="13.5">
      <c r="A36" s="57" t="s">
        <v>53</v>
      </c>
      <c r="B36" s="18">
        <v>2593048686</v>
      </c>
      <c r="C36" s="18">
        <v>0</v>
      </c>
      <c r="D36" s="58">
        <v>3543620338</v>
      </c>
      <c r="E36" s="59">
        <v>2974925</v>
      </c>
      <c r="F36" s="59">
        <v>0</v>
      </c>
      <c r="G36" s="59">
        <v>0</v>
      </c>
      <c r="H36" s="59">
        <v>0</v>
      </c>
      <c r="I36" s="59">
        <v>0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0</v>
      </c>
      <c r="W36" s="59">
        <v>2231194</v>
      </c>
      <c r="X36" s="59">
        <v>-2231194</v>
      </c>
      <c r="Y36" s="60">
        <v>-100</v>
      </c>
      <c r="Z36" s="61">
        <v>2974925</v>
      </c>
    </row>
    <row r="37" spans="1:26" ht="13.5">
      <c r="A37" s="57" t="s">
        <v>54</v>
      </c>
      <c r="B37" s="18">
        <v>572678497</v>
      </c>
      <c r="C37" s="18">
        <v>0</v>
      </c>
      <c r="D37" s="58">
        <v>371662000</v>
      </c>
      <c r="E37" s="59">
        <v>811312</v>
      </c>
      <c r="F37" s="59">
        <v>0</v>
      </c>
      <c r="G37" s="59">
        <v>0</v>
      </c>
      <c r="H37" s="59">
        <v>0</v>
      </c>
      <c r="I37" s="59">
        <v>0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0</v>
      </c>
      <c r="W37" s="59">
        <v>608484</v>
      </c>
      <c r="X37" s="59">
        <v>-608484</v>
      </c>
      <c r="Y37" s="60">
        <v>-100</v>
      </c>
      <c r="Z37" s="61">
        <v>811312</v>
      </c>
    </row>
    <row r="38" spans="1:26" ht="13.5">
      <c r="A38" s="57" t="s">
        <v>55</v>
      </c>
      <c r="B38" s="18">
        <v>41544872</v>
      </c>
      <c r="C38" s="18">
        <v>0</v>
      </c>
      <c r="D38" s="58">
        <v>130254000</v>
      </c>
      <c r="E38" s="59">
        <v>130254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97691</v>
      </c>
      <c r="X38" s="59">
        <v>-97691</v>
      </c>
      <c r="Y38" s="60">
        <v>-100</v>
      </c>
      <c r="Z38" s="61">
        <v>130254</v>
      </c>
    </row>
    <row r="39" spans="1:26" ht="13.5">
      <c r="A39" s="57" t="s">
        <v>56</v>
      </c>
      <c r="B39" s="18">
        <v>2742338128</v>
      </c>
      <c r="C39" s="18">
        <v>0</v>
      </c>
      <c r="D39" s="58">
        <v>4274599338</v>
      </c>
      <c r="E39" s="59">
        <v>3350254</v>
      </c>
      <c r="F39" s="59">
        <v>0</v>
      </c>
      <c r="G39" s="59">
        <v>0</v>
      </c>
      <c r="H39" s="59">
        <v>0</v>
      </c>
      <c r="I39" s="59">
        <v>0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0</v>
      </c>
      <c r="W39" s="59">
        <v>2512691</v>
      </c>
      <c r="X39" s="59">
        <v>-2512691</v>
      </c>
      <c r="Y39" s="60">
        <v>-100</v>
      </c>
      <c r="Z39" s="61">
        <v>3350254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0</v>
      </c>
      <c r="C42" s="18">
        <v>0</v>
      </c>
      <c r="D42" s="58">
        <v>703280690</v>
      </c>
      <c r="E42" s="59">
        <v>533659125</v>
      </c>
      <c r="F42" s="59">
        <v>286501066</v>
      </c>
      <c r="G42" s="59">
        <v>-37113033</v>
      </c>
      <c r="H42" s="59">
        <v>43307324</v>
      </c>
      <c r="I42" s="59">
        <v>292695357</v>
      </c>
      <c r="J42" s="59">
        <v>44819745</v>
      </c>
      <c r="K42" s="59">
        <v>0</v>
      </c>
      <c r="L42" s="59">
        <v>231213495</v>
      </c>
      <c r="M42" s="59">
        <v>276033240</v>
      </c>
      <c r="N42" s="59">
        <v>-44683305</v>
      </c>
      <c r="O42" s="59">
        <v>-13994008</v>
      </c>
      <c r="P42" s="59">
        <v>220221165</v>
      </c>
      <c r="Q42" s="59">
        <v>161543852</v>
      </c>
      <c r="R42" s="59">
        <v>0</v>
      </c>
      <c r="S42" s="59">
        <v>0</v>
      </c>
      <c r="T42" s="59">
        <v>0</v>
      </c>
      <c r="U42" s="59">
        <v>0</v>
      </c>
      <c r="V42" s="59">
        <v>730272449</v>
      </c>
      <c r="W42" s="59">
        <v>624669451</v>
      </c>
      <c r="X42" s="59">
        <v>105602998</v>
      </c>
      <c r="Y42" s="60">
        <v>16.91</v>
      </c>
      <c r="Z42" s="61">
        <v>533659125</v>
      </c>
    </row>
    <row r="43" spans="1:26" ht="13.5">
      <c r="A43" s="57" t="s">
        <v>59</v>
      </c>
      <c r="B43" s="18">
        <v>0</v>
      </c>
      <c r="C43" s="18">
        <v>0</v>
      </c>
      <c r="D43" s="58">
        <v>-739314273</v>
      </c>
      <c r="E43" s="59">
        <v>-669085501</v>
      </c>
      <c r="F43" s="59">
        <v>0</v>
      </c>
      <c r="G43" s="59">
        <v>-54359390</v>
      </c>
      <c r="H43" s="59">
        <v>-44720925</v>
      </c>
      <c r="I43" s="59">
        <v>-99080315</v>
      </c>
      <c r="J43" s="59">
        <v>-109337733</v>
      </c>
      <c r="K43" s="59">
        <v>0</v>
      </c>
      <c r="L43" s="59">
        <v>-78772380</v>
      </c>
      <c r="M43" s="59">
        <v>-188110113</v>
      </c>
      <c r="N43" s="59">
        <v>-14756205</v>
      </c>
      <c r="O43" s="59">
        <v>-18879972</v>
      </c>
      <c r="P43" s="59">
        <v>-7473250</v>
      </c>
      <c r="Q43" s="59">
        <v>-41109427</v>
      </c>
      <c r="R43" s="59">
        <v>0</v>
      </c>
      <c r="S43" s="59">
        <v>0</v>
      </c>
      <c r="T43" s="59">
        <v>0</v>
      </c>
      <c r="U43" s="59">
        <v>0</v>
      </c>
      <c r="V43" s="59">
        <v>-328299855</v>
      </c>
      <c r="W43" s="59">
        <v>-554397000</v>
      </c>
      <c r="X43" s="59">
        <v>226097145</v>
      </c>
      <c r="Y43" s="60">
        <v>-40.78</v>
      </c>
      <c r="Z43" s="61">
        <v>-669085501</v>
      </c>
    </row>
    <row r="44" spans="1:26" ht="13.5">
      <c r="A44" s="57" t="s">
        <v>60</v>
      </c>
      <c r="B44" s="18">
        <v>0</v>
      </c>
      <c r="C44" s="18">
        <v>0</v>
      </c>
      <c r="D44" s="58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/>
      <c r="X44" s="59">
        <v>0</v>
      </c>
      <c r="Y44" s="60">
        <v>0</v>
      </c>
      <c r="Z44" s="61">
        <v>0</v>
      </c>
    </row>
    <row r="45" spans="1:26" ht="13.5">
      <c r="A45" s="69" t="s">
        <v>61</v>
      </c>
      <c r="B45" s="21">
        <v>0</v>
      </c>
      <c r="C45" s="21">
        <v>0</v>
      </c>
      <c r="D45" s="98">
        <v>88966417</v>
      </c>
      <c r="E45" s="99">
        <v>156342</v>
      </c>
      <c r="F45" s="99">
        <v>429230190</v>
      </c>
      <c r="G45" s="99">
        <v>337757767</v>
      </c>
      <c r="H45" s="99">
        <v>336344166</v>
      </c>
      <c r="I45" s="99">
        <v>336344166</v>
      </c>
      <c r="J45" s="99">
        <v>271826178</v>
      </c>
      <c r="K45" s="99">
        <v>271826178</v>
      </c>
      <c r="L45" s="99">
        <v>424267293</v>
      </c>
      <c r="M45" s="99">
        <v>424267293</v>
      </c>
      <c r="N45" s="99">
        <v>364827783</v>
      </c>
      <c r="O45" s="99">
        <v>331953803</v>
      </c>
      <c r="P45" s="99">
        <v>544701718</v>
      </c>
      <c r="Q45" s="99">
        <v>544701718</v>
      </c>
      <c r="R45" s="99">
        <v>0</v>
      </c>
      <c r="S45" s="99">
        <v>0</v>
      </c>
      <c r="T45" s="99">
        <v>0</v>
      </c>
      <c r="U45" s="99">
        <v>0</v>
      </c>
      <c r="V45" s="99">
        <v>544701718</v>
      </c>
      <c r="W45" s="99">
        <v>205855169</v>
      </c>
      <c r="X45" s="99">
        <v>338846549</v>
      </c>
      <c r="Y45" s="100">
        <v>164.6</v>
      </c>
      <c r="Z45" s="101">
        <v>156342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101</v>
      </c>
      <c r="B47" s="114" t="s">
        <v>86</v>
      </c>
      <c r="C47" s="114"/>
      <c r="D47" s="115" t="s">
        <v>87</v>
      </c>
      <c r="E47" s="116" t="s">
        <v>88</v>
      </c>
      <c r="F47" s="117"/>
      <c r="G47" s="117"/>
      <c r="H47" s="117"/>
      <c r="I47" s="118" t="s">
        <v>89</v>
      </c>
      <c r="J47" s="117"/>
      <c r="K47" s="117"/>
      <c r="L47" s="117"/>
      <c r="M47" s="118" t="s">
        <v>90</v>
      </c>
      <c r="N47" s="119"/>
      <c r="O47" s="119"/>
      <c r="P47" s="119"/>
      <c r="Q47" s="118" t="s">
        <v>91</v>
      </c>
      <c r="R47" s="119"/>
      <c r="S47" s="119"/>
      <c r="T47" s="119"/>
      <c r="U47" s="119"/>
      <c r="V47" s="118" t="s">
        <v>92</v>
      </c>
      <c r="W47" s="118" t="s">
        <v>93</v>
      </c>
      <c r="X47" s="118" t="s">
        <v>94</v>
      </c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7640752</v>
      </c>
      <c r="C49" s="51">
        <v>0</v>
      </c>
      <c r="D49" s="128">
        <v>51189040</v>
      </c>
      <c r="E49" s="53">
        <v>16630705</v>
      </c>
      <c r="F49" s="53">
        <v>0</v>
      </c>
      <c r="G49" s="53">
        <v>0</v>
      </c>
      <c r="H49" s="53">
        <v>0</v>
      </c>
      <c r="I49" s="53">
        <v>134381125</v>
      </c>
      <c r="J49" s="53">
        <v>0</v>
      </c>
      <c r="K49" s="53">
        <v>0</v>
      </c>
      <c r="L49" s="53">
        <v>0</v>
      </c>
      <c r="M49" s="53">
        <v>12463207</v>
      </c>
      <c r="N49" s="53">
        <v>0</v>
      </c>
      <c r="O49" s="53">
        <v>0</v>
      </c>
      <c r="P49" s="53">
        <v>0</v>
      </c>
      <c r="Q49" s="53">
        <v>14563805</v>
      </c>
      <c r="R49" s="53">
        <v>0</v>
      </c>
      <c r="S49" s="53">
        <v>0</v>
      </c>
      <c r="T49" s="53">
        <v>0</v>
      </c>
      <c r="U49" s="53">
        <v>0</v>
      </c>
      <c r="V49" s="53">
        <v>87850659</v>
      </c>
      <c r="W49" s="53">
        <v>855928508</v>
      </c>
      <c r="X49" s="53">
        <v>1180647801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-28706734</v>
      </c>
      <c r="C51" s="51">
        <v>0</v>
      </c>
      <c r="D51" s="128">
        <v>49994924</v>
      </c>
      <c r="E51" s="53">
        <v>12374451</v>
      </c>
      <c r="F51" s="53">
        <v>0</v>
      </c>
      <c r="G51" s="53">
        <v>0</v>
      </c>
      <c r="H51" s="53">
        <v>0</v>
      </c>
      <c r="I51" s="53">
        <v>31039387</v>
      </c>
      <c r="J51" s="53">
        <v>0</v>
      </c>
      <c r="K51" s="53">
        <v>0</v>
      </c>
      <c r="L51" s="53">
        <v>0</v>
      </c>
      <c r="M51" s="53">
        <v>33282052</v>
      </c>
      <c r="N51" s="53">
        <v>0</v>
      </c>
      <c r="O51" s="53">
        <v>0</v>
      </c>
      <c r="P51" s="53">
        <v>0</v>
      </c>
      <c r="Q51" s="53">
        <v>34328433</v>
      </c>
      <c r="R51" s="53">
        <v>0</v>
      </c>
      <c r="S51" s="53">
        <v>0</v>
      </c>
      <c r="T51" s="53">
        <v>0</v>
      </c>
      <c r="U51" s="53">
        <v>0</v>
      </c>
      <c r="V51" s="53">
        <v>244348044</v>
      </c>
      <c r="W51" s="53">
        <v>0</v>
      </c>
      <c r="X51" s="53">
        <v>376660557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102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37.852065101572144</v>
      </c>
      <c r="E58" s="7">
        <f t="shared" si="6"/>
        <v>17.40549131287144</v>
      </c>
      <c r="F58" s="7">
        <f t="shared" si="6"/>
        <v>3651.3881520778073</v>
      </c>
      <c r="G58" s="7">
        <f t="shared" si="6"/>
        <v>9.670362590264212</v>
      </c>
      <c r="H58" s="7">
        <f t="shared" si="6"/>
        <v>60.04996949411795</v>
      </c>
      <c r="I58" s="7">
        <f t="shared" si="6"/>
        <v>15.409465197038024</v>
      </c>
      <c r="J58" s="7">
        <f t="shared" si="6"/>
        <v>11.310672893892368</v>
      </c>
      <c r="K58" s="7">
        <f t="shared" si="6"/>
        <v>0</v>
      </c>
      <c r="L58" s="7">
        <f t="shared" si="6"/>
        <v>4.573259718999567</v>
      </c>
      <c r="M58" s="7">
        <f t="shared" si="6"/>
        <v>6.386842437370308</v>
      </c>
      <c r="N58" s="7">
        <f t="shared" si="6"/>
        <v>68.82645155606424</v>
      </c>
      <c r="O58" s="7">
        <f t="shared" si="6"/>
        <v>124.25203397705661</v>
      </c>
      <c r="P58" s="7">
        <f t="shared" si="6"/>
        <v>69.80279546030893</v>
      </c>
      <c r="Q58" s="7">
        <f t="shared" si="6"/>
        <v>105.75818173681735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36.42565417482648</v>
      </c>
      <c r="W58" s="7">
        <f t="shared" si="6"/>
        <v>18.853337792557724</v>
      </c>
      <c r="X58" s="7">
        <f t="shared" si="6"/>
        <v>0</v>
      </c>
      <c r="Y58" s="7">
        <f t="shared" si="6"/>
        <v>0</v>
      </c>
      <c r="Z58" s="8">
        <f t="shared" si="6"/>
        <v>17.40549131287144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30.00005</v>
      </c>
      <c r="E59" s="10">
        <f t="shared" si="7"/>
        <v>11.521608575096819</v>
      </c>
      <c r="F59" s="10">
        <f t="shared" si="7"/>
        <v>0</v>
      </c>
      <c r="G59" s="10">
        <f t="shared" si="7"/>
        <v>4.059670983448482</v>
      </c>
      <c r="H59" s="10">
        <f t="shared" si="7"/>
        <v>6.698033211380439</v>
      </c>
      <c r="I59" s="10">
        <f t="shared" si="7"/>
        <v>4.4630029238777125</v>
      </c>
      <c r="J59" s="10">
        <f t="shared" si="7"/>
        <v>12.697532867081923</v>
      </c>
      <c r="K59" s="10">
        <f t="shared" si="7"/>
        <v>0</v>
      </c>
      <c r="L59" s="10">
        <f t="shared" si="7"/>
        <v>14.780778476471646</v>
      </c>
      <c r="M59" s="10">
        <f t="shared" si="7"/>
        <v>10.044268000209867</v>
      </c>
      <c r="N59" s="10">
        <f t="shared" si="7"/>
        <v>20.68712074222833</v>
      </c>
      <c r="O59" s="10">
        <f t="shared" si="7"/>
        <v>-20.637843575831322</v>
      </c>
      <c r="P59" s="10">
        <f t="shared" si="7"/>
        <v>83.1489481643693</v>
      </c>
      <c r="Q59" s="10">
        <f t="shared" si="7"/>
        <v>-252.2407532762728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10.177998243709402</v>
      </c>
      <c r="W59" s="10">
        <f t="shared" si="7"/>
        <v>10.735005980861244</v>
      </c>
      <c r="X59" s="10">
        <f t="shared" si="7"/>
        <v>0</v>
      </c>
      <c r="Y59" s="10">
        <f t="shared" si="7"/>
        <v>0</v>
      </c>
      <c r="Z59" s="11">
        <f t="shared" si="7"/>
        <v>11.521608575096819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34.09979800974742</v>
      </c>
      <c r="E60" s="13">
        <f t="shared" si="7"/>
        <v>12.575964911636223</v>
      </c>
      <c r="F60" s="13">
        <f t="shared" si="7"/>
        <v>10.804597701149426</v>
      </c>
      <c r="G60" s="13">
        <f t="shared" si="7"/>
        <v>0.11657068179049836</v>
      </c>
      <c r="H60" s="13">
        <f t="shared" si="7"/>
        <v>0.4166689213686221</v>
      </c>
      <c r="I60" s="13">
        <f t="shared" si="7"/>
        <v>0.31842162619938613</v>
      </c>
      <c r="J60" s="13">
        <f t="shared" si="7"/>
        <v>8.973512734652164</v>
      </c>
      <c r="K60" s="13">
        <f t="shared" si="7"/>
        <v>0</v>
      </c>
      <c r="L60" s="13">
        <f t="shared" si="7"/>
        <v>0.018146527600036603</v>
      </c>
      <c r="M60" s="13">
        <f t="shared" si="7"/>
        <v>2.6964814673433803</v>
      </c>
      <c r="N60" s="13">
        <f t="shared" si="7"/>
        <v>7.475506197866986</v>
      </c>
      <c r="O60" s="13">
        <f t="shared" si="7"/>
        <v>0.029686145555742175</v>
      </c>
      <c r="P60" s="13">
        <f t="shared" si="7"/>
        <v>0.8680189608772593</v>
      </c>
      <c r="Q60" s="13">
        <f t="shared" si="7"/>
        <v>1.643359721718132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2.1146507973724487</v>
      </c>
      <c r="W60" s="13">
        <f t="shared" si="7"/>
        <v>14.432849906202133</v>
      </c>
      <c r="X60" s="13">
        <f t="shared" si="7"/>
        <v>0</v>
      </c>
      <c r="Y60" s="13">
        <f t="shared" si="7"/>
        <v>0</v>
      </c>
      <c r="Z60" s="14">
        <f t="shared" si="7"/>
        <v>12.575964911636223</v>
      </c>
    </row>
    <row r="61" spans="1:26" ht="13.5">
      <c r="A61" s="38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8" t="s">
        <v>104</v>
      </c>
      <c r="B62" s="12">
        <f t="shared" si="7"/>
        <v>0</v>
      </c>
      <c r="C62" s="12">
        <f t="shared" si="7"/>
        <v>0</v>
      </c>
      <c r="D62" s="3">
        <f t="shared" si="7"/>
        <v>34.99980564093293</v>
      </c>
      <c r="E62" s="13">
        <f t="shared" si="7"/>
        <v>11.969341302474975</v>
      </c>
      <c r="F62" s="13">
        <f t="shared" si="7"/>
        <v>5.874356733663463</v>
      </c>
      <c r="G62" s="13">
        <f t="shared" si="7"/>
        <v>0.039843494752611744</v>
      </c>
      <c r="H62" s="13">
        <f t="shared" si="7"/>
        <v>0.5652405566751539</v>
      </c>
      <c r="I62" s="13">
        <f t="shared" si="7"/>
        <v>0.30568361700804875</v>
      </c>
      <c r="J62" s="13">
        <f t="shared" si="7"/>
        <v>1.2033923819349677</v>
      </c>
      <c r="K62" s="13">
        <f t="shared" si="7"/>
        <v>0</v>
      </c>
      <c r="L62" s="13">
        <f t="shared" si="7"/>
        <v>0.013567155570894034</v>
      </c>
      <c r="M62" s="13">
        <f t="shared" si="7"/>
        <v>0.30330799722508683</v>
      </c>
      <c r="N62" s="13">
        <f t="shared" si="7"/>
        <v>12.969340935706194</v>
      </c>
      <c r="O62" s="13">
        <f t="shared" si="7"/>
        <v>0.03401356645568895</v>
      </c>
      <c r="P62" s="13">
        <f t="shared" si="7"/>
        <v>0.7759366012719767</v>
      </c>
      <c r="Q62" s="13">
        <f t="shared" si="7"/>
        <v>2.149606004562146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0.6894642757029599</v>
      </c>
      <c r="W62" s="13">
        <f t="shared" si="7"/>
        <v>13.874796331809728</v>
      </c>
      <c r="X62" s="13">
        <f t="shared" si="7"/>
        <v>0</v>
      </c>
      <c r="Y62" s="13">
        <f t="shared" si="7"/>
        <v>0</v>
      </c>
      <c r="Z62" s="14">
        <f t="shared" si="7"/>
        <v>11.969341302474975</v>
      </c>
    </row>
    <row r="63" spans="1:26" ht="13.5">
      <c r="A63" s="38" t="s">
        <v>105</v>
      </c>
      <c r="B63" s="12">
        <f t="shared" si="7"/>
        <v>0</v>
      </c>
      <c r="C63" s="12">
        <f t="shared" si="7"/>
        <v>0</v>
      </c>
      <c r="D63" s="3">
        <f t="shared" si="7"/>
        <v>30.00437480608129</v>
      </c>
      <c r="E63" s="13">
        <f t="shared" si="7"/>
        <v>26.001270193485777</v>
      </c>
      <c r="F63" s="13">
        <f t="shared" si="7"/>
        <v>7.121661721068249</v>
      </c>
      <c r="G63" s="13">
        <f t="shared" si="7"/>
        <v>0</v>
      </c>
      <c r="H63" s="13">
        <f t="shared" si="7"/>
        <v>0</v>
      </c>
      <c r="I63" s="13">
        <f t="shared" si="7"/>
        <v>0.31253445673374874</v>
      </c>
      <c r="J63" s="13">
        <f t="shared" si="7"/>
        <v>83.04759218727035</v>
      </c>
      <c r="K63" s="13">
        <f t="shared" si="7"/>
        <v>0</v>
      </c>
      <c r="L63" s="13">
        <f t="shared" si="7"/>
        <v>0</v>
      </c>
      <c r="M63" s="13">
        <f t="shared" si="7"/>
        <v>51.490597334916146</v>
      </c>
      <c r="N63" s="13">
        <f t="shared" si="7"/>
        <v>0</v>
      </c>
      <c r="O63" s="13">
        <f t="shared" si="7"/>
        <v>0.024280498822067693</v>
      </c>
      <c r="P63" s="13">
        <f t="shared" si="7"/>
        <v>0</v>
      </c>
      <c r="Q63" s="13">
        <f t="shared" si="7"/>
        <v>0.010606054815148886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19.75198431402123</v>
      </c>
      <c r="W63" s="13">
        <f t="shared" si="7"/>
        <v>27.113045218087233</v>
      </c>
      <c r="X63" s="13">
        <f t="shared" si="7"/>
        <v>0</v>
      </c>
      <c r="Y63" s="13">
        <f t="shared" si="7"/>
        <v>0</v>
      </c>
      <c r="Z63" s="14">
        <f t="shared" si="7"/>
        <v>26.001270193485777</v>
      </c>
    </row>
    <row r="64" spans="1:26" ht="13.5">
      <c r="A64" s="38" t="s">
        <v>106</v>
      </c>
      <c r="B64" s="12">
        <f t="shared" si="7"/>
        <v>0</v>
      </c>
      <c r="C64" s="12">
        <f t="shared" si="7"/>
        <v>0</v>
      </c>
      <c r="D64" s="3">
        <f t="shared" si="7"/>
        <v>29.99875231053604</v>
      </c>
      <c r="E64" s="13">
        <f t="shared" si="7"/>
        <v>10.955312554353062</v>
      </c>
      <c r="F64" s="13">
        <f t="shared" si="7"/>
        <v>0</v>
      </c>
      <c r="G64" s="13">
        <f t="shared" si="7"/>
        <v>0</v>
      </c>
      <c r="H64" s="13">
        <f t="shared" si="7"/>
        <v>0.18667340517916378</v>
      </c>
      <c r="I64" s="13">
        <f t="shared" si="7"/>
        <v>0.38135472573779594</v>
      </c>
      <c r="J64" s="13">
        <f t="shared" si="7"/>
        <v>2.394535625402931</v>
      </c>
      <c r="K64" s="13">
        <f t="shared" si="7"/>
        <v>0</v>
      </c>
      <c r="L64" s="13">
        <f t="shared" si="7"/>
        <v>3.2431705019512855</v>
      </c>
      <c r="M64" s="13">
        <f t="shared" si="7"/>
        <v>1.5923003140964682</v>
      </c>
      <c r="N64" s="13">
        <f t="shared" si="7"/>
        <v>0</v>
      </c>
      <c r="O64" s="13">
        <f t="shared" si="7"/>
        <v>0.007140154084525144</v>
      </c>
      <c r="P64" s="13">
        <f t="shared" si="7"/>
        <v>17.678235595828344</v>
      </c>
      <c r="Q64" s="13">
        <f t="shared" si="7"/>
        <v>0.184716673173601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1.065226625707502</v>
      </c>
      <c r="W64" s="13">
        <f t="shared" si="7"/>
        <v>10.926417135439204</v>
      </c>
      <c r="X64" s="13">
        <f t="shared" si="7"/>
        <v>0</v>
      </c>
      <c r="Y64" s="13">
        <f t="shared" si="7"/>
        <v>0</v>
      </c>
      <c r="Z64" s="14">
        <f t="shared" si="7"/>
        <v>10.955312554353062</v>
      </c>
    </row>
    <row r="65" spans="1:26" ht="13.5">
      <c r="A65" s="38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108</v>
      </c>
      <c r="B66" s="15">
        <f t="shared" si="7"/>
        <v>0</v>
      </c>
      <c r="C66" s="15">
        <f t="shared" si="7"/>
        <v>0</v>
      </c>
      <c r="D66" s="4">
        <f t="shared" si="7"/>
        <v>100</v>
      </c>
      <c r="E66" s="16">
        <f t="shared" si="7"/>
        <v>57.48760000000001</v>
      </c>
      <c r="F66" s="16">
        <f t="shared" si="7"/>
        <v>0</v>
      </c>
      <c r="G66" s="16">
        <f t="shared" si="7"/>
        <v>100</v>
      </c>
      <c r="H66" s="16">
        <f t="shared" si="7"/>
        <v>100</v>
      </c>
      <c r="I66" s="16">
        <f t="shared" si="7"/>
        <v>100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100</v>
      </c>
      <c r="O66" s="16">
        <f t="shared" si="7"/>
        <v>100</v>
      </c>
      <c r="P66" s="16">
        <f t="shared" si="7"/>
        <v>100</v>
      </c>
      <c r="Q66" s="16">
        <f t="shared" si="7"/>
        <v>100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100</v>
      </c>
      <c r="W66" s="16">
        <f t="shared" si="7"/>
        <v>95.19136868686869</v>
      </c>
      <c r="X66" s="16">
        <f t="shared" si="7"/>
        <v>0</v>
      </c>
      <c r="Y66" s="16">
        <f t="shared" si="7"/>
        <v>0</v>
      </c>
      <c r="Z66" s="17">
        <f t="shared" si="7"/>
        <v>57.48760000000001</v>
      </c>
    </row>
    <row r="67" spans="1:26" ht="13.5" hidden="1">
      <c r="A67" s="40" t="s">
        <v>109</v>
      </c>
      <c r="B67" s="23">
        <v>297476229</v>
      </c>
      <c r="C67" s="23"/>
      <c r="D67" s="24">
        <v>259963000</v>
      </c>
      <c r="E67" s="25">
        <v>276882457</v>
      </c>
      <c r="F67" s="25">
        <v>11310</v>
      </c>
      <c r="G67" s="25">
        <v>137509787</v>
      </c>
      <c r="H67" s="25">
        <v>16757424</v>
      </c>
      <c r="I67" s="25">
        <v>154278521</v>
      </c>
      <c r="J67" s="25">
        <v>14698038</v>
      </c>
      <c r="K67" s="25">
        <v>7085658</v>
      </c>
      <c r="L67" s="25">
        <v>14951436</v>
      </c>
      <c r="M67" s="25">
        <v>36735132</v>
      </c>
      <c r="N67" s="25">
        <v>15754748</v>
      </c>
      <c r="O67" s="25">
        <v>41673651</v>
      </c>
      <c r="P67" s="25">
        <v>5252516</v>
      </c>
      <c r="Q67" s="25">
        <v>62680915</v>
      </c>
      <c r="R67" s="25"/>
      <c r="S67" s="25"/>
      <c r="T67" s="25"/>
      <c r="U67" s="25"/>
      <c r="V67" s="25">
        <v>253694568</v>
      </c>
      <c r="W67" s="25">
        <v>221862200</v>
      </c>
      <c r="X67" s="25"/>
      <c r="Y67" s="24"/>
      <c r="Z67" s="26">
        <v>276882457</v>
      </c>
    </row>
    <row r="68" spans="1:26" ht="13.5" hidden="1">
      <c r="A68" s="36" t="s">
        <v>31</v>
      </c>
      <c r="B68" s="18">
        <v>168493460</v>
      </c>
      <c r="C68" s="18"/>
      <c r="D68" s="19">
        <v>180000000</v>
      </c>
      <c r="E68" s="20">
        <v>180000300</v>
      </c>
      <c r="F68" s="20"/>
      <c r="G68" s="20">
        <v>127638989</v>
      </c>
      <c r="H68" s="20">
        <v>4611070</v>
      </c>
      <c r="I68" s="20">
        <v>132250059</v>
      </c>
      <c r="J68" s="20">
        <v>9224351</v>
      </c>
      <c r="K68" s="20">
        <v>4612175</v>
      </c>
      <c r="L68" s="20">
        <v>4613370</v>
      </c>
      <c r="M68" s="20">
        <v>18449896</v>
      </c>
      <c r="N68" s="20">
        <v>4610980</v>
      </c>
      <c r="O68" s="20">
        <v>-12112719</v>
      </c>
      <c r="P68" s="20">
        <v>4612175</v>
      </c>
      <c r="Q68" s="20">
        <v>-2889564</v>
      </c>
      <c r="R68" s="20"/>
      <c r="S68" s="20"/>
      <c r="T68" s="20"/>
      <c r="U68" s="20"/>
      <c r="V68" s="20">
        <v>147810391</v>
      </c>
      <c r="W68" s="20">
        <v>167200000</v>
      </c>
      <c r="X68" s="20"/>
      <c r="Y68" s="19"/>
      <c r="Z68" s="22">
        <v>180000300</v>
      </c>
    </row>
    <row r="69" spans="1:26" ht="13.5" hidden="1">
      <c r="A69" s="37" t="s">
        <v>32</v>
      </c>
      <c r="B69" s="18">
        <v>28723583</v>
      </c>
      <c r="C69" s="18"/>
      <c r="D69" s="19">
        <v>53963000</v>
      </c>
      <c r="E69" s="20">
        <v>62882157</v>
      </c>
      <c r="F69" s="20">
        <v>11310</v>
      </c>
      <c r="G69" s="20">
        <v>1756874</v>
      </c>
      <c r="H69" s="20">
        <v>2402387</v>
      </c>
      <c r="I69" s="20">
        <v>4170571</v>
      </c>
      <c r="J69" s="20">
        <v>5473687</v>
      </c>
      <c r="K69" s="20">
        <v>2473483</v>
      </c>
      <c r="L69" s="20">
        <v>10338066</v>
      </c>
      <c r="M69" s="20">
        <v>18285236</v>
      </c>
      <c r="N69" s="20">
        <v>1355547</v>
      </c>
      <c r="O69" s="20">
        <v>4507153</v>
      </c>
      <c r="P69" s="20">
        <v>815996</v>
      </c>
      <c r="Q69" s="20">
        <v>6678696</v>
      </c>
      <c r="R69" s="20"/>
      <c r="S69" s="20"/>
      <c r="T69" s="20"/>
      <c r="U69" s="20"/>
      <c r="V69" s="20">
        <v>29134503</v>
      </c>
      <c r="W69" s="20">
        <v>34862200</v>
      </c>
      <c r="X69" s="20"/>
      <c r="Y69" s="19"/>
      <c r="Z69" s="22">
        <v>62882157</v>
      </c>
    </row>
    <row r="70" spans="1:26" ht="13.5" hidden="1">
      <c r="A70" s="38" t="s">
        <v>103</v>
      </c>
      <c r="B70" s="18"/>
      <c r="C70" s="18"/>
      <c r="D70" s="19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19"/>
      <c r="Z70" s="22"/>
    </row>
    <row r="71" spans="1:26" ht="13.5" hidden="1">
      <c r="A71" s="38" t="s">
        <v>104</v>
      </c>
      <c r="B71" s="18">
        <v>20487882</v>
      </c>
      <c r="C71" s="18"/>
      <c r="D71" s="19">
        <v>44248000</v>
      </c>
      <c r="E71" s="20">
        <v>51667296</v>
      </c>
      <c r="F71" s="20">
        <v>10299</v>
      </c>
      <c r="G71" s="20">
        <v>1756874</v>
      </c>
      <c r="H71" s="20">
        <v>1578443</v>
      </c>
      <c r="I71" s="20">
        <v>3345616</v>
      </c>
      <c r="J71" s="20">
        <v>3859589</v>
      </c>
      <c r="K71" s="20">
        <v>1638343</v>
      </c>
      <c r="L71" s="20">
        <v>10274814</v>
      </c>
      <c r="M71" s="20">
        <v>15772746</v>
      </c>
      <c r="N71" s="20">
        <v>781335</v>
      </c>
      <c r="O71" s="20">
        <v>3489784</v>
      </c>
      <c r="P71" s="20">
        <v>779574</v>
      </c>
      <c r="Q71" s="20">
        <v>5050693</v>
      </c>
      <c r="R71" s="20"/>
      <c r="S71" s="20"/>
      <c r="T71" s="20"/>
      <c r="U71" s="20"/>
      <c r="V71" s="20">
        <v>24169055</v>
      </c>
      <c r="W71" s="20">
        <v>27741200</v>
      </c>
      <c r="X71" s="20"/>
      <c r="Y71" s="19"/>
      <c r="Z71" s="22">
        <v>51667296</v>
      </c>
    </row>
    <row r="72" spans="1:26" ht="13.5" hidden="1">
      <c r="A72" s="38" t="s">
        <v>105</v>
      </c>
      <c r="B72" s="18">
        <v>2243108</v>
      </c>
      <c r="C72" s="18"/>
      <c r="D72" s="19">
        <v>3223000</v>
      </c>
      <c r="E72" s="20">
        <v>3223131</v>
      </c>
      <c r="F72" s="20">
        <v>1011</v>
      </c>
      <c r="G72" s="20"/>
      <c r="H72" s="20">
        <v>262000</v>
      </c>
      <c r="I72" s="20">
        <v>263011</v>
      </c>
      <c r="J72" s="20">
        <v>503486</v>
      </c>
      <c r="K72" s="20">
        <v>260181</v>
      </c>
      <c r="L72" s="20">
        <v>48390</v>
      </c>
      <c r="M72" s="20">
        <v>812057</v>
      </c>
      <c r="N72" s="20">
        <v>558842</v>
      </c>
      <c r="O72" s="20">
        <v>457157</v>
      </c>
      <c r="P72" s="20">
        <v>30573</v>
      </c>
      <c r="Q72" s="20">
        <v>1046572</v>
      </c>
      <c r="R72" s="20"/>
      <c r="S72" s="20"/>
      <c r="T72" s="20"/>
      <c r="U72" s="20"/>
      <c r="V72" s="20">
        <v>2121640</v>
      </c>
      <c r="W72" s="20">
        <v>2499000</v>
      </c>
      <c r="X72" s="20"/>
      <c r="Y72" s="19"/>
      <c r="Z72" s="22">
        <v>3223131</v>
      </c>
    </row>
    <row r="73" spans="1:26" ht="13.5" hidden="1">
      <c r="A73" s="38" t="s">
        <v>106</v>
      </c>
      <c r="B73" s="18">
        <v>5992593</v>
      </c>
      <c r="C73" s="18"/>
      <c r="D73" s="19">
        <v>6492000</v>
      </c>
      <c r="E73" s="20">
        <v>7991730</v>
      </c>
      <c r="F73" s="20"/>
      <c r="G73" s="20"/>
      <c r="H73" s="20">
        <v>561944</v>
      </c>
      <c r="I73" s="20">
        <v>561944</v>
      </c>
      <c r="J73" s="20">
        <v>1110612</v>
      </c>
      <c r="K73" s="20">
        <v>574959</v>
      </c>
      <c r="L73" s="20">
        <v>14862</v>
      </c>
      <c r="M73" s="20">
        <v>1700433</v>
      </c>
      <c r="N73" s="20">
        <v>15370</v>
      </c>
      <c r="O73" s="20">
        <v>560212</v>
      </c>
      <c r="P73" s="20">
        <v>5849</v>
      </c>
      <c r="Q73" s="20">
        <v>581431</v>
      </c>
      <c r="R73" s="20"/>
      <c r="S73" s="20"/>
      <c r="T73" s="20"/>
      <c r="U73" s="20"/>
      <c r="V73" s="20">
        <v>2843808</v>
      </c>
      <c r="W73" s="20">
        <v>4622000</v>
      </c>
      <c r="X73" s="20"/>
      <c r="Y73" s="19"/>
      <c r="Z73" s="22">
        <v>7991730</v>
      </c>
    </row>
    <row r="74" spans="1:26" ht="13.5" hidden="1">
      <c r="A74" s="38" t="s">
        <v>107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108</v>
      </c>
      <c r="B75" s="27">
        <v>100259186</v>
      </c>
      <c r="C75" s="27"/>
      <c r="D75" s="28">
        <v>26000000</v>
      </c>
      <c r="E75" s="29">
        <v>34000000</v>
      </c>
      <c r="F75" s="29"/>
      <c r="G75" s="29">
        <v>8113924</v>
      </c>
      <c r="H75" s="29">
        <v>9743967</v>
      </c>
      <c r="I75" s="29">
        <v>17857891</v>
      </c>
      <c r="J75" s="29"/>
      <c r="K75" s="29"/>
      <c r="L75" s="29"/>
      <c r="M75" s="29"/>
      <c r="N75" s="29">
        <v>9788221</v>
      </c>
      <c r="O75" s="29">
        <v>49279217</v>
      </c>
      <c r="P75" s="29">
        <v>-175655</v>
      </c>
      <c r="Q75" s="29">
        <v>58891783</v>
      </c>
      <c r="R75" s="29"/>
      <c r="S75" s="29"/>
      <c r="T75" s="29"/>
      <c r="U75" s="29"/>
      <c r="V75" s="29">
        <v>76749674</v>
      </c>
      <c r="W75" s="29">
        <v>19800000</v>
      </c>
      <c r="X75" s="29"/>
      <c r="Y75" s="28"/>
      <c r="Z75" s="30">
        <v>34000000</v>
      </c>
    </row>
    <row r="76" spans="1:26" ht="13.5" hidden="1">
      <c r="A76" s="41" t="s">
        <v>110</v>
      </c>
      <c r="B76" s="31"/>
      <c r="C76" s="31"/>
      <c r="D76" s="32">
        <v>98401364</v>
      </c>
      <c r="E76" s="33">
        <v>48192752</v>
      </c>
      <c r="F76" s="33">
        <v>412972</v>
      </c>
      <c r="G76" s="33">
        <v>13297695</v>
      </c>
      <c r="H76" s="33">
        <v>10062828</v>
      </c>
      <c r="I76" s="33">
        <v>23773495</v>
      </c>
      <c r="J76" s="33">
        <v>1662447</v>
      </c>
      <c r="K76" s="33"/>
      <c r="L76" s="33">
        <v>683768</v>
      </c>
      <c r="M76" s="33">
        <v>2346215</v>
      </c>
      <c r="N76" s="33">
        <v>10843434</v>
      </c>
      <c r="O76" s="33">
        <v>51780359</v>
      </c>
      <c r="P76" s="33">
        <v>3666403</v>
      </c>
      <c r="Q76" s="33">
        <v>66290196</v>
      </c>
      <c r="R76" s="33"/>
      <c r="S76" s="33"/>
      <c r="T76" s="33"/>
      <c r="U76" s="33"/>
      <c r="V76" s="33">
        <v>92409906</v>
      </c>
      <c r="W76" s="33">
        <v>41828430</v>
      </c>
      <c r="X76" s="33"/>
      <c r="Y76" s="32"/>
      <c r="Z76" s="34">
        <v>48192752</v>
      </c>
    </row>
    <row r="77" spans="1:26" ht="13.5" hidden="1">
      <c r="A77" s="36" t="s">
        <v>31</v>
      </c>
      <c r="B77" s="18"/>
      <c r="C77" s="18"/>
      <c r="D77" s="19">
        <v>54000090</v>
      </c>
      <c r="E77" s="20">
        <v>20738930</v>
      </c>
      <c r="F77" s="20">
        <v>411750</v>
      </c>
      <c r="G77" s="20">
        <v>5181723</v>
      </c>
      <c r="H77" s="20">
        <v>308851</v>
      </c>
      <c r="I77" s="20">
        <v>5902324</v>
      </c>
      <c r="J77" s="20">
        <v>1171265</v>
      </c>
      <c r="K77" s="20"/>
      <c r="L77" s="20">
        <v>681892</v>
      </c>
      <c r="M77" s="20">
        <v>1853157</v>
      </c>
      <c r="N77" s="20">
        <v>953879</v>
      </c>
      <c r="O77" s="20">
        <v>2499804</v>
      </c>
      <c r="P77" s="20">
        <v>3834975</v>
      </c>
      <c r="Q77" s="20">
        <v>7288658</v>
      </c>
      <c r="R77" s="20"/>
      <c r="S77" s="20"/>
      <c r="T77" s="20"/>
      <c r="U77" s="20"/>
      <c r="V77" s="20">
        <v>15044139</v>
      </c>
      <c r="W77" s="20">
        <v>17948930</v>
      </c>
      <c r="X77" s="20"/>
      <c r="Y77" s="19"/>
      <c r="Z77" s="22">
        <v>20738930</v>
      </c>
    </row>
    <row r="78" spans="1:26" ht="13.5" hidden="1">
      <c r="A78" s="37" t="s">
        <v>32</v>
      </c>
      <c r="B78" s="18"/>
      <c r="C78" s="18"/>
      <c r="D78" s="19">
        <v>18401274</v>
      </c>
      <c r="E78" s="20">
        <v>7908038</v>
      </c>
      <c r="F78" s="20">
        <v>1222</v>
      </c>
      <c r="G78" s="20">
        <v>2048</v>
      </c>
      <c r="H78" s="20">
        <v>10010</v>
      </c>
      <c r="I78" s="20">
        <v>13280</v>
      </c>
      <c r="J78" s="20">
        <v>491182</v>
      </c>
      <c r="K78" s="20"/>
      <c r="L78" s="20">
        <v>1876</v>
      </c>
      <c r="M78" s="20">
        <v>493058</v>
      </c>
      <c r="N78" s="20">
        <v>101334</v>
      </c>
      <c r="O78" s="20">
        <v>1338</v>
      </c>
      <c r="P78" s="20">
        <v>7083</v>
      </c>
      <c r="Q78" s="20">
        <v>109755</v>
      </c>
      <c r="R78" s="20"/>
      <c r="S78" s="20"/>
      <c r="T78" s="20"/>
      <c r="U78" s="20"/>
      <c r="V78" s="20">
        <v>616093</v>
      </c>
      <c r="W78" s="20">
        <v>5031609</v>
      </c>
      <c r="X78" s="20"/>
      <c r="Y78" s="19"/>
      <c r="Z78" s="22">
        <v>7908038</v>
      </c>
    </row>
    <row r="79" spans="1:26" ht="13.5" hidden="1">
      <c r="A79" s="38" t="s">
        <v>103</v>
      </c>
      <c r="B79" s="18"/>
      <c r="C79" s="18"/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19"/>
      <c r="Z79" s="22"/>
    </row>
    <row r="80" spans="1:26" ht="13.5" hidden="1">
      <c r="A80" s="38" t="s">
        <v>104</v>
      </c>
      <c r="B80" s="18"/>
      <c r="C80" s="18"/>
      <c r="D80" s="19">
        <v>15486714</v>
      </c>
      <c r="E80" s="20">
        <v>6184235</v>
      </c>
      <c r="F80" s="20">
        <v>605</v>
      </c>
      <c r="G80" s="20">
        <v>700</v>
      </c>
      <c r="H80" s="20">
        <v>8922</v>
      </c>
      <c r="I80" s="20">
        <v>10227</v>
      </c>
      <c r="J80" s="20">
        <v>46446</v>
      </c>
      <c r="K80" s="20"/>
      <c r="L80" s="20">
        <v>1394</v>
      </c>
      <c r="M80" s="20">
        <v>47840</v>
      </c>
      <c r="N80" s="20">
        <v>101334</v>
      </c>
      <c r="O80" s="20">
        <v>1187</v>
      </c>
      <c r="P80" s="20">
        <v>6049</v>
      </c>
      <c r="Q80" s="20">
        <v>108570</v>
      </c>
      <c r="R80" s="20"/>
      <c r="S80" s="20"/>
      <c r="T80" s="20"/>
      <c r="U80" s="20"/>
      <c r="V80" s="20">
        <v>166637</v>
      </c>
      <c r="W80" s="20">
        <v>3849035</v>
      </c>
      <c r="X80" s="20"/>
      <c r="Y80" s="19"/>
      <c r="Z80" s="22">
        <v>6184235</v>
      </c>
    </row>
    <row r="81" spans="1:26" ht="13.5" hidden="1">
      <c r="A81" s="38" t="s">
        <v>105</v>
      </c>
      <c r="B81" s="18"/>
      <c r="C81" s="18"/>
      <c r="D81" s="19">
        <v>967041</v>
      </c>
      <c r="E81" s="20">
        <v>838055</v>
      </c>
      <c r="F81" s="20">
        <v>72</v>
      </c>
      <c r="G81" s="20">
        <v>750</v>
      </c>
      <c r="H81" s="20"/>
      <c r="I81" s="20">
        <v>822</v>
      </c>
      <c r="J81" s="20">
        <v>418133</v>
      </c>
      <c r="K81" s="20"/>
      <c r="L81" s="20"/>
      <c r="M81" s="20">
        <v>418133</v>
      </c>
      <c r="N81" s="20"/>
      <c r="O81" s="20">
        <v>111</v>
      </c>
      <c r="P81" s="20"/>
      <c r="Q81" s="20">
        <v>111</v>
      </c>
      <c r="R81" s="20"/>
      <c r="S81" s="20"/>
      <c r="T81" s="20"/>
      <c r="U81" s="20"/>
      <c r="V81" s="20">
        <v>419066</v>
      </c>
      <c r="W81" s="20">
        <v>677555</v>
      </c>
      <c r="X81" s="20"/>
      <c r="Y81" s="19"/>
      <c r="Z81" s="22">
        <v>838055</v>
      </c>
    </row>
    <row r="82" spans="1:26" ht="13.5" hidden="1">
      <c r="A82" s="38" t="s">
        <v>106</v>
      </c>
      <c r="B82" s="18"/>
      <c r="C82" s="18"/>
      <c r="D82" s="19">
        <v>1947519</v>
      </c>
      <c r="E82" s="20">
        <v>875519</v>
      </c>
      <c r="F82" s="20">
        <v>545</v>
      </c>
      <c r="G82" s="20">
        <v>549</v>
      </c>
      <c r="H82" s="20">
        <v>1049</v>
      </c>
      <c r="I82" s="20">
        <v>2143</v>
      </c>
      <c r="J82" s="20">
        <v>26594</v>
      </c>
      <c r="K82" s="20"/>
      <c r="L82" s="20">
        <v>482</v>
      </c>
      <c r="M82" s="20">
        <v>27076</v>
      </c>
      <c r="N82" s="20"/>
      <c r="O82" s="20">
        <v>40</v>
      </c>
      <c r="P82" s="20">
        <v>1034</v>
      </c>
      <c r="Q82" s="20">
        <v>1074</v>
      </c>
      <c r="R82" s="20"/>
      <c r="S82" s="20"/>
      <c r="T82" s="20"/>
      <c r="U82" s="20"/>
      <c r="V82" s="20">
        <v>30293</v>
      </c>
      <c r="W82" s="20">
        <v>505019</v>
      </c>
      <c r="X82" s="20"/>
      <c r="Y82" s="19"/>
      <c r="Z82" s="22">
        <v>875519</v>
      </c>
    </row>
    <row r="83" spans="1:26" ht="13.5" hidden="1">
      <c r="A83" s="38" t="s">
        <v>107</v>
      </c>
      <c r="B83" s="18"/>
      <c r="C83" s="18"/>
      <c r="D83" s="19"/>
      <c r="E83" s="20">
        <v>10229</v>
      </c>
      <c r="F83" s="20"/>
      <c r="G83" s="20">
        <v>49</v>
      </c>
      <c r="H83" s="20">
        <v>39</v>
      </c>
      <c r="I83" s="20">
        <v>88</v>
      </c>
      <c r="J83" s="20">
        <v>9</v>
      </c>
      <c r="K83" s="20"/>
      <c r="L83" s="20"/>
      <c r="M83" s="20">
        <v>9</v>
      </c>
      <c r="N83" s="20"/>
      <c r="O83" s="20"/>
      <c r="P83" s="20"/>
      <c r="Q83" s="20"/>
      <c r="R83" s="20"/>
      <c r="S83" s="20"/>
      <c r="T83" s="20"/>
      <c r="U83" s="20"/>
      <c r="V83" s="20">
        <v>97</v>
      </c>
      <c r="W83" s="20"/>
      <c r="X83" s="20"/>
      <c r="Y83" s="19"/>
      <c r="Z83" s="22">
        <v>10229</v>
      </c>
    </row>
    <row r="84" spans="1:26" ht="13.5" hidden="1">
      <c r="A84" s="39" t="s">
        <v>108</v>
      </c>
      <c r="B84" s="27"/>
      <c r="C84" s="27"/>
      <c r="D84" s="28">
        <v>26000000</v>
      </c>
      <c r="E84" s="29">
        <v>19545784</v>
      </c>
      <c r="F84" s="29"/>
      <c r="G84" s="29">
        <v>8113924</v>
      </c>
      <c r="H84" s="29">
        <v>9743967</v>
      </c>
      <c r="I84" s="29">
        <v>17857891</v>
      </c>
      <c r="J84" s="29"/>
      <c r="K84" s="29"/>
      <c r="L84" s="29"/>
      <c r="M84" s="29"/>
      <c r="N84" s="29">
        <v>9788221</v>
      </c>
      <c r="O84" s="29">
        <v>49279217</v>
      </c>
      <c r="P84" s="29">
        <v>-175655</v>
      </c>
      <c r="Q84" s="29">
        <v>58891783</v>
      </c>
      <c r="R84" s="29"/>
      <c r="S84" s="29"/>
      <c r="T84" s="29"/>
      <c r="U84" s="29"/>
      <c r="V84" s="29">
        <v>76749674</v>
      </c>
      <c r="W84" s="29">
        <v>18847891</v>
      </c>
      <c r="X84" s="29"/>
      <c r="Y84" s="28"/>
      <c r="Z84" s="30">
        <v>19545784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133" t="s">
        <v>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0</v>
      </c>
      <c r="C5" s="18">
        <v>0</v>
      </c>
      <c r="D5" s="58">
        <v>45751308</v>
      </c>
      <c r="E5" s="59">
        <v>79934884</v>
      </c>
      <c r="F5" s="59">
        <v>58454</v>
      </c>
      <c r="G5" s="59">
        <v>0</v>
      </c>
      <c r="H5" s="59">
        <v>386092</v>
      </c>
      <c r="I5" s="59">
        <v>444546</v>
      </c>
      <c r="J5" s="59">
        <v>62289299</v>
      </c>
      <c r="K5" s="59">
        <v>15636056</v>
      </c>
      <c r="L5" s="59">
        <v>-12715818</v>
      </c>
      <c r="M5" s="59">
        <v>65209537</v>
      </c>
      <c r="N5" s="59">
        <v>2652347</v>
      </c>
      <c r="O5" s="59">
        <v>0</v>
      </c>
      <c r="P5" s="59">
        <v>0</v>
      </c>
      <c r="Q5" s="59">
        <v>2652347</v>
      </c>
      <c r="R5" s="59">
        <v>0</v>
      </c>
      <c r="S5" s="59">
        <v>0</v>
      </c>
      <c r="T5" s="59">
        <v>0</v>
      </c>
      <c r="U5" s="59">
        <v>0</v>
      </c>
      <c r="V5" s="59">
        <v>68306430</v>
      </c>
      <c r="W5" s="59">
        <v>34313481</v>
      </c>
      <c r="X5" s="59">
        <v>33992949</v>
      </c>
      <c r="Y5" s="60">
        <v>99.07</v>
      </c>
      <c r="Z5" s="61">
        <v>79934884</v>
      </c>
    </row>
    <row r="6" spans="1:26" ht="13.5">
      <c r="A6" s="57" t="s">
        <v>32</v>
      </c>
      <c r="B6" s="18">
        <v>0</v>
      </c>
      <c r="C6" s="18">
        <v>0</v>
      </c>
      <c r="D6" s="58">
        <v>47313748</v>
      </c>
      <c r="E6" s="59">
        <v>48974383</v>
      </c>
      <c r="F6" s="59">
        <v>1337780</v>
      </c>
      <c r="G6" s="59">
        <v>0</v>
      </c>
      <c r="H6" s="59">
        <v>3240881</v>
      </c>
      <c r="I6" s="59">
        <v>4578661</v>
      </c>
      <c r="J6" s="59">
        <v>3965139</v>
      </c>
      <c r="K6" s="59">
        <v>4239016</v>
      </c>
      <c r="L6" s="59">
        <v>4135309</v>
      </c>
      <c r="M6" s="59">
        <v>12339464</v>
      </c>
      <c r="N6" s="59">
        <v>4237863</v>
      </c>
      <c r="O6" s="59">
        <v>0</v>
      </c>
      <c r="P6" s="59">
        <v>0</v>
      </c>
      <c r="Q6" s="59">
        <v>4237863</v>
      </c>
      <c r="R6" s="59">
        <v>0</v>
      </c>
      <c r="S6" s="59">
        <v>0</v>
      </c>
      <c r="T6" s="59">
        <v>0</v>
      </c>
      <c r="U6" s="59">
        <v>0</v>
      </c>
      <c r="V6" s="59">
        <v>21155988</v>
      </c>
      <c r="W6" s="59">
        <v>35179065</v>
      </c>
      <c r="X6" s="59">
        <v>-14023077</v>
      </c>
      <c r="Y6" s="60">
        <v>-39.86</v>
      </c>
      <c r="Z6" s="61">
        <v>48974383</v>
      </c>
    </row>
    <row r="7" spans="1:26" ht="13.5">
      <c r="A7" s="57" t="s">
        <v>33</v>
      </c>
      <c r="B7" s="18">
        <v>0</v>
      </c>
      <c r="C7" s="18">
        <v>0</v>
      </c>
      <c r="D7" s="58">
        <v>2486419</v>
      </c>
      <c r="E7" s="59">
        <v>2486419</v>
      </c>
      <c r="F7" s="59">
        <v>0</v>
      </c>
      <c r="G7" s="59">
        <v>0</v>
      </c>
      <c r="H7" s="59">
        <v>0</v>
      </c>
      <c r="I7" s="59">
        <v>0</v>
      </c>
      <c r="J7" s="59">
        <v>858231</v>
      </c>
      <c r="K7" s="59">
        <v>858231</v>
      </c>
      <c r="L7" s="59">
        <v>0</v>
      </c>
      <c r="M7" s="59">
        <v>1716462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1716462</v>
      </c>
      <c r="W7" s="59">
        <v>1864818</v>
      </c>
      <c r="X7" s="59">
        <v>-148356</v>
      </c>
      <c r="Y7" s="60">
        <v>-7.96</v>
      </c>
      <c r="Z7" s="61">
        <v>2486419</v>
      </c>
    </row>
    <row r="8" spans="1:26" ht="13.5">
      <c r="A8" s="57" t="s">
        <v>34</v>
      </c>
      <c r="B8" s="18">
        <v>0</v>
      </c>
      <c r="C8" s="18">
        <v>0</v>
      </c>
      <c r="D8" s="58">
        <v>244184850</v>
      </c>
      <c r="E8" s="59">
        <v>242884850</v>
      </c>
      <c r="F8" s="59">
        <v>101927342</v>
      </c>
      <c r="G8" s="59">
        <v>0</v>
      </c>
      <c r="H8" s="59">
        <v>32524</v>
      </c>
      <c r="I8" s="59">
        <v>101959866</v>
      </c>
      <c r="J8" s="59">
        <v>36322</v>
      </c>
      <c r="K8" s="59">
        <v>2208484</v>
      </c>
      <c r="L8" s="59">
        <v>75778013</v>
      </c>
      <c r="M8" s="59">
        <v>78022819</v>
      </c>
      <c r="N8" s="59">
        <v>34037</v>
      </c>
      <c r="O8" s="59">
        <v>0</v>
      </c>
      <c r="P8" s="59">
        <v>0</v>
      </c>
      <c r="Q8" s="59">
        <v>34037</v>
      </c>
      <c r="R8" s="59">
        <v>0</v>
      </c>
      <c r="S8" s="59">
        <v>0</v>
      </c>
      <c r="T8" s="59">
        <v>0</v>
      </c>
      <c r="U8" s="59">
        <v>0</v>
      </c>
      <c r="V8" s="59">
        <v>180016722</v>
      </c>
      <c r="W8" s="59">
        <v>183138642</v>
      </c>
      <c r="X8" s="59">
        <v>-3121920</v>
      </c>
      <c r="Y8" s="60">
        <v>-1.7</v>
      </c>
      <c r="Z8" s="61">
        <v>242884850</v>
      </c>
    </row>
    <row r="9" spans="1:26" ht="13.5">
      <c r="A9" s="57" t="s">
        <v>35</v>
      </c>
      <c r="B9" s="18">
        <v>0</v>
      </c>
      <c r="C9" s="18">
        <v>0</v>
      </c>
      <c r="D9" s="58">
        <v>27597735</v>
      </c>
      <c r="E9" s="59">
        <v>22881437</v>
      </c>
      <c r="F9" s="59">
        <v>718429</v>
      </c>
      <c r="G9" s="59">
        <v>0</v>
      </c>
      <c r="H9" s="59">
        <v>2576117</v>
      </c>
      <c r="I9" s="59">
        <v>3294546</v>
      </c>
      <c r="J9" s="59">
        <v>2065397</v>
      </c>
      <c r="K9" s="59">
        <v>1930100</v>
      </c>
      <c r="L9" s="59">
        <v>9280315</v>
      </c>
      <c r="M9" s="59">
        <v>13275812</v>
      </c>
      <c r="N9" s="59">
        <v>7698948</v>
      </c>
      <c r="O9" s="59">
        <v>0</v>
      </c>
      <c r="P9" s="59">
        <v>0</v>
      </c>
      <c r="Q9" s="59">
        <v>7698948</v>
      </c>
      <c r="R9" s="59">
        <v>0</v>
      </c>
      <c r="S9" s="59">
        <v>0</v>
      </c>
      <c r="T9" s="59">
        <v>0</v>
      </c>
      <c r="U9" s="59">
        <v>0</v>
      </c>
      <c r="V9" s="59">
        <v>24269306</v>
      </c>
      <c r="W9" s="59">
        <v>17235945</v>
      </c>
      <c r="X9" s="59">
        <v>7033361</v>
      </c>
      <c r="Y9" s="60">
        <v>40.81</v>
      </c>
      <c r="Z9" s="61">
        <v>22881437</v>
      </c>
    </row>
    <row r="10" spans="1:26" ht="25.5">
      <c r="A10" s="62" t="s">
        <v>95</v>
      </c>
      <c r="B10" s="63">
        <f>SUM(B5:B9)</f>
        <v>0</v>
      </c>
      <c r="C10" s="63">
        <f>SUM(C5:C9)</f>
        <v>0</v>
      </c>
      <c r="D10" s="64">
        <f aca="true" t="shared" si="0" ref="D10:Z10">SUM(D5:D9)</f>
        <v>367334060</v>
      </c>
      <c r="E10" s="65">
        <f t="shared" si="0"/>
        <v>397161973</v>
      </c>
      <c r="F10" s="65">
        <f t="shared" si="0"/>
        <v>104042005</v>
      </c>
      <c r="G10" s="65">
        <f t="shared" si="0"/>
        <v>0</v>
      </c>
      <c r="H10" s="65">
        <f t="shared" si="0"/>
        <v>6235614</v>
      </c>
      <c r="I10" s="65">
        <f t="shared" si="0"/>
        <v>110277619</v>
      </c>
      <c r="J10" s="65">
        <f t="shared" si="0"/>
        <v>69214388</v>
      </c>
      <c r="K10" s="65">
        <f t="shared" si="0"/>
        <v>24871887</v>
      </c>
      <c r="L10" s="65">
        <f t="shared" si="0"/>
        <v>76477819</v>
      </c>
      <c r="M10" s="65">
        <f t="shared" si="0"/>
        <v>170564094</v>
      </c>
      <c r="N10" s="65">
        <f t="shared" si="0"/>
        <v>14623195</v>
      </c>
      <c r="O10" s="65">
        <f t="shared" si="0"/>
        <v>0</v>
      </c>
      <c r="P10" s="65">
        <f t="shared" si="0"/>
        <v>0</v>
      </c>
      <c r="Q10" s="65">
        <f t="shared" si="0"/>
        <v>14623195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295464908</v>
      </c>
      <c r="W10" s="65">
        <f t="shared" si="0"/>
        <v>271731951</v>
      </c>
      <c r="X10" s="65">
        <f t="shared" si="0"/>
        <v>23732957</v>
      </c>
      <c r="Y10" s="66">
        <f>+IF(W10&lt;&gt;0,(X10/W10)*100,0)</f>
        <v>8.733958929989798</v>
      </c>
      <c r="Z10" s="67">
        <f t="shared" si="0"/>
        <v>397161973</v>
      </c>
    </row>
    <row r="11" spans="1:26" ht="13.5">
      <c r="A11" s="57" t="s">
        <v>36</v>
      </c>
      <c r="B11" s="18">
        <v>0</v>
      </c>
      <c r="C11" s="18">
        <v>0</v>
      </c>
      <c r="D11" s="58">
        <v>132211749</v>
      </c>
      <c r="E11" s="59">
        <v>135633925</v>
      </c>
      <c r="F11" s="59">
        <v>11963106</v>
      </c>
      <c r="G11" s="59">
        <v>0</v>
      </c>
      <c r="H11" s="59">
        <v>11574445</v>
      </c>
      <c r="I11" s="59">
        <v>23537551</v>
      </c>
      <c r="J11" s="59">
        <v>11401193</v>
      </c>
      <c r="K11" s="59">
        <v>11401193</v>
      </c>
      <c r="L11" s="59">
        <v>11647328</v>
      </c>
      <c r="M11" s="59">
        <v>34449714</v>
      </c>
      <c r="N11" s="59">
        <v>12721755</v>
      </c>
      <c r="O11" s="59">
        <v>0</v>
      </c>
      <c r="P11" s="59">
        <v>0</v>
      </c>
      <c r="Q11" s="59">
        <v>12721755</v>
      </c>
      <c r="R11" s="59">
        <v>0</v>
      </c>
      <c r="S11" s="59">
        <v>0</v>
      </c>
      <c r="T11" s="59">
        <v>0</v>
      </c>
      <c r="U11" s="59">
        <v>0</v>
      </c>
      <c r="V11" s="59">
        <v>70709020</v>
      </c>
      <c r="W11" s="59">
        <v>99158814</v>
      </c>
      <c r="X11" s="59">
        <v>-28449794</v>
      </c>
      <c r="Y11" s="60">
        <v>-28.69</v>
      </c>
      <c r="Z11" s="61">
        <v>135633925</v>
      </c>
    </row>
    <row r="12" spans="1:26" ht="13.5">
      <c r="A12" s="57" t="s">
        <v>37</v>
      </c>
      <c r="B12" s="18">
        <v>0</v>
      </c>
      <c r="C12" s="18">
        <v>0</v>
      </c>
      <c r="D12" s="58">
        <v>16127974</v>
      </c>
      <c r="E12" s="59">
        <v>16127974</v>
      </c>
      <c r="F12" s="59">
        <v>1243868</v>
      </c>
      <c r="G12" s="59">
        <v>0</v>
      </c>
      <c r="H12" s="59">
        <v>1274410</v>
      </c>
      <c r="I12" s="59">
        <v>2518278</v>
      </c>
      <c r="J12" s="59">
        <v>1274417</v>
      </c>
      <c r="K12" s="59">
        <v>1274417</v>
      </c>
      <c r="L12" s="59">
        <v>1295379</v>
      </c>
      <c r="M12" s="59">
        <v>3844213</v>
      </c>
      <c r="N12" s="59">
        <v>1295401</v>
      </c>
      <c r="O12" s="59">
        <v>0</v>
      </c>
      <c r="P12" s="59">
        <v>0</v>
      </c>
      <c r="Q12" s="59">
        <v>1295401</v>
      </c>
      <c r="R12" s="59">
        <v>0</v>
      </c>
      <c r="S12" s="59">
        <v>0</v>
      </c>
      <c r="T12" s="59">
        <v>0</v>
      </c>
      <c r="U12" s="59">
        <v>0</v>
      </c>
      <c r="V12" s="59">
        <v>7657892</v>
      </c>
      <c r="W12" s="59">
        <v>12095982</v>
      </c>
      <c r="X12" s="59">
        <v>-4438090</v>
      </c>
      <c r="Y12" s="60">
        <v>-36.69</v>
      </c>
      <c r="Z12" s="61">
        <v>16127974</v>
      </c>
    </row>
    <row r="13" spans="1:26" ht="13.5">
      <c r="A13" s="57" t="s">
        <v>96</v>
      </c>
      <c r="B13" s="18">
        <v>0</v>
      </c>
      <c r="C13" s="18">
        <v>0</v>
      </c>
      <c r="D13" s="58">
        <v>36929976</v>
      </c>
      <c r="E13" s="59">
        <v>36929976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17090073</v>
      </c>
      <c r="X13" s="59">
        <v>-17090073</v>
      </c>
      <c r="Y13" s="60">
        <v>-100</v>
      </c>
      <c r="Z13" s="61">
        <v>36929976</v>
      </c>
    </row>
    <row r="14" spans="1:26" ht="13.5">
      <c r="A14" s="57" t="s">
        <v>38</v>
      </c>
      <c r="B14" s="18">
        <v>0</v>
      </c>
      <c r="C14" s="18">
        <v>0</v>
      </c>
      <c r="D14" s="58">
        <v>978000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733500</v>
      </c>
      <c r="X14" s="59">
        <v>-733500</v>
      </c>
      <c r="Y14" s="60">
        <v>-100</v>
      </c>
      <c r="Z14" s="61">
        <v>0</v>
      </c>
    </row>
    <row r="15" spans="1:26" ht="13.5">
      <c r="A15" s="57" t="s">
        <v>39</v>
      </c>
      <c r="B15" s="18">
        <v>0</v>
      </c>
      <c r="C15" s="18">
        <v>0</v>
      </c>
      <c r="D15" s="58">
        <v>72817933</v>
      </c>
      <c r="E15" s="59">
        <v>73424192</v>
      </c>
      <c r="F15" s="59">
        <v>3169433</v>
      </c>
      <c r="G15" s="59">
        <v>0</v>
      </c>
      <c r="H15" s="59">
        <v>2105998</v>
      </c>
      <c r="I15" s="59">
        <v>5275431</v>
      </c>
      <c r="J15" s="59">
        <v>417775</v>
      </c>
      <c r="K15" s="59">
        <v>1720285</v>
      </c>
      <c r="L15" s="59">
        <v>2965596</v>
      </c>
      <c r="M15" s="59">
        <v>5103656</v>
      </c>
      <c r="N15" s="59">
        <v>25238626</v>
      </c>
      <c r="O15" s="59">
        <v>0</v>
      </c>
      <c r="P15" s="59">
        <v>0</v>
      </c>
      <c r="Q15" s="59">
        <v>25238626</v>
      </c>
      <c r="R15" s="59">
        <v>0</v>
      </c>
      <c r="S15" s="59">
        <v>0</v>
      </c>
      <c r="T15" s="59">
        <v>0</v>
      </c>
      <c r="U15" s="59">
        <v>0</v>
      </c>
      <c r="V15" s="59">
        <v>35617713</v>
      </c>
      <c r="W15" s="59">
        <v>49943142</v>
      </c>
      <c r="X15" s="59">
        <v>-14325429</v>
      </c>
      <c r="Y15" s="60">
        <v>-28.68</v>
      </c>
      <c r="Z15" s="61">
        <v>73424192</v>
      </c>
    </row>
    <row r="16" spans="1:26" ht="13.5">
      <c r="A16" s="68" t="s">
        <v>40</v>
      </c>
      <c r="B16" s="18">
        <v>0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2500</v>
      </c>
      <c r="I16" s="59">
        <v>2500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2500</v>
      </c>
      <c r="W16" s="59"/>
      <c r="X16" s="59">
        <v>2500</v>
      </c>
      <c r="Y16" s="60">
        <v>0</v>
      </c>
      <c r="Z16" s="61">
        <v>0</v>
      </c>
    </row>
    <row r="17" spans="1:26" ht="13.5">
      <c r="A17" s="57" t="s">
        <v>41</v>
      </c>
      <c r="B17" s="18">
        <v>0</v>
      </c>
      <c r="C17" s="18">
        <v>0</v>
      </c>
      <c r="D17" s="58">
        <v>122862540</v>
      </c>
      <c r="E17" s="59">
        <v>130780471</v>
      </c>
      <c r="F17" s="59">
        <v>3051708</v>
      </c>
      <c r="G17" s="59">
        <v>0</v>
      </c>
      <c r="H17" s="59">
        <v>5053112</v>
      </c>
      <c r="I17" s="59">
        <v>8104820</v>
      </c>
      <c r="J17" s="59">
        <v>1736542</v>
      </c>
      <c r="K17" s="59">
        <v>3284265</v>
      </c>
      <c r="L17" s="59">
        <v>8160690</v>
      </c>
      <c r="M17" s="59">
        <v>13181497</v>
      </c>
      <c r="N17" s="59">
        <v>13583730</v>
      </c>
      <c r="O17" s="59">
        <v>0</v>
      </c>
      <c r="P17" s="59">
        <v>0</v>
      </c>
      <c r="Q17" s="59">
        <v>13583730</v>
      </c>
      <c r="R17" s="59">
        <v>0</v>
      </c>
      <c r="S17" s="59">
        <v>0</v>
      </c>
      <c r="T17" s="59">
        <v>0</v>
      </c>
      <c r="U17" s="59">
        <v>0</v>
      </c>
      <c r="V17" s="59">
        <v>34870047</v>
      </c>
      <c r="W17" s="59">
        <v>91210446</v>
      </c>
      <c r="X17" s="59">
        <v>-56340399</v>
      </c>
      <c r="Y17" s="60">
        <v>-61.77</v>
      </c>
      <c r="Z17" s="61">
        <v>130780471</v>
      </c>
    </row>
    <row r="18" spans="1:26" ht="13.5">
      <c r="A18" s="69" t="s">
        <v>42</v>
      </c>
      <c r="B18" s="70">
        <f>SUM(B11:B17)</f>
        <v>0</v>
      </c>
      <c r="C18" s="70">
        <f>SUM(C11:C17)</f>
        <v>0</v>
      </c>
      <c r="D18" s="71">
        <f aca="true" t="shared" si="1" ref="D18:Z18">SUM(D11:D17)</f>
        <v>381928172</v>
      </c>
      <c r="E18" s="72">
        <f t="shared" si="1"/>
        <v>392896538</v>
      </c>
      <c r="F18" s="72">
        <f t="shared" si="1"/>
        <v>19428115</v>
      </c>
      <c r="G18" s="72">
        <f t="shared" si="1"/>
        <v>0</v>
      </c>
      <c r="H18" s="72">
        <f t="shared" si="1"/>
        <v>20010465</v>
      </c>
      <c r="I18" s="72">
        <f t="shared" si="1"/>
        <v>39438580</v>
      </c>
      <c r="J18" s="72">
        <f t="shared" si="1"/>
        <v>14829927</v>
      </c>
      <c r="K18" s="72">
        <f t="shared" si="1"/>
        <v>17680160</v>
      </c>
      <c r="L18" s="72">
        <f t="shared" si="1"/>
        <v>24068993</v>
      </c>
      <c r="M18" s="72">
        <f t="shared" si="1"/>
        <v>56579080</v>
      </c>
      <c r="N18" s="72">
        <f t="shared" si="1"/>
        <v>52839512</v>
      </c>
      <c r="O18" s="72">
        <f t="shared" si="1"/>
        <v>0</v>
      </c>
      <c r="P18" s="72">
        <f t="shared" si="1"/>
        <v>0</v>
      </c>
      <c r="Q18" s="72">
        <f t="shared" si="1"/>
        <v>52839512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148857172</v>
      </c>
      <c r="W18" s="72">
        <f t="shared" si="1"/>
        <v>270231957</v>
      </c>
      <c r="X18" s="72">
        <f t="shared" si="1"/>
        <v>-121374785</v>
      </c>
      <c r="Y18" s="66">
        <f>+IF(W18&lt;&gt;0,(X18/W18)*100,0)</f>
        <v>-44.91503756530172</v>
      </c>
      <c r="Z18" s="73">
        <f t="shared" si="1"/>
        <v>392896538</v>
      </c>
    </row>
    <row r="19" spans="1:26" ht="13.5">
      <c r="A19" s="69" t="s">
        <v>43</v>
      </c>
      <c r="B19" s="74">
        <f>+B10-B18</f>
        <v>0</v>
      </c>
      <c r="C19" s="74">
        <f>+C10-C18</f>
        <v>0</v>
      </c>
      <c r="D19" s="75">
        <f aca="true" t="shared" si="2" ref="D19:Z19">+D10-D18</f>
        <v>-14594112</v>
      </c>
      <c r="E19" s="76">
        <f t="shared" si="2"/>
        <v>4265435</v>
      </c>
      <c r="F19" s="76">
        <f t="shared" si="2"/>
        <v>84613890</v>
      </c>
      <c r="G19" s="76">
        <f t="shared" si="2"/>
        <v>0</v>
      </c>
      <c r="H19" s="76">
        <f t="shared" si="2"/>
        <v>-13774851</v>
      </c>
      <c r="I19" s="76">
        <f t="shared" si="2"/>
        <v>70839039</v>
      </c>
      <c r="J19" s="76">
        <f t="shared" si="2"/>
        <v>54384461</v>
      </c>
      <c r="K19" s="76">
        <f t="shared" si="2"/>
        <v>7191727</v>
      </c>
      <c r="L19" s="76">
        <f t="shared" si="2"/>
        <v>52408826</v>
      </c>
      <c r="M19" s="76">
        <f t="shared" si="2"/>
        <v>113985014</v>
      </c>
      <c r="N19" s="76">
        <f t="shared" si="2"/>
        <v>-38216317</v>
      </c>
      <c r="O19" s="76">
        <f t="shared" si="2"/>
        <v>0</v>
      </c>
      <c r="P19" s="76">
        <f t="shared" si="2"/>
        <v>0</v>
      </c>
      <c r="Q19" s="76">
        <f t="shared" si="2"/>
        <v>-38216317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146607736</v>
      </c>
      <c r="W19" s="76">
        <f>IF(E10=E18,0,W10-W18)</f>
        <v>1499994</v>
      </c>
      <c r="X19" s="76">
        <f t="shared" si="2"/>
        <v>145107742</v>
      </c>
      <c r="Y19" s="77">
        <f>+IF(W19&lt;&gt;0,(X19/W19)*100,0)</f>
        <v>9673.888162219317</v>
      </c>
      <c r="Z19" s="78">
        <f t="shared" si="2"/>
        <v>4265435</v>
      </c>
    </row>
    <row r="20" spans="1:26" ht="13.5">
      <c r="A20" s="57" t="s">
        <v>44</v>
      </c>
      <c r="B20" s="18">
        <v>0</v>
      </c>
      <c r="C20" s="18">
        <v>0</v>
      </c>
      <c r="D20" s="58">
        <v>0</v>
      </c>
      <c r="E20" s="59">
        <v>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/>
      <c r="X20" s="59">
        <v>0</v>
      </c>
      <c r="Y20" s="60">
        <v>0</v>
      </c>
      <c r="Z20" s="61">
        <v>0</v>
      </c>
    </row>
    <row r="21" spans="1:26" ht="13.5">
      <c r="A21" s="57" t="s">
        <v>97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98</v>
      </c>
      <c r="B22" s="85">
        <f>SUM(B19:B21)</f>
        <v>0</v>
      </c>
      <c r="C22" s="85">
        <f>SUM(C19:C21)</f>
        <v>0</v>
      </c>
      <c r="D22" s="86">
        <f aca="true" t="shared" si="3" ref="D22:Z22">SUM(D19:D21)</f>
        <v>-14594112</v>
      </c>
      <c r="E22" s="87">
        <f t="shared" si="3"/>
        <v>4265435</v>
      </c>
      <c r="F22" s="87">
        <f t="shared" si="3"/>
        <v>84613890</v>
      </c>
      <c r="G22" s="87">
        <f t="shared" si="3"/>
        <v>0</v>
      </c>
      <c r="H22" s="87">
        <f t="shared" si="3"/>
        <v>-13774851</v>
      </c>
      <c r="I22" s="87">
        <f t="shared" si="3"/>
        <v>70839039</v>
      </c>
      <c r="J22" s="87">
        <f t="shared" si="3"/>
        <v>54384461</v>
      </c>
      <c r="K22" s="87">
        <f t="shared" si="3"/>
        <v>7191727</v>
      </c>
      <c r="L22" s="87">
        <f t="shared" si="3"/>
        <v>52408826</v>
      </c>
      <c r="M22" s="87">
        <f t="shared" si="3"/>
        <v>113985014</v>
      </c>
      <c r="N22" s="87">
        <f t="shared" si="3"/>
        <v>-38216317</v>
      </c>
      <c r="O22" s="87">
        <f t="shared" si="3"/>
        <v>0</v>
      </c>
      <c r="P22" s="87">
        <f t="shared" si="3"/>
        <v>0</v>
      </c>
      <c r="Q22" s="87">
        <f t="shared" si="3"/>
        <v>-38216317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146607736</v>
      </c>
      <c r="W22" s="87">
        <f t="shared" si="3"/>
        <v>1499994</v>
      </c>
      <c r="X22" s="87">
        <f t="shared" si="3"/>
        <v>145107742</v>
      </c>
      <c r="Y22" s="88">
        <f>+IF(W22&lt;&gt;0,(X22/W22)*100,0)</f>
        <v>9673.888162219317</v>
      </c>
      <c r="Z22" s="89">
        <f t="shared" si="3"/>
        <v>4265435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0</v>
      </c>
      <c r="C24" s="74">
        <f>SUM(C22:C23)</f>
        <v>0</v>
      </c>
      <c r="D24" s="75">
        <f aca="true" t="shared" si="4" ref="D24:Z24">SUM(D22:D23)</f>
        <v>-14594112</v>
      </c>
      <c r="E24" s="76">
        <f t="shared" si="4"/>
        <v>4265435</v>
      </c>
      <c r="F24" s="76">
        <f t="shared" si="4"/>
        <v>84613890</v>
      </c>
      <c r="G24" s="76">
        <f t="shared" si="4"/>
        <v>0</v>
      </c>
      <c r="H24" s="76">
        <f t="shared" si="4"/>
        <v>-13774851</v>
      </c>
      <c r="I24" s="76">
        <f t="shared" si="4"/>
        <v>70839039</v>
      </c>
      <c r="J24" s="76">
        <f t="shared" si="4"/>
        <v>54384461</v>
      </c>
      <c r="K24" s="76">
        <f t="shared" si="4"/>
        <v>7191727</v>
      </c>
      <c r="L24" s="76">
        <f t="shared" si="4"/>
        <v>52408826</v>
      </c>
      <c r="M24" s="76">
        <f t="shared" si="4"/>
        <v>113985014</v>
      </c>
      <c r="N24" s="76">
        <f t="shared" si="4"/>
        <v>-38216317</v>
      </c>
      <c r="O24" s="76">
        <f t="shared" si="4"/>
        <v>0</v>
      </c>
      <c r="P24" s="76">
        <f t="shared" si="4"/>
        <v>0</v>
      </c>
      <c r="Q24" s="76">
        <f t="shared" si="4"/>
        <v>-38216317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146607736</v>
      </c>
      <c r="W24" s="76">
        <f t="shared" si="4"/>
        <v>1499994</v>
      </c>
      <c r="X24" s="76">
        <f t="shared" si="4"/>
        <v>145107742</v>
      </c>
      <c r="Y24" s="77">
        <f>+IF(W24&lt;&gt;0,(X24/W24)*100,0)</f>
        <v>9673.888162219317</v>
      </c>
      <c r="Z24" s="78">
        <f t="shared" si="4"/>
        <v>4265435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99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0</v>
      </c>
      <c r="C27" s="21">
        <v>0</v>
      </c>
      <c r="D27" s="98">
        <v>120602300</v>
      </c>
      <c r="E27" s="99">
        <v>120602300</v>
      </c>
      <c r="F27" s="99">
        <v>4515349</v>
      </c>
      <c r="G27" s="99">
        <v>11198973</v>
      </c>
      <c r="H27" s="99">
        <v>14025012</v>
      </c>
      <c r="I27" s="99">
        <v>29739334</v>
      </c>
      <c r="J27" s="99">
        <v>1518848</v>
      </c>
      <c r="K27" s="99">
        <v>8185752</v>
      </c>
      <c r="L27" s="99">
        <v>13218082</v>
      </c>
      <c r="M27" s="99">
        <v>22922682</v>
      </c>
      <c r="N27" s="99">
        <v>6497050</v>
      </c>
      <c r="O27" s="99">
        <v>4006405</v>
      </c>
      <c r="P27" s="99">
        <v>24842484</v>
      </c>
      <c r="Q27" s="99">
        <v>35345939</v>
      </c>
      <c r="R27" s="99">
        <v>0</v>
      </c>
      <c r="S27" s="99">
        <v>0</v>
      </c>
      <c r="T27" s="99">
        <v>0</v>
      </c>
      <c r="U27" s="99">
        <v>0</v>
      </c>
      <c r="V27" s="99">
        <v>88007955</v>
      </c>
      <c r="W27" s="99">
        <v>90451725</v>
      </c>
      <c r="X27" s="99">
        <v>-2443770</v>
      </c>
      <c r="Y27" s="100">
        <v>-2.7</v>
      </c>
      <c r="Z27" s="101">
        <v>120602300</v>
      </c>
    </row>
    <row r="28" spans="1:26" ht="13.5">
      <c r="A28" s="102" t="s">
        <v>44</v>
      </c>
      <c r="B28" s="18">
        <v>0</v>
      </c>
      <c r="C28" s="18">
        <v>0</v>
      </c>
      <c r="D28" s="58">
        <v>120602300</v>
      </c>
      <c r="E28" s="59">
        <v>120602300</v>
      </c>
      <c r="F28" s="59">
        <v>4515349</v>
      </c>
      <c r="G28" s="59">
        <v>11198973</v>
      </c>
      <c r="H28" s="59">
        <v>14025012</v>
      </c>
      <c r="I28" s="59">
        <v>29739334</v>
      </c>
      <c r="J28" s="59">
        <v>1518848</v>
      </c>
      <c r="K28" s="59">
        <v>8185752</v>
      </c>
      <c r="L28" s="59">
        <v>0</v>
      </c>
      <c r="M28" s="59">
        <v>9704600</v>
      </c>
      <c r="N28" s="59">
        <v>6497050</v>
      </c>
      <c r="O28" s="59">
        <v>4006405</v>
      </c>
      <c r="P28" s="59">
        <v>24842484</v>
      </c>
      <c r="Q28" s="59">
        <v>35345939</v>
      </c>
      <c r="R28" s="59">
        <v>0</v>
      </c>
      <c r="S28" s="59">
        <v>0</v>
      </c>
      <c r="T28" s="59">
        <v>0</v>
      </c>
      <c r="U28" s="59">
        <v>0</v>
      </c>
      <c r="V28" s="59">
        <v>74789873</v>
      </c>
      <c r="W28" s="59">
        <v>90451725</v>
      </c>
      <c r="X28" s="59">
        <v>-15661852</v>
      </c>
      <c r="Y28" s="60">
        <v>-17.32</v>
      </c>
      <c r="Z28" s="61">
        <v>120602300</v>
      </c>
    </row>
    <row r="29" spans="1:26" ht="13.5">
      <c r="A29" s="57" t="s">
        <v>100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13218082</v>
      </c>
      <c r="M29" s="59">
        <v>13218082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13218082</v>
      </c>
      <c r="W29" s="59"/>
      <c r="X29" s="59">
        <v>13218082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0</v>
      </c>
      <c r="C31" s="18">
        <v>0</v>
      </c>
      <c r="D31" s="58">
        <v>0</v>
      </c>
      <c r="E31" s="59">
        <v>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/>
      <c r="X31" s="59">
        <v>0</v>
      </c>
      <c r="Y31" s="60">
        <v>0</v>
      </c>
      <c r="Z31" s="61">
        <v>0</v>
      </c>
    </row>
    <row r="32" spans="1:26" ht="13.5">
      <c r="A32" s="69" t="s">
        <v>50</v>
      </c>
      <c r="B32" s="21">
        <f>SUM(B28:B31)</f>
        <v>0</v>
      </c>
      <c r="C32" s="21">
        <f>SUM(C28:C31)</f>
        <v>0</v>
      </c>
      <c r="D32" s="98">
        <f aca="true" t="shared" si="5" ref="D32:Z32">SUM(D28:D31)</f>
        <v>120602300</v>
      </c>
      <c r="E32" s="99">
        <f t="shared" si="5"/>
        <v>120602300</v>
      </c>
      <c r="F32" s="99">
        <f t="shared" si="5"/>
        <v>4515349</v>
      </c>
      <c r="G32" s="99">
        <f t="shared" si="5"/>
        <v>11198973</v>
      </c>
      <c r="H32" s="99">
        <f t="shared" si="5"/>
        <v>14025012</v>
      </c>
      <c r="I32" s="99">
        <f t="shared" si="5"/>
        <v>29739334</v>
      </c>
      <c r="J32" s="99">
        <f t="shared" si="5"/>
        <v>1518848</v>
      </c>
      <c r="K32" s="99">
        <f t="shared" si="5"/>
        <v>8185752</v>
      </c>
      <c r="L32" s="99">
        <f t="shared" si="5"/>
        <v>13218082</v>
      </c>
      <c r="M32" s="99">
        <f t="shared" si="5"/>
        <v>22922682</v>
      </c>
      <c r="N32" s="99">
        <f t="shared" si="5"/>
        <v>6497050</v>
      </c>
      <c r="O32" s="99">
        <f t="shared" si="5"/>
        <v>4006405</v>
      </c>
      <c r="P32" s="99">
        <f t="shared" si="5"/>
        <v>24842484</v>
      </c>
      <c r="Q32" s="99">
        <f t="shared" si="5"/>
        <v>35345939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88007955</v>
      </c>
      <c r="W32" s="99">
        <f t="shared" si="5"/>
        <v>90451725</v>
      </c>
      <c r="X32" s="99">
        <f t="shared" si="5"/>
        <v>-2443770</v>
      </c>
      <c r="Y32" s="100">
        <f>+IF(W32&lt;&gt;0,(X32/W32)*100,0)</f>
        <v>-2.7017395190638984</v>
      </c>
      <c r="Z32" s="101">
        <f t="shared" si="5"/>
        <v>120602300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0</v>
      </c>
      <c r="C35" s="18">
        <v>0</v>
      </c>
      <c r="D35" s="58">
        <v>175408082</v>
      </c>
      <c r="E35" s="59">
        <v>171873082</v>
      </c>
      <c r="F35" s="59">
        <v>0</v>
      </c>
      <c r="G35" s="59">
        <v>0</v>
      </c>
      <c r="H35" s="59">
        <v>0</v>
      </c>
      <c r="I35" s="59">
        <v>0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0</v>
      </c>
      <c r="W35" s="59">
        <v>128904812</v>
      </c>
      <c r="X35" s="59">
        <v>-128904812</v>
      </c>
      <c r="Y35" s="60">
        <v>-100</v>
      </c>
      <c r="Z35" s="61">
        <v>171873082</v>
      </c>
    </row>
    <row r="36" spans="1:26" ht="13.5">
      <c r="A36" s="57" t="s">
        <v>53</v>
      </c>
      <c r="B36" s="18">
        <v>0</v>
      </c>
      <c r="C36" s="18">
        <v>0</v>
      </c>
      <c r="D36" s="58">
        <v>992781135</v>
      </c>
      <c r="E36" s="59">
        <v>992781135</v>
      </c>
      <c r="F36" s="59">
        <v>0</v>
      </c>
      <c r="G36" s="59">
        <v>0</v>
      </c>
      <c r="H36" s="59">
        <v>0</v>
      </c>
      <c r="I36" s="59">
        <v>0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0</v>
      </c>
      <c r="W36" s="59">
        <v>744585851</v>
      </c>
      <c r="X36" s="59">
        <v>-744585851</v>
      </c>
      <c r="Y36" s="60">
        <v>-100</v>
      </c>
      <c r="Z36" s="61">
        <v>992781135</v>
      </c>
    </row>
    <row r="37" spans="1:26" ht="13.5">
      <c r="A37" s="57" t="s">
        <v>54</v>
      </c>
      <c r="B37" s="18">
        <v>0</v>
      </c>
      <c r="C37" s="18">
        <v>0</v>
      </c>
      <c r="D37" s="58">
        <v>108762875</v>
      </c>
      <c r="E37" s="59">
        <v>62271741</v>
      </c>
      <c r="F37" s="59">
        <v>0</v>
      </c>
      <c r="G37" s="59">
        <v>0</v>
      </c>
      <c r="H37" s="59">
        <v>0</v>
      </c>
      <c r="I37" s="59">
        <v>0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0</v>
      </c>
      <c r="W37" s="59">
        <v>46703806</v>
      </c>
      <c r="X37" s="59">
        <v>-46703806</v>
      </c>
      <c r="Y37" s="60">
        <v>-100</v>
      </c>
      <c r="Z37" s="61">
        <v>62271741</v>
      </c>
    </row>
    <row r="38" spans="1:26" ht="13.5">
      <c r="A38" s="57" t="s">
        <v>55</v>
      </c>
      <c r="B38" s="18">
        <v>0</v>
      </c>
      <c r="C38" s="18">
        <v>0</v>
      </c>
      <c r="D38" s="58">
        <v>30390351</v>
      </c>
      <c r="E38" s="59">
        <v>30390351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22792763</v>
      </c>
      <c r="X38" s="59">
        <v>-22792763</v>
      </c>
      <c r="Y38" s="60">
        <v>-100</v>
      </c>
      <c r="Z38" s="61">
        <v>30390351</v>
      </c>
    </row>
    <row r="39" spans="1:26" ht="13.5">
      <c r="A39" s="57" t="s">
        <v>56</v>
      </c>
      <c r="B39" s="18">
        <v>0</v>
      </c>
      <c r="C39" s="18">
        <v>0</v>
      </c>
      <c r="D39" s="58">
        <v>1029035990</v>
      </c>
      <c r="E39" s="59">
        <v>1071992124</v>
      </c>
      <c r="F39" s="59">
        <v>0</v>
      </c>
      <c r="G39" s="59">
        <v>0</v>
      </c>
      <c r="H39" s="59">
        <v>0</v>
      </c>
      <c r="I39" s="59">
        <v>0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0</v>
      </c>
      <c r="W39" s="59">
        <v>803994093</v>
      </c>
      <c r="X39" s="59">
        <v>-803994093</v>
      </c>
      <c r="Y39" s="60">
        <v>-100</v>
      </c>
      <c r="Z39" s="61">
        <v>1071992124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0</v>
      </c>
      <c r="C42" s="18">
        <v>0</v>
      </c>
      <c r="D42" s="58">
        <v>104925947</v>
      </c>
      <c r="E42" s="59">
        <v>104925947</v>
      </c>
      <c r="F42" s="59">
        <v>122762323</v>
      </c>
      <c r="G42" s="59">
        <v>-11314869</v>
      </c>
      <c r="H42" s="59">
        <v>6187</v>
      </c>
      <c r="I42" s="59">
        <v>111453641</v>
      </c>
      <c r="J42" s="59">
        <v>-12911880</v>
      </c>
      <c r="K42" s="59">
        <v>3158128</v>
      </c>
      <c r="L42" s="59">
        <v>50535971</v>
      </c>
      <c r="M42" s="59">
        <v>40782219</v>
      </c>
      <c r="N42" s="59">
        <v>-25070293</v>
      </c>
      <c r="O42" s="59">
        <v>-7580747</v>
      </c>
      <c r="P42" s="59">
        <v>72539251</v>
      </c>
      <c r="Q42" s="59">
        <v>39888211</v>
      </c>
      <c r="R42" s="59">
        <v>0</v>
      </c>
      <c r="S42" s="59">
        <v>0</v>
      </c>
      <c r="T42" s="59">
        <v>0</v>
      </c>
      <c r="U42" s="59">
        <v>0</v>
      </c>
      <c r="V42" s="59">
        <v>192124071</v>
      </c>
      <c r="W42" s="59">
        <v>168451129</v>
      </c>
      <c r="X42" s="59">
        <v>23672942</v>
      </c>
      <c r="Y42" s="60">
        <v>14.05</v>
      </c>
      <c r="Z42" s="61">
        <v>104925947</v>
      </c>
    </row>
    <row r="43" spans="1:26" ht="13.5">
      <c r="A43" s="57" t="s">
        <v>59</v>
      </c>
      <c r="B43" s="18">
        <v>0</v>
      </c>
      <c r="C43" s="18">
        <v>0</v>
      </c>
      <c r="D43" s="58">
        <v>-102145152</v>
      </c>
      <c r="E43" s="59">
        <v>-102145152</v>
      </c>
      <c r="F43" s="59">
        <v>-39105601</v>
      </c>
      <c r="G43" s="59">
        <v>-38120151</v>
      </c>
      <c r="H43" s="59">
        <v>-14017117</v>
      </c>
      <c r="I43" s="59">
        <v>-91242869</v>
      </c>
      <c r="J43" s="59">
        <v>-1518848</v>
      </c>
      <c r="K43" s="59">
        <v>-8185752</v>
      </c>
      <c r="L43" s="59">
        <v>-13250215</v>
      </c>
      <c r="M43" s="59">
        <v>-22954815</v>
      </c>
      <c r="N43" s="59">
        <v>-6378574</v>
      </c>
      <c r="O43" s="59">
        <v>-64135</v>
      </c>
      <c r="P43" s="59">
        <v>-24842484</v>
      </c>
      <c r="Q43" s="59">
        <v>-31285193</v>
      </c>
      <c r="R43" s="59">
        <v>0</v>
      </c>
      <c r="S43" s="59">
        <v>0</v>
      </c>
      <c r="T43" s="59">
        <v>0</v>
      </c>
      <c r="U43" s="59">
        <v>0</v>
      </c>
      <c r="V43" s="59">
        <v>-145482877</v>
      </c>
      <c r="W43" s="59">
        <v>-76608864</v>
      </c>
      <c r="X43" s="59">
        <v>-68874013</v>
      </c>
      <c r="Y43" s="60">
        <v>89.9</v>
      </c>
      <c r="Z43" s="61">
        <v>-102145152</v>
      </c>
    </row>
    <row r="44" spans="1:26" ht="13.5">
      <c r="A44" s="57" t="s">
        <v>60</v>
      </c>
      <c r="B44" s="18">
        <v>0</v>
      </c>
      <c r="C44" s="18">
        <v>0</v>
      </c>
      <c r="D44" s="58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/>
      <c r="X44" s="59">
        <v>0</v>
      </c>
      <c r="Y44" s="60">
        <v>0</v>
      </c>
      <c r="Z44" s="61">
        <v>0</v>
      </c>
    </row>
    <row r="45" spans="1:26" ht="13.5">
      <c r="A45" s="69" t="s">
        <v>61</v>
      </c>
      <c r="B45" s="21">
        <v>0</v>
      </c>
      <c r="C45" s="21">
        <v>0</v>
      </c>
      <c r="D45" s="98">
        <v>6713661</v>
      </c>
      <c r="E45" s="99">
        <v>6713661</v>
      </c>
      <c r="F45" s="99">
        <v>84055006</v>
      </c>
      <c r="G45" s="99">
        <v>34619986</v>
      </c>
      <c r="H45" s="99">
        <v>20609056</v>
      </c>
      <c r="I45" s="99">
        <v>20609056</v>
      </c>
      <c r="J45" s="99">
        <v>6178328</v>
      </c>
      <c r="K45" s="99">
        <v>1150704</v>
      </c>
      <c r="L45" s="99">
        <v>38436460</v>
      </c>
      <c r="M45" s="99">
        <v>38436460</v>
      </c>
      <c r="N45" s="99">
        <v>6987593</v>
      </c>
      <c r="O45" s="99">
        <v>-657289</v>
      </c>
      <c r="P45" s="99">
        <v>47039478</v>
      </c>
      <c r="Q45" s="99">
        <v>47039478</v>
      </c>
      <c r="R45" s="99">
        <v>0</v>
      </c>
      <c r="S45" s="99">
        <v>0</v>
      </c>
      <c r="T45" s="99">
        <v>0</v>
      </c>
      <c r="U45" s="99">
        <v>0</v>
      </c>
      <c r="V45" s="99">
        <v>47039478</v>
      </c>
      <c r="W45" s="99">
        <v>95775131</v>
      </c>
      <c r="X45" s="99">
        <v>-48735653</v>
      </c>
      <c r="Y45" s="100">
        <v>-50.89</v>
      </c>
      <c r="Z45" s="101">
        <v>6713661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101</v>
      </c>
      <c r="B47" s="114" t="s">
        <v>86</v>
      </c>
      <c r="C47" s="114"/>
      <c r="D47" s="115" t="s">
        <v>87</v>
      </c>
      <c r="E47" s="116" t="s">
        <v>88</v>
      </c>
      <c r="F47" s="117"/>
      <c r="G47" s="117"/>
      <c r="H47" s="117"/>
      <c r="I47" s="118" t="s">
        <v>89</v>
      </c>
      <c r="J47" s="117"/>
      <c r="K47" s="117"/>
      <c r="L47" s="117"/>
      <c r="M47" s="118" t="s">
        <v>90</v>
      </c>
      <c r="N47" s="119"/>
      <c r="O47" s="119"/>
      <c r="P47" s="119"/>
      <c r="Q47" s="118" t="s">
        <v>91</v>
      </c>
      <c r="R47" s="119"/>
      <c r="S47" s="119"/>
      <c r="T47" s="119"/>
      <c r="U47" s="119"/>
      <c r="V47" s="118" t="s">
        <v>92</v>
      </c>
      <c r="W47" s="118" t="s">
        <v>93</v>
      </c>
      <c r="X47" s="118" t="s">
        <v>94</v>
      </c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12629824</v>
      </c>
      <c r="C49" s="51">
        <v>0</v>
      </c>
      <c r="D49" s="128">
        <v>13558024</v>
      </c>
      <c r="E49" s="53">
        <v>11873900</v>
      </c>
      <c r="F49" s="53">
        <v>0</v>
      </c>
      <c r="G49" s="53">
        <v>0</v>
      </c>
      <c r="H49" s="53">
        <v>0</v>
      </c>
      <c r="I49" s="53">
        <v>10600363</v>
      </c>
      <c r="J49" s="53">
        <v>0</v>
      </c>
      <c r="K49" s="53">
        <v>0</v>
      </c>
      <c r="L49" s="53">
        <v>0</v>
      </c>
      <c r="M49" s="53">
        <v>11493826</v>
      </c>
      <c r="N49" s="53">
        <v>0</v>
      </c>
      <c r="O49" s="53">
        <v>0</v>
      </c>
      <c r="P49" s="53">
        <v>0</v>
      </c>
      <c r="Q49" s="53">
        <v>11515583</v>
      </c>
      <c r="R49" s="53">
        <v>0</v>
      </c>
      <c r="S49" s="53">
        <v>0</v>
      </c>
      <c r="T49" s="53">
        <v>0</v>
      </c>
      <c r="U49" s="53">
        <v>0</v>
      </c>
      <c r="V49" s="53">
        <v>57068260</v>
      </c>
      <c r="W49" s="53">
        <v>293259220</v>
      </c>
      <c r="X49" s="53">
        <v>421999000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0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102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54.341695563762826</v>
      </c>
      <c r="E58" s="7">
        <f t="shared" si="6"/>
        <v>42.816528394175165</v>
      </c>
      <c r="F58" s="7">
        <f t="shared" si="6"/>
        <v>92.39690481681437</v>
      </c>
      <c r="G58" s="7">
        <f t="shared" si="6"/>
        <v>0</v>
      </c>
      <c r="H58" s="7">
        <f t="shared" si="6"/>
        <v>82.37540829489058</v>
      </c>
      <c r="I58" s="7">
        <f t="shared" si="6"/>
        <v>107.19353565820107</v>
      </c>
      <c r="J58" s="7">
        <f t="shared" si="6"/>
        <v>4.700687253200885</v>
      </c>
      <c r="K58" s="7">
        <f t="shared" si="6"/>
        <v>28.201566685063955</v>
      </c>
      <c r="L58" s="7">
        <f t="shared" si="6"/>
        <v>-542.8141410719172</v>
      </c>
      <c r="M58" s="7">
        <f t="shared" si="6"/>
        <v>16.111473926354</v>
      </c>
      <c r="N58" s="7">
        <f t="shared" si="6"/>
        <v>88.54035660521374</v>
      </c>
      <c r="O58" s="7">
        <f t="shared" si="6"/>
        <v>0</v>
      </c>
      <c r="P58" s="7">
        <f t="shared" si="6"/>
        <v>0</v>
      </c>
      <c r="Q58" s="7">
        <f t="shared" si="6"/>
        <v>219.94701899584723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39.95493756938418</v>
      </c>
      <c r="W58" s="7">
        <f t="shared" si="6"/>
        <v>52.77261721526687</v>
      </c>
      <c r="X58" s="7">
        <f t="shared" si="6"/>
        <v>0</v>
      </c>
      <c r="Y58" s="7">
        <f t="shared" si="6"/>
        <v>0</v>
      </c>
      <c r="Z58" s="8">
        <f t="shared" si="6"/>
        <v>42.816528394175165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55.00000131143792</v>
      </c>
      <c r="E59" s="10">
        <f t="shared" si="7"/>
        <v>31.479647859375138</v>
      </c>
      <c r="F59" s="10">
        <f t="shared" si="7"/>
        <v>100</v>
      </c>
      <c r="G59" s="10">
        <f t="shared" si="7"/>
        <v>0</v>
      </c>
      <c r="H59" s="10">
        <f t="shared" si="7"/>
        <v>379.96436082591714</v>
      </c>
      <c r="I59" s="10">
        <f t="shared" si="7"/>
        <v>518.9177272993121</v>
      </c>
      <c r="J59" s="10">
        <f t="shared" si="7"/>
        <v>0.8464824752643306</v>
      </c>
      <c r="K59" s="10">
        <f t="shared" si="7"/>
        <v>29.24791904045368</v>
      </c>
      <c r="L59" s="10">
        <f t="shared" si="7"/>
        <v>-12.286020451063392</v>
      </c>
      <c r="M59" s="10">
        <f t="shared" si="7"/>
        <v>10.217457915703342</v>
      </c>
      <c r="N59" s="10">
        <f t="shared" si="7"/>
        <v>110.77849165286442</v>
      </c>
      <c r="O59" s="10">
        <f t="shared" si="7"/>
        <v>0</v>
      </c>
      <c r="P59" s="10">
        <f t="shared" si="7"/>
        <v>0</v>
      </c>
      <c r="Q59" s="10">
        <f t="shared" si="7"/>
        <v>230.6740030621936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22.08849152268681</v>
      </c>
      <c r="W59" s="10">
        <f t="shared" si="7"/>
        <v>55.00000131143792</v>
      </c>
      <c r="X59" s="10">
        <f t="shared" si="7"/>
        <v>0</v>
      </c>
      <c r="Y59" s="10">
        <f t="shared" si="7"/>
        <v>0</v>
      </c>
      <c r="Z59" s="11">
        <f t="shared" si="7"/>
        <v>31.479647859375138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72.33281117361491</v>
      </c>
      <c r="E60" s="13">
        <f t="shared" si="7"/>
        <v>69.88013304833264</v>
      </c>
      <c r="F60" s="13">
        <f t="shared" si="7"/>
        <v>92.06468926131352</v>
      </c>
      <c r="G60" s="13">
        <f t="shared" si="7"/>
        <v>0</v>
      </c>
      <c r="H60" s="13">
        <f t="shared" si="7"/>
        <v>35.555054320106166</v>
      </c>
      <c r="I60" s="13">
        <f t="shared" si="7"/>
        <v>70.50312307462815</v>
      </c>
      <c r="J60" s="13">
        <f t="shared" si="7"/>
        <v>29.383106115573753</v>
      </c>
      <c r="K60" s="13">
        <f t="shared" si="7"/>
        <v>28.692720197328814</v>
      </c>
      <c r="L60" s="13">
        <f t="shared" si="7"/>
        <v>83.10053734799504</v>
      </c>
      <c r="M60" s="13">
        <f t="shared" si="7"/>
        <v>47.14819055349568</v>
      </c>
      <c r="N60" s="13">
        <f t="shared" si="7"/>
        <v>68.84814351006628</v>
      </c>
      <c r="O60" s="13">
        <f t="shared" si="7"/>
        <v>0</v>
      </c>
      <c r="P60" s="13">
        <f t="shared" si="7"/>
        <v>0</v>
      </c>
      <c r="Q60" s="13">
        <f t="shared" si="7"/>
        <v>236.5352065415989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90.13982707874479</v>
      </c>
      <c r="W60" s="13">
        <f t="shared" si="7"/>
        <v>72.96249346024403</v>
      </c>
      <c r="X60" s="13">
        <f t="shared" si="7"/>
        <v>0</v>
      </c>
      <c r="Y60" s="13">
        <f t="shared" si="7"/>
        <v>0</v>
      </c>
      <c r="Z60" s="14">
        <f t="shared" si="7"/>
        <v>69.88013304833264</v>
      </c>
    </row>
    <row r="61" spans="1:26" ht="13.5">
      <c r="A61" s="38" t="s">
        <v>103</v>
      </c>
      <c r="B61" s="12">
        <f t="shared" si="7"/>
        <v>0</v>
      </c>
      <c r="C61" s="12">
        <f t="shared" si="7"/>
        <v>0</v>
      </c>
      <c r="D61" s="3">
        <f t="shared" si="7"/>
        <v>85.60000749253535</v>
      </c>
      <c r="E61" s="13">
        <f t="shared" si="7"/>
        <v>85.60000429850618</v>
      </c>
      <c r="F61" s="13">
        <f t="shared" si="7"/>
        <v>73.43642394280911</v>
      </c>
      <c r="G61" s="13">
        <f t="shared" si="7"/>
        <v>0</v>
      </c>
      <c r="H61" s="13">
        <f t="shared" si="7"/>
        <v>38.00006977339611</v>
      </c>
      <c r="I61" s="13">
        <f t="shared" si="7"/>
        <v>61.75571104212039</v>
      </c>
      <c r="J61" s="13">
        <f t="shared" si="7"/>
        <v>15.036507425458609</v>
      </c>
      <c r="K61" s="13">
        <f t="shared" si="7"/>
        <v>5.849618312148525</v>
      </c>
      <c r="L61" s="13">
        <f t="shared" si="7"/>
        <v>71.34473906177709</v>
      </c>
      <c r="M61" s="13">
        <f t="shared" si="7"/>
        <v>33.18601948976668</v>
      </c>
      <c r="N61" s="13">
        <f t="shared" si="7"/>
        <v>39.346722305589246</v>
      </c>
      <c r="O61" s="13">
        <f t="shared" si="7"/>
        <v>0</v>
      </c>
      <c r="P61" s="13">
        <f t="shared" si="7"/>
        <v>0</v>
      </c>
      <c r="Q61" s="13">
        <f t="shared" si="7"/>
        <v>215.22807161798264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72.96535668322392</v>
      </c>
      <c r="W61" s="13">
        <f t="shared" si="7"/>
        <v>86.92438118007172</v>
      </c>
      <c r="X61" s="13">
        <f t="shared" si="7"/>
        <v>0</v>
      </c>
      <c r="Y61" s="13">
        <f t="shared" si="7"/>
        <v>0</v>
      </c>
      <c r="Z61" s="14">
        <f t="shared" si="7"/>
        <v>85.60000429850618</v>
      </c>
    </row>
    <row r="62" spans="1:26" ht="13.5">
      <c r="A62" s="38" t="s">
        <v>104</v>
      </c>
      <c r="B62" s="12">
        <f t="shared" si="7"/>
        <v>0</v>
      </c>
      <c r="C62" s="12">
        <f t="shared" si="7"/>
        <v>0</v>
      </c>
      <c r="D62" s="3">
        <f t="shared" si="7"/>
        <v>55.000036484241164</v>
      </c>
      <c r="E62" s="13">
        <f t="shared" si="7"/>
        <v>55.001649708389365</v>
      </c>
      <c r="F62" s="13">
        <f t="shared" si="7"/>
        <v>30.50586249090036</v>
      </c>
      <c r="G62" s="13">
        <f t="shared" si="7"/>
        <v>0</v>
      </c>
      <c r="H62" s="13">
        <f t="shared" si="7"/>
        <v>31.7470715295904</v>
      </c>
      <c r="I62" s="13">
        <f t="shared" si="7"/>
        <v>39.99787400099027</v>
      </c>
      <c r="J62" s="13">
        <f t="shared" si="7"/>
        <v>31.855407014747627</v>
      </c>
      <c r="K62" s="13">
        <f t="shared" si="7"/>
        <v>44.71565827057907</v>
      </c>
      <c r="L62" s="13">
        <f t="shared" si="7"/>
        <v>500.14861742403696</v>
      </c>
      <c r="M62" s="13">
        <f t="shared" si="7"/>
        <v>73.50213776486324</v>
      </c>
      <c r="N62" s="13">
        <f t="shared" si="7"/>
        <v>53.59680719126917</v>
      </c>
      <c r="O62" s="13">
        <f t="shared" si="7"/>
        <v>0</v>
      </c>
      <c r="P62" s="13">
        <f t="shared" si="7"/>
        <v>0</v>
      </c>
      <c r="Q62" s="13">
        <f t="shared" si="7"/>
        <v>103.0544408101214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68.67579929940202</v>
      </c>
      <c r="W62" s="13">
        <f t="shared" si="7"/>
        <v>55.00006009171713</v>
      </c>
      <c r="X62" s="13">
        <f t="shared" si="7"/>
        <v>0</v>
      </c>
      <c r="Y62" s="13">
        <f t="shared" si="7"/>
        <v>0</v>
      </c>
      <c r="Z62" s="14">
        <f t="shared" si="7"/>
        <v>55.001649708389365</v>
      </c>
    </row>
    <row r="63" spans="1:26" ht="13.5">
      <c r="A63" s="38" t="s">
        <v>105</v>
      </c>
      <c r="B63" s="12">
        <f t="shared" si="7"/>
        <v>0</v>
      </c>
      <c r="C63" s="12">
        <f t="shared" si="7"/>
        <v>0</v>
      </c>
      <c r="D63" s="3">
        <f t="shared" si="7"/>
        <v>54.999928851752664</v>
      </c>
      <c r="E63" s="13">
        <f t="shared" si="7"/>
        <v>49.881515456160976</v>
      </c>
      <c r="F63" s="13">
        <f t="shared" si="7"/>
        <v>3855.951783023606</v>
      </c>
      <c r="G63" s="13">
        <f t="shared" si="7"/>
        <v>0</v>
      </c>
      <c r="H63" s="13">
        <f t="shared" si="7"/>
        <v>34.769810909147566</v>
      </c>
      <c r="I63" s="13">
        <f t="shared" si="7"/>
        <v>111.78555652520552</v>
      </c>
      <c r="J63" s="13">
        <f t="shared" si="7"/>
        <v>36.12347748473403</v>
      </c>
      <c r="K63" s="13">
        <f t="shared" si="7"/>
        <v>14.339827428832663</v>
      </c>
      <c r="L63" s="13">
        <f t="shared" si="7"/>
        <v>35.03601488904442</v>
      </c>
      <c r="M63" s="13">
        <f t="shared" si="7"/>
        <v>28.509066591857923</v>
      </c>
      <c r="N63" s="13">
        <f t="shared" si="7"/>
        <v>69.6020301025765</v>
      </c>
      <c r="O63" s="13">
        <f t="shared" si="7"/>
        <v>0</v>
      </c>
      <c r="P63" s="13">
        <f t="shared" si="7"/>
        <v>0</v>
      </c>
      <c r="Q63" s="13">
        <f t="shared" si="7"/>
        <v>182.28343684856574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76.29002050308442</v>
      </c>
      <c r="W63" s="13">
        <f t="shared" si="7"/>
        <v>54.999897546582154</v>
      </c>
      <c r="X63" s="13">
        <f t="shared" si="7"/>
        <v>0</v>
      </c>
      <c r="Y63" s="13">
        <f t="shared" si="7"/>
        <v>0</v>
      </c>
      <c r="Z63" s="14">
        <f t="shared" si="7"/>
        <v>49.881515456160976</v>
      </c>
    </row>
    <row r="64" spans="1:26" ht="13.5">
      <c r="A64" s="38" t="s">
        <v>106</v>
      </c>
      <c r="B64" s="12">
        <f t="shared" si="7"/>
        <v>0</v>
      </c>
      <c r="C64" s="12">
        <f t="shared" si="7"/>
        <v>0</v>
      </c>
      <c r="D64" s="3">
        <f t="shared" si="7"/>
        <v>55.00001385288422</v>
      </c>
      <c r="E64" s="13">
        <f t="shared" si="7"/>
        <v>48.04988750863806</v>
      </c>
      <c r="F64" s="13">
        <f t="shared" si="7"/>
        <v>13578.301369863013</v>
      </c>
      <c r="G64" s="13">
        <f t="shared" si="7"/>
        <v>0</v>
      </c>
      <c r="H64" s="13">
        <f t="shared" si="7"/>
        <v>31.46253375632521</v>
      </c>
      <c r="I64" s="13">
        <f t="shared" si="7"/>
        <v>97.32077943932256</v>
      </c>
      <c r="J64" s="13">
        <f t="shared" si="7"/>
        <v>33.8038447727847</v>
      </c>
      <c r="K64" s="13">
        <f t="shared" si="7"/>
        <v>26.430984267152528</v>
      </c>
      <c r="L64" s="13">
        <f t="shared" si="7"/>
        <v>33.86727028936403</v>
      </c>
      <c r="M64" s="13">
        <f t="shared" si="7"/>
        <v>31.398403891165145</v>
      </c>
      <c r="N64" s="13">
        <f t="shared" si="7"/>
        <v>52.87027864971955</v>
      </c>
      <c r="O64" s="13">
        <f t="shared" si="7"/>
        <v>0</v>
      </c>
      <c r="P64" s="13">
        <f t="shared" si="7"/>
        <v>0</v>
      </c>
      <c r="Q64" s="13">
        <f t="shared" si="7"/>
        <v>180.45705115010549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74.85862012193688</v>
      </c>
      <c r="W64" s="13">
        <f t="shared" si="7"/>
        <v>55.00006464685271</v>
      </c>
      <c r="X64" s="13">
        <f t="shared" si="7"/>
        <v>0</v>
      </c>
      <c r="Y64" s="13">
        <f t="shared" si="7"/>
        <v>0</v>
      </c>
      <c r="Z64" s="14">
        <f t="shared" si="7"/>
        <v>48.04988750863806</v>
      </c>
    </row>
    <row r="65" spans="1:26" ht="13.5">
      <c r="A65" s="38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64528.77492877493</v>
      </c>
      <c r="K65" s="13">
        <f t="shared" si="7"/>
        <v>163222.50712250712</v>
      </c>
      <c r="L65" s="13">
        <f t="shared" si="7"/>
        <v>0</v>
      </c>
      <c r="M65" s="13">
        <f t="shared" si="7"/>
        <v>193547.7207977208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512447.72079772083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108</v>
      </c>
      <c r="B66" s="15">
        <f t="shared" si="7"/>
        <v>0</v>
      </c>
      <c r="C66" s="15">
        <f t="shared" si="7"/>
        <v>0</v>
      </c>
      <c r="D66" s="4">
        <f t="shared" si="7"/>
        <v>9.999998490658916</v>
      </c>
      <c r="E66" s="16">
        <f t="shared" si="7"/>
        <v>13.771318684782951</v>
      </c>
      <c r="F66" s="16">
        <f t="shared" si="7"/>
        <v>0</v>
      </c>
      <c r="G66" s="16">
        <f t="shared" si="7"/>
        <v>0</v>
      </c>
      <c r="H66" s="16">
        <f t="shared" si="7"/>
        <v>100</v>
      </c>
      <c r="I66" s="16">
        <f t="shared" si="7"/>
        <v>100</v>
      </c>
      <c r="J66" s="16">
        <f t="shared" si="7"/>
        <v>100</v>
      </c>
      <c r="K66" s="16">
        <f t="shared" si="7"/>
        <v>15.842150797911017</v>
      </c>
      <c r="L66" s="16">
        <f t="shared" si="7"/>
        <v>0</v>
      </c>
      <c r="M66" s="16">
        <f t="shared" si="7"/>
        <v>16.240147650773416</v>
      </c>
      <c r="N66" s="16">
        <f t="shared" si="7"/>
        <v>100</v>
      </c>
      <c r="O66" s="16">
        <f t="shared" si="7"/>
        <v>0</v>
      </c>
      <c r="P66" s="16">
        <f t="shared" si="7"/>
        <v>0</v>
      </c>
      <c r="Q66" s="16">
        <f t="shared" si="7"/>
        <v>173.70028132023347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50.62643386972968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13.771318684782951</v>
      </c>
    </row>
    <row r="67" spans="1:26" ht="13.5" hidden="1">
      <c r="A67" s="40" t="s">
        <v>109</v>
      </c>
      <c r="B67" s="23"/>
      <c r="C67" s="23"/>
      <c r="D67" s="24">
        <v>112941279</v>
      </c>
      <c r="E67" s="25">
        <v>143342322</v>
      </c>
      <c r="F67" s="25">
        <v>1396234</v>
      </c>
      <c r="G67" s="25"/>
      <c r="H67" s="25">
        <v>5717375</v>
      </c>
      <c r="I67" s="25">
        <v>7113609</v>
      </c>
      <c r="J67" s="25">
        <v>67746647</v>
      </c>
      <c r="K67" s="25">
        <v>21367281</v>
      </c>
      <c r="L67" s="25">
        <v>-920892</v>
      </c>
      <c r="M67" s="25">
        <v>88193036</v>
      </c>
      <c r="N67" s="25">
        <v>9025499</v>
      </c>
      <c r="O67" s="25"/>
      <c r="P67" s="25"/>
      <c r="Q67" s="25">
        <v>9025499</v>
      </c>
      <c r="R67" s="25"/>
      <c r="S67" s="25"/>
      <c r="T67" s="25"/>
      <c r="U67" s="25"/>
      <c r="V67" s="25">
        <v>104332144</v>
      </c>
      <c r="W67" s="25">
        <v>84399714</v>
      </c>
      <c r="X67" s="25"/>
      <c r="Y67" s="24"/>
      <c r="Z67" s="26">
        <v>143342322</v>
      </c>
    </row>
    <row r="68" spans="1:26" ht="13.5" hidden="1">
      <c r="A68" s="36" t="s">
        <v>31</v>
      </c>
      <c r="B68" s="18"/>
      <c r="C68" s="18"/>
      <c r="D68" s="19">
        <v>45751308</v>
      </c>
      <c r="E68" s="20">
        <v>79934884</v>
      </c>
      <c r="F68" s="20">
        <v>58454</v>
      </c>
      <c r="G68" s="20"/>
      <c r="H68" s="20">
        <v>386092</v>
      </c>
      <c r="I68" s="20">
        <v>444546</v>
      </c>
      <c r="J68" s="20">
        <v>62289299</v>
      </c>
      <c r="K68" s="20">
        <v>15636056</v>
      </c>
      <c r="L68" s="20">
        <v>-12715818</v>
      </c>
      <c r="M68" s="20">
        <v>65209537</v>
      </c>
      <c r="N68" s="20">
        <v>2652347</v>
      </c>
      <c r="O68" s="20"/>
      <c r="P68" s="20"/>
      <c r="Q68" s="20">
        <v>2652347</v>
      </c>
      <c r="R68" s="20"/>
      <c r="S68" s="20"/>
      <c r="T68" s="20"/>
      <c r="U68" s="20"/>
      <c r="V68" s="20">
        <v>68306430</v>
      </c>
      <c r="W68" s="20">
        <v>34313481</v>
      </c>
      <c r="X68" s="20"/>
      <c r="Y68" s="19"/>
      <c r="Z68" s="22">
        <v>79934884</v>
      </c>
    </row>
    <row r="69" spans="1:26" ht="13.5" hidden="1">
      <c r="A69" s="37" t="s">
        <v>32</v>
      </c>
      <c r="B69" s="18"/>
      <c r="C69" s="18"/>
      <c r="D69" s="19">
        <v>47313748</v>
      </c>
      <c r="E69" s="20">
        <v>48974383</v>
      </c>
      <c r="F69" s="20">
        <v>1337780</v>
      </c>
      <c r="G69" s="20"/>
      <c r="H69" s="20">
        <v>3240881</v>
      </c>
      <c r="I69" s="20">
        <v>4578661</v>
      </c>
      <c r="J69" s="20">
        <v>3965139</v>
      </c>
      <c r="K69" s="20">
        <v>4239016</v>
      </c>
      <c r="L69" s="20">
        <v>4135309</v>
      </c>
      <c r="M69" s="20">
        <v>12339464</v>
      </c>
      <c r="N69" s="20">
        <v>4237863</v>
      </c>
      <c r="O69" s="20"/>
      <c r="P69" s="20"/>
      <c r="Q69" s="20">
        <v>4237863</v>
      </c>
      <c r="R69" s="20"/>
      <c r="S69" s="20"/>
      <c r="T69" s="20"/>
      <c r="U69" s="20"/>
      <c r="V69" s="20">
        <v>21155988</v>
      </c>
      <c r="W69" s="20">
        <v>35179065</v>
      </c>
      <c r="X69" s="20"/>
      <c r="Y69" s="19"/>
      <c r="Z69" s="22">
        <v>48974383</v>
      </c>
    </row>
    <row r="70" spans="1:26" ht="13.5" hidden="1">
      <c r="A70" s="38" t="s">
        <v>103</v>
      </c>
      <c r="B70" s="18"/>
      <c r="C70" s="18"/>
      <c r="D70" s="19">
        <v>26800007</v>
      </c>
      <c r="E70" s="20">
        <v>26800008</v>
      </c>
      <c r="F70" s="20">
        <v>553235</v>
      </c>
      <c r="G70" s="20"/>
      <c r="H70" s="20">
        <v>1691189</v>
      </c>
      <c r="I70" s="20">
        <v>2244424</v>
      </c>
      <c r="J70" s="20">
        <v>2161752</v>
      </c>
      <c r="K70" s="20">
        <v>2435629</v>
      </c>
      <c r="L70" s="20">
        <v>2773051</v>
      </c>
      <c r="M70" s="20">
        <v>7370432</v>
      </c>
      <c r="N70" s="20">
        <v>2237762</v>
      </c>
      <c r="O70" s="20"/>
      <c r="P70" s="20"/>
      <c r="Q70" s="20">
        <v>2237762</v>
      </c>
      <c r="R70" s="20"/>
      <c r="S70" s="20"/>
      <c r="T70" s="20"/>
      <c r="U70" s="20"/>
      <c r="V70" s="20">
        <v>11852618</v>
      </c>
      <c r="W70" s="20">
        <v>19793763</v>
      </c>
      <c r="X70" s="20"/>
      <c r="Y70" s="19"/>
      <c r="Z70" s="22">
        <v>26800008</v>
      </c>
    </row>
    <row r="71" spans="1:26" ht="13.5" hidden="1">
      <c r="A71" s="38" t="s">
        <v>104</v>
      </c>
      <c r="B71" s="18"/>
      <c r="C71" s="18"/>
      <c r="D71" s="19">
        <v>6989319</v>
      </c>
      <c r="E71" s="20">
        <v>6989114</v>
      </c>
      <c r="F71" s="20">
        <v>774756</v>
      </c>
      <c r="G71" s="20"/>
      <c r="H71" s="20">
        <v>297681</v>
      </c>
      <c r="I71" s="20">
        <v>1072437</v>
      </c>
      <c r="J71" s="20">
        <v>558395</v>
      </c>
      <c r="K71" s="20">
        <v>558395</v>
      </c>
      <c r="L71" s="20">
        <v>92183</v>
      </c>
      <c r="M71" s="20">
        <v>1208973</v>
      </c>
      <c r="N71" s="20">
        <v>724879</v>
      </c>
      <c r="O71" s="20"/>
      <c r="P71" s="20"/>
      <c r="Q71" s="20">
        <v>724879</v>
      </c>
      <c r="R71" s="20"/>
      <c r="S71" s="20"/>
      <c r="T71" s="20"/>
      <c r="U71" s="20"/>
      <c r="V71" s="20">
        <v>3006289</v>
      </c>
      <c r="W71" s="20">
        <v>5241987</v>
      </c>
      <c r="X71" s="20"/>
      <c r="Y71" s="19"/>
      <c r="Z71" s="22">
        <v>6989114</v>
      </c>
    </row>
    <row r="72" spans="1:26" ht="13.5" hidden="1">
      <c r="A72" s="38" t="s">
        <v>105</v>
      </c>
      <c r="B72" s="18"/>
      <c r="C72" s="18"/>
      <c r="D72" s="19">
        <v>7027580</v>
      </c>
      <c r="E72" s="20">
        <v>7748690</v>
      </c>
      <c r="F72" s="20">
        <v>7964</v>
      </c>
      <c r="G72" s="20"/>
      <c r="H72" s="20">
        <v>641755</v>
      </c>
      <c r="I72" s="20">
        <v>649719</v>
      </c>
      <c r="J72" s="20">
        <v>643097</v>
      </c>
      <c r="K72" s="20">
        <v>643097</v>
      </c>
      <c r="L72" s="20">
        <v>645844</v>
      </c>
      <c r="M72" s="20">
        <v>1932038</v>
      </c>
      <c r="N72" s="20">
        <v>653366</v>
      </c>
      <c r="O72" s="20"/>
      <c r="P72" s="20"/>
      <c r="Q72" s="20">
        <v>653366</v>
      </c>
      <c r="R72" s="20"/>
      <c r="S72" s="20"/>
      <c r="T72" s="20"/>
      <c r="U72" s="20"/>
      <c r="V72" s="20">
        <v>3235123</v>
      </c>
      <c r="W72" s="20">
        <v>5270688</v>
      </c>
      <c r="X72" s="20"/>
      <c r="Y72" s="19"/>
      <c r="Z72" s="22">
        <v>7748690</v>
      </c>
    </row>
    <row r="73" spans="1:26" ht="13.5" hidden="1">
      <c r="A73" s="38" t="s">
        <v>106</v>
      </c>
      <c r="B73" s="18"/>
      <c r="C73" s="18"/>
      <c r="D73" s="19">
        <v>6496842</v>
      </c>
      <c r="E73" s="20">
        <v>7436571</v>
      </c>
      <c r="F73" s="20">
        <v>1825</v>
      </c>
      <c r="G73" s="20"/>
      <c r="H73" s="20">
        <v>610256</v>
      </c>
      <c r="I73" s="20">
        <v>612081</v>
      </c>
      <c r="J73" s="20">
        <v>601544</v>
      </c>
      <c r="K73" s="20">
        <v>601544</v>
      </c>
      <c r="L73" s="20">
        <v>624231</v>
      </c>
      <c r="M73" s="20">
        <v>1827319</v>
      </c>
      <c r="N73" s="20">
        <v>621856</v>
      </c>
      <c r="O73" s="20"/>
      <c r="P73" s="20"/>
      <c r="Q73" s="20">
        <v>621856</v>
      </c>
      <c r="R73" s="20"/>
      <c r="S73" s="20"/>
      <c r="T73" s="20"/>
      <c r="U73" s="20"/>
      <c r="V73" s="20">
        <v>3061256</v>
      </c>
      <c r="W73" s="20">
        <v>4872627</v>
      </c>
      <c r="X73" s="20"/>
      <c r="Y73" s="19"/>
      <c r="Z73" s="22">
        <v>7436571</v>
      </c>
    </row>
    <row r="74" spans="1:26" ht="13.5" hidden="1">
      <c r="A74" s="38" t="s">
        <v>107</v>
      </c>
      <c r="B74" s="18"/>
      <c r="C74" s="18"/>
      <c r="D74" s="19"/>
      <c r="E74" s="20"/>
      <c r="F74" s="20"/>
      <c r="G74" s="20"/>
      <c r="H74" s="20"/>
      <c r="I74" s="20"/>
      <c r="J74" s="20">
        <v>351</v>
      </c>
      <c r="K74" s="20">
        <v>351</v>
      </c>
      <c r="L74" s="20"/>
      <c r="M74" s="20">
        <v>702</v>
      </c>
      <c r="N74" s="20"/>
      <c r="O74" s="20"/>
      <c r="P74" s="20"/>
      <c r="Q74" s="20"/>
      <c r="R74" s="20"/>
      <c r="S74" s="20"/>
      <c r="T74" s="20"/>
      <c r="U74" s="20"/>
      <c r="V74" s="20">
        <v>702</v>
      </c>
      <c r="W74" s="20"/>
      <c r="X74" s="20"/>
      <c r="Y74" s="19"/>
      <c r="Z74" s="22"/>
    </row>
    <row r="75" spans="1:26" ht="13.5" hidden="1">
      <c r="A75" s="39" t="s">
        <v>108</v>
      </c>
      <c r="B75" s="27"/>
      <c r="C75" s="27"/>
      <c r="D75" s="28">
        <v>19876223</v>
      </c>
      <c r="E75" s="29">
        <v>14433055</v>
      </c>
      <c r="F75" s="29"/>
      <c r="G75" s="29"/>
      <c r="H75" s="29">
        <v>2090402</v>
      </c>
      <c r="I75" s="29">
        <v>2090402</v>
      </c>
      <c r="J75" s="29">
        <v>1492209</v>
      </c>
      <c r="K75" s="29">
        <v>1492209</v>
      </c>
      <c r="L75" s="29">
        <v>7659617</v>
      </c>
      <c r="M75" s="29">
        <v>10644035</v>
      </c>
      <c r="N75" s="29">
        <v>2135289</v>
      </c>
      <c r="O75" s="29"/>
      <c r="P75" s="29"/>
      <c r="Q75" s="29">
        <v>2135289</v>
      </c>
      <c r="R75" s="29"/>
      <c r="S75" s="29"/>
      <c r="T75" s="29"/>
      <c r="U75" s="29"/>
      <c r="V75" s="29">
        <v>14869726</v>
      </c>
      <c r="W75" s="29">
        <v>14907168</v>
      </c>
      <c r="X75" s="29"/>
      <c r="Y75" s="28"/>
      <c r="Z75" s="30">
        <v>14433055</v>
      </c>
    </row>
    <row r="76" spans="1:26" ht="13.5" hidden="1">
      <c r="A76" s="41" t="s">
        <v>110</v>
      </c>
      <c r="B76" s="31"/>
      <c r="C76" s="31"/>
      <c r="D76" s="32">
        <v>61374206</v>
      </c>
      <c r="E76" s="33">
        <v>61374206</v>
      </c>
      <c r="F76" s="33">
        <v>1290077</v>
      </c>
      <c r="G76" s="33">
        <v>1625541</v>
      </c>
      <c r="H76" s="33">
        <v>4709711</v>
      </c>
      <c r="I76" s="33">
        <v>7625329</v>
      </c>
      <c r="J76" s="33">
        <v>3184558</v>
      </c>
      <c r="K76" s="33">
        <v>6025908</v>
      </c>
      <c r="L76" s="33">
        <v>4998732</v>
      </c>
      <c r="M76" s="33">
        <v>14209198</v>
      </c>
      <c r="N76" s="33">
        <v>7991209</v>
      </c>
      <c r="O76" s="33">
        <v>5200841</v>
      </c>
      <c r="P76" s="33">
        <v>6659266</v>
      </c>
      <c r="Q76" s="33">
        <v>19851316</v>
      </c>
      <c r="R76" s="33"/>
      <c r="S76" s="33"/>
      <c r="T76" s="33"/>
      <c r="U76" s="33"/>
      <c r="V76" s="33">
        <v>41685843</v>
      </c>
      <c r="W76" s="33">
        <v>44539938</v>
      </c>
      <c r="X76" s="33"/>
      <c r="Y76" s="32"/>
      <c r="Z76" s="34">
        <v>61374206</v>
      </c>
    </row>
    <row r="77" spans="1:26" ht="13.5" hidden="1">
      <c r="A77" s="36" t="s">
        <v>31</v>
      </c>
      <c r="B77" s="18"/>
      <c r="C77" s="18"/>
      <c r="D77" s="19">
        <v>25163220</v>
      </c>
      <c r="E77" s="20">
        <v>25163220</v>
      </c>
      <c r="F77" s="20">
        <v>58454</v>
      </c>
      <c r="G77" s="20">
        <v>781362</v>
      </c>
      <c r="H77" s="20">
        <v>1467012</v>
      </c>
      <c r="I77" s="20">
        <v>2306828</v>
      </c>
      <c r="J77" s="20">
        <v>527268</v>
      </c>
      <c r="K77" s="20">
        <v>4573221</v>
      </c>
      <c r="L77" s="20">
        <v>1562268</v>
      </c>
      <c r="M77" s="20">
        <v>6662757</v>
      </c>
      <c r="N77" s="20">
        <v>2938230</v>
      </c>
      <c r="O77" s="20">
        <v>1574545</v>
      </c>
      <c r="P77" s="20">
        <v>1605500</v>
      </c>
      <c r="Q77" s="20">
        <v>6118275</v>
      </c>
      <c r="R77" s="20"/>
      <c r="S77" s="20"/>
      <c r="T77" s="20"/>
      <c r="U77" s="20"/>
      <c r="V77" s="20">
        <v>15087860</v>
      </c>
      <c r="W77" s="20">
        <v>18872415</v>
      </c>
      <c r="X77" s="20"/>
      <c r="Y77" s="19"/>
      <c r="Z77" s="22">
        <v>25163220</v>
      </c>
    </row>
    <row r="78" spans="1:26" ht="13.5" hidden="1">
      <c r="A78" s="37" t="s">
        <v>32</v>
      </c>
      <c r="B78" s="18"/>
      <c r="C78" s="18"/>
      <c r="D78" s="19">
        <v>34223364</v>
      </c>
      <c r="E78" s="20">
        <v>34223364</v>
      </c>
      <c r="F78" s="20">
        <v>1231623</v>
      </c>
      <c r="G78" s="20">
        <v>844179</v>
      </c>
      <c r="H78" s="20">
        <v>1152297</v>
      </c>
      <c r="I78" s="20">
        <v>3228099</v>
      </c>
      <c r="J78" s="20">
        <v>1165081</v>
      </c>
      <c r="K78" s="20">
        <v>1216289</v>
      </c>
      <c r="L78" s="20">
        <v>3436464</v>
      </c>
      <c r="M78" s="20">
        <v>5817834</v>
      </c>
      <c r="N78" s="20">
        <v>2917690</v>
      </c>
      <c r="O78" s="20">
        <v>3626296</v>
      </c>
      <c r="P78" s="20">
        <v>3480052</v>
      </c>
      <c r="Q78" s="20">
        <v>10024038</v>
      </c>
      <c r="R78" s="20"/>
      <c r="S78" s="20"/>
      <c r="T78" s="20"/>
      <c r="U78" s="20"/>
      <c r="V78" s="20">
        <v>19069971</v>
      </c>
      <c r="W78" s="20">
        <v>25667523</v>
      </c>
      <c r="X78" s="20"/>
      <c r="Y78" s="19"/>
      <c r="Z78" s="22">
        <v>34223364</v>
      </c>
    </row>
    <row r="79" spans="1:26" ht="13.5" hidden="1">
      <c r="A79" s="38" t="s">
        <v>103</v>
      </c>
      <c r="B79" s="18"/>
      <c r="C79" s="18"/>
      <c r="D79" s="19">
        <v>22940808</v>
      </c>
      <c r="E79" s="20">
        <v>22940808</v>
      </c>
      <c r="F79" s="20">
        <v>406276</v>
      </c>
      <c r="G79" s="20">
        <v>337131</v>
      </c>
      <c r="H79" s="20">
        <v>642653</v>
      </c>
      <c r="I79" s="20">
        <v>1386060</v>
      </c>
      <c r="J79" s="20">
        <v>325052</v>
      </c>
      <c r="K79" s="20">
        <v>142475</v>
      </c>
      <c r="L79" s="20">
        <v>1978426</v>
      </c>
      <c r="M79" s="20">
        <v>2445953</v>
      </c>
      <c r="N79" s="20">
        <v>880486</v>
      </c>
      <c r="O79" s="20">
        <v>2185228</v>
      </c>
      <c r="P79" s="20">
        <v>1750578</v>
      </c>
      <c r="Q79" s="20">
        <v>4816292</v>
      </c>
      <c r="R79" s="20"/>
      <c r="S79" s="20"/>
      <c r="T79" s="20"/>
      <c r="U79" s="20"/>
      <c r="V79" s="20">
        <v>8648305</v>
      </c>
      <c r="W79" s="20">
        <v>17205606</v>
      </c>
      <c r="X79" s="20"/>
      <c r="Y79" s="19"/>
      <c r="Z79" s="22">
        <v>22940808</v>
      </c>
    </row>
    <row r="80" spans="1:26" ht="13.5" hidden="1">
      <c r="A80" s="38" t="s">
        <v>104</v>
      </c>
      <c r="B80" s="18"/>
      <c r="C80" s="18"/>
      <c r="D80" s="19">
        <v>3844128</v>
      </c>
      <c r="E80" s="20">
        <v>3844128</v>
      </c>
      <c r="F80" s="20">
        <v>236346</v>
      </c>
      <c r="G80" s="20">
        <v>98101</v>
      </c>
      <c r="H80" s="20">
        <v>94505</v>
      </c>
      <c r="I80" s="20">
        <v>428952</v>
      </c>
      <c r="J80" s="20">
        <v>177879</v>
      </c>
      <c r="K80" s="20">
        <v>249690</v>
      </c>
      <c r="L80" s="20">
        <v>461052</v>
      </c>
      <c r="M80" s="20">
        <v>888621</v>
      </c>
      <c r="N80" s="20">
        <v>388512</v>
      </c>
      <c r="O80" s="20">
        <v>171137</v>
      </c>
      <c r="P80" s="20">
        <v>187371</v>
      </c>
      <c r="Q80" s="20">
        <v>747020</v>
      </c>
      <c r="R80" s="20"/>
      <c r="S80" s="20"/>
      <c r="T80" s="20"/>
      <c r="U80" s="20"/>
      <c r="V80" s="20">
        <v>2064593</v>
      </c>
      <c r="W80" s="20">
        <v>2883096</v>
      </c>
      <c r="X80" s="20"/>
      <c r="Y80" s="19"/>
      <c r="Z80" s="22">
        <v>3844128</v>
      </c>
    </row>
    <row r="81" spans="1:26" ht="13.5" hidden="1">
      <c r="A81" s="38" t="s">
        <v>105</v>
      </c>
      <c r="B81" s="18"/>
      <c r="C81" s="18"/>
      <c r="D81" s="19">
        <v>3865164</v>
      </c>
      <c r="E81" s="20">
        <v>3865164</v>
      </c>
      <c r="F81" s="20">
        <v>307088</v>
      </c>
      <c r="G81" s="20">
        <v>196067</v>
      </c>
      <c r="H81" s="20">
        <v>223137</v>
      </c>
      <c r="I81" s="20">
        <v>726292</v>
      </c>
      <c r="J81" s="20">
        <v>232309</v>
      </c>
      <c r="K81" s="20">
        <v>92219</v>
      </c>
      <c r="L81" s="20">
        <v>226278</v>
      </c>
      <c r="M81" s="20">
        <v>550806</v>
      </c>
      <c r="N81" s="20">
        <v>454756</v>
      </c>
      <c r="O81" s="20">
        <v>383401</v>
      </c>
      <c r="P81" s="20">
        <v>352821</v>
      </c>
      <c r="Q81" s="20">
        <v>1190978</v>
      </c>
      <c r="R81" s="20"/>
      <c r="S81" s="20"/>
      <c r="T81" s="20"/>
      <c r="U81" s="20"/>
      <c r="V81" s="20">
        <v>2468076</v>
      </c>
      <c r="W81" s="20">
        <v>2898873</v>
      </c>
      <c r="X81" s="20"/>
      <c r="Y81" s="19"/>
      <c r="Z81" s="22">
        <v>3865164</v>
      </c>
    </row>
    <row r="82" spans="1:26" ht="13.5" hidden="1">
      <c r="A82" s="38" t="s">
        <v>106</v>
      </c>
      <c r="B82" s="18"/>
      <c r="C82" s="18"/>
      <c r="D82" s="19">
        <v>3573264</v>
      </c>
      <c r="E82" s="20">
        <v>3573264</v>
      </c>
      <c r="F82" s="20">
        <v>247804</v>
      </c>
      <c r="G82" s="20">
        <v>155876</v>
      </c>
      <c r="H82" s="20">
        <v>192002</v>
      </c>
      <c r="I82" s="20">
        <v>595682</v>
      </c>
      <c r="J82" s="20">
        <v>203345</v>
      </c>
      <c r="K82" s="20">
        <v>158994</v>
      </c>
      <c r="L82" s="20">
        <v>211410</v>
      </c>
      <c r="M82" s="20">
        <v>573749</v>
      </c>
      <c r="N82" s="20">
        <v>328777</v>
      </c>
      <c r="O82" s="20">
        <v>520438</v>
      </c>
      <c r="P82" s="20">
        <v>272968</v>
      </c>
      <c r="Q82" s="20">
        <v>1122183</v>
      </c>
      <c r="R82" s="20"/>
      <c r="S82" s="20"/>
      <c r="T82" s="20"/>
      <c r="U82" s="20"/>
      <c r="V82" s="20">
        <v>2291614</v>
      </c>
      <c r="W82" s="20">
        <v>2679948</v>
      </c>
      <c r="X82" s="20"/>
      <c r="Y82" s="19"/>
      <c r="Z82" s="22">
        <v>3573264</v>
      </c>
    </row>
    <row r="83" spans="1:26" ht="13.5" hidden="1">
      <c r="A83" s="38" t="s">
        <v>107</v>
      </c>
      <c r="B83" s="18"/>
      <c r="C83" s="18"/>
      <c r="D83" s="19"/>
      <c r="E83" s="20"/>
      <c r="F83" s="20">
        <v>34109</v>
      </c>
      <c r="G83" s="20">
        <v>57004</v>
      </c>
      <c r="H83" s="20"/>
      <c r="I83" s="20">
        <v>91113</v>
      </c>
      <c r="J83" s="20">
        <v>226496</v>
      </c>
      <c r="K83" s="20">
        <v>572911</v>
      </c>
      <c r="L83" s="20">
        <v>559298</v>
      </c>
      <c r="M83" s="20">
        <v>1358705</v>
      </c>
      <c r="N83" s="20">
        <v>865159</v>
      </c>
      <c r="O83" s="20">
        <v>366092</v>
      </c>
      <c r="P83" s="20">
        <v>916314</v>
      </c>
      <c r="Q83" s="20">
        <v>2147565</v>
      </c>
      <c r="R83" s="20"/>
      <c r="S83" s="20"/>
      <c r="T83" s="20"/>
      <c r="U83" s="20"/>
      <c r="V83" s="20">
        <v>3597383</v>
      </c>
      <c r="W83" s="20"/>
      <c r="X83" s="20"/>
      <c r="Y83" s="19"/>
      <c r="Z83" s="22"/>
    </row>
    <row r="84" spans="1:26" ht="13.5" hidden="1">
      <c r="A84" s="39" t="s">
        <v>108</v>
      </c>
      <c r="B84" s="27"/>
      <c r="C84" s="27"/>
      <c r="D84" s="28">
        <v>1987622</v>
      </c>
      <c r="E84" s="29">
        <v>1987622</v>
      </c>
      <c r="F84" s="29"/>
      <c r="G84" s="29"/>
      <c r="H84" s="29">
        <v>2090402</v>
      </c>
      <c r="I84" s="29">
        <v>2090402</v>
      </c>
      <c r="J84" s="29">
        <v>1492209</v>
      </c>
      <c r="K84" s="29">
        <v>236398</v>
      </c>
      <c r="L84" s="29"/>
      <c r="M84" s="29">
        <v>1728607</v>
      </c>
      <c r="N84" s="29">
        <v>2135289</v>
      </c>
      <c r="O84" s="29"/>
      <c r="P84" s="29">
        <v>1573714</v>
      </c>
      <c r="Q84" s="29">
        <v>3709003</v>
      </c>
      <c r="R84" s="29"/>
      <c r="S84" s="29"/>
      <c r="T84" s="29"/>
      <c r="U84" s="29"/>
      <c r="V84" s="29">
        <v>7528012</v>
      </c>
      <c r="W84" s="29"/>
      <c r="X84" s="29"/>
      <c r="Y84" s="28"/>
      <c r="Z84" s="30">
        <v>1987622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133" t="s">
        <v>83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0</v>
      </c>
      <c r="C5" s="18">
        <v>0</v>
      </c>
      <c r="D5" s="58">
        <v>427805145</v>
      </c>
      <c r="E5" s="59">
        <v>403218353</v>
      </c>
      <c r="F5" s="59">
        <v>0</v>
      </c>
      <c r="G5" s="59">
        <v>80469120</v>
      </c>
      <c r="H5" s="59">
        <v>35010482</v>
      </c>
      <c r="I5" s="59">
        <v>115479602</v>
      </c>
      <c r="J5" s="59">
        <v>21576538</v>
      </c>
      <c r="K5" s="59">
        <v>0</v>
      </c>
      <c r="L5" s="59">
        <v>36162163</v>
      </c>
      <c r="M5" s="59">
        <v>57738701</v>
      </c>
      <c r="N5" s="59">
        <v>33962178</v>
      </c>
      <c r="O5" s="59">
        <v>34801719</v>
      </c>
      <c r="P5" s="59">
        <v>34935336</v>
      </c>
      <c r="Q5" s="59">
        <v>103699233</v>
      </c>
      <c r="R5" s="59">
        <v>0</v>
      </c>
      <c r="S5" s="59">
        <v>0</v>
      </c>
      <c r="T5" s="59">
        <v>0</v>
      </c>
      <c r="U5" s="59">
        <v>0</v>
      </c>
      <c r="V5" s="59">
        <v>276917536</v>
      </c>
      <c r="W5" s="59">
        <v>258774682</v>
      </c>
      <c r="X5" s="59">
        <v>18142854</v>
      </c>
      <c r="Y5" s="60">
        <v>7.01</v>
      </c>
      <c r="Z5" s="61">
        <v>403218353</v>
      </c>
    </row>
    <row r="6" spans="1:26" ht="13.5">
      <c r="A6" s="57" t="s">
        <v>32</v>
      </c>
      <c r="B6" s="18">
        <v>0</v>
      </c>
      <c r="C6" s="18">
        <v>0</v>
      </c>
      <c r="D6" s="58">
        <v>1145386657</v>
      </c>
      <c r="E6" s="59">
        <v>1029439698</v>
      </c>
      <c r="F6" s="59">
        <v>0</v>
      </c>
      <c r="G6" s="59">
        <v>171617350</v>
      </c>
      <c r="H6" s="59">
        <v>74772618</v>
      </c>
      <c r="I6" s="59">
        <v>246389968</v>
      </c>
      <c r="J6" s="59">
        <v>78471829</v>
      </c>
      <c r="K6" s="59">
        <v>0</v>
      </c>
      <c r="L6" s="59">
        <v>85293518</v>
      </c>
      <c r="M6" s="59">
        <v>163765347</v>
      </c>
      <c r="N6" s="59">
        <v>79742687</v>
      </c>
      <c r="O6" s="59">
        <v>91917244</v>
      </c>
      <c r="P6" s="59">
        <v>85782059</v>
      </c>
      <c r="Q6" s="59">
        <v>257441990</v>
      </c>
      <c r="R6" s="59">
        <v>0</v>
      </c>
      <c r="S6" s="59">
        <v>0</v>
      </c>
      <c r="T6" s="59">
        <v>0</v>
      </c>
      <c r="U6" s="59">
        <v>0</v>
      </c>
      <c r="V6" s="59">
        <v>667597305</v>
      </c>
      <c r="W6" s="59">
        <v>742209456</v>
      </c>
      <c r="X6" s="59">
        <v>-74612151</v>
      </c>
      <c r="Y6" s="60">
        <v>-10.05</v>
      </c>
      <c r="Z6" s="61">
        <v>1029439698</v>
      </c>
    </row>
    <row r="7" spans="1:26" ht="13.5">
      <c r="A7" s="57" t="s">
        <v>33</v>
      </c>
      <c r="B7" s="18">
        <v>0</v>
      </c>
      <c r="C7" s="18">
        <v>0</v>
      </c>
      <c r="D7" s="58">
        <v>9735001</v>
      </c>
      <c r="E7" s="59">
        <v>7682254</v>
      </c>
      <c r="F7" s="59">
        <v>0</v>
      </c>
      <c r="G7" s="59">
        <v>174777</v>
      </c>
      <c r="H7" s="59">
        <v>235170</v>
      </c>
      <c r="I7" s="59">
        <v>409947</v>
      </c>
      <c r="J7" s="59">
        <v>-49155</v>
      </c>
      <c r="K7" s="59">
        <v>0</v>
      </c>
      <c r="L7" s="59">
        <v>203447</v>
      </c>
      <c r="M7" s="59">
        <v>154292</v>
      </c>
      <c r="N7" s="59">
        <v>257269</v>
      </c>
      <c r="O7" s="59">
        <v>55739</v>
      </c>
      <c r="P7" s="59">
        <v>157393</v>
      </c>
      <c r="Q7" s="59">
        <v>470401</v>
      </c>
      <c r="R7" s="59">
        <v>0</v>
      </c>
      <c r="S7" s="59">
        <v>0</v>
      </c>
      <c r="T7" s="59">
        <v>0</v>
      </c>
      <c r="U7" s="59">
        <v>0</v>
      </c>
      <c r="V7" s="59">
        <v>1034640</v>
      </c>
      <c r="W7" s="59">
        <v>4963058</v>
      </c>
      <c r="X7" s="59">
        <v>-3928418</v>
      </c>
      <c r="Y7" s="60">
        <v>-79.15</v>
      </c>
      <c r="Z7" s="61">
        <v>7682254</v>
      </c>
    </row>
    <row r="8" spans="1:26" ht="13.5">
      <c r="A8" s="57" t="s">
        <v>34</v>
      </c>
      <c r="B8" s="18">
        <v>0</v>
      </c>
      <c r="C8" s="18">
        <v>0</v>
      </c>
      <c r="D8" s="58">
        <v>707414817</v>
      </c>
      <c r="E8" s="59">
        <v>472859858</v>
      </c>
      <c r="F8" s="59">
        <v>0</v>
      </c>
      <c r="G8" s="59">
        <v>81852460</v>
      </c>
      <c r="H8" s="59">
        <v>141064041</v>
      </c>
      <c r="I8" s="59">
        <v>222916501</v>
      </c>
      <c r="J8" s="59">
        <v>-74014206</v>
      </c>
      <c r="K8" s="59">
        <v>0</v>
      </c>
      <c r="L8" s="59">
        <v>140691585</v>
      </c>
      <c r="M8" s="59">
        <v>66677379</v>
      </c>
      <c r="N8" s="59">
        <v>53763757</v>
      </c>
      <c r="O8" s="59">
        <v>288722</v>
      </c>
      <c r="P8" s="59">
        <v>143319398</v>
      </c>
      <c r="Q8" s="59">
        <v>197371877</v>
      </c>
      <c r="R8" s="59">
        <v>0</v>
      </c>
      <c r="S8" s="59">
        <v>0</v>
      </c>
      <c r="T8" s="59">
        <v>0</v>
      </c>
      <c r="U8" s="59">
        <v>0</v>
      </c>
      <c r="V8" s="59">
        <v>486965757</v>
      </c>
      <c r="W8" s="59">
        <v>624125456</v>
      </c>
      <c r="X8" s="59">
        <v>-137159699</v>
      </c>
      <c r="Y8" s="60">
        <v>-21.98</v>
      </c>
      <c r="Z8" s="61">
        <v>472859858</v>
      </c>
    </row>
    <row r="9" spans="1:26" ht="13.5">
      <c r="A9" s="57" t="s">
        <v>35</v>
      </c>
      <c r="B9" s="18">
        <v>0</v>
      </c>
      <c r="C9" s="18">
        <v>0</v>
      </c>
      <c r="D9" s="58">
        <v>335086221</v>
      </c>
      <c r="E9" s="59">
        <v>293472033</v>
      </c>
      <c r="F9" s="59">
        <v>0</v>
      </c>
      <c r="G9" s="59">
        <v>36733906</v>
      </c>
      <c r="H9" s="59">
        <v>23322215</v>
      </c>
      <c r="I9" s="59">
        <v>60056121</v>
      </c>
      <c r="J9" s="59">
        <v>-337581</v>
      </c>
      <c r="K9" s="59">
        <v>0</v>
      </c>
      <c r="L9" s="59">
        <v>15927790</v>
      </c>
      <c r="M9" s="59">
        <v>15590209</v>
      </c>
      <c r="N9" s="59">
        <v>16998225</v>
      </c>
      <c r="O9" s="59">
        <v>25484723</v>
      </c>
      <c r="P9" s="59">
        <v>22652886</v>
      </c>
      <c r="Q9" s="59">
        <v>65135834</v>
      </c>
      <c r="R9" s="59">
        <v>0</v>
      </c>
      <c r="S9" s="59">
        <v>0</v>
      </c>
      <c r="T9" s="59">
        <v>0</v>
      </c>
      <c r="U9" s="59">
        <v>0</v>
      </c>
      <c r="V9" s="59">
        <v>140782164</v>
      </c>
      <c r="W9" s="59">
        <v>154482075</v>
      </c>
      <c r="X9" s="59">
        <v>-13699911</v>
      </c>
      <c r="Y9" s="60">
        <v>-8.87</v>
      </c>
      <c r="Z9" s="61">
        <v>293472033</v>
      </c>
    </row>
    <row r="10" spans="1:26" ht="25.5">
      <c r="A10" s="62" t="s">
        <v>95</v>
      </c>
      <c r="B10" s="63">
        <f>SUM(B5:B9)</f>
        <v>0</v>
      </c>
      <c r="C10" s="63">
        <f>SUM(C5:C9)</f>
        <v>0</v>
      </c>
      <c r="D10" s="64">
        <f aca="true" t="shared" si="0" ref="D10:Z10">SUM(D5:D9)</f>
        <v>2625427841</v>
      </c>
      <c r="E10" s="65">
        <f t="shared" si="0"/>
        <v>2206672196</v>
      </c>
      <c r="F10" s="65">
        <f t="shared" si="0"/>
        <v>0</v>
      </c>
      <c r="G10" s="65">
        <f t="shared" si="0"/>
        <v>370847613</v>
      </c>
      <c r="H10" s="65">
        <f t="shared" si="0"/>
        <v>274404526</v>
      </c>
      <c r="I10" s="65">
        <f t="shared" si="0"/>
        <v>645252139</v>
      </c>
      <c r="J10" s="65">
        <f t="shared" si="0"/>
        <v>25647425</v>
      </c>
      <c r="K10" s="65">
        <f t="shared" si="0"/>
        <v>0</v>
      </c>
      <c r="L10" s="65">
        <f t="shared" si="0"/>
        <v>278278503</v>
      </c>
      <c r="M10" s="65">
        <f t="shared" si="0"/>
        <v>303925928</v>
      </c>
      <c r="N10" s="65">
        <f t="shared" si="0"/>
        <v>184724116</v>
      </c>
      <c r="O10" s="65">
        <f t="shared" si="0"/>
        <v>152548147</v>
      </c>
      <c r="P10" s="65">
        <f t="shared" si="0"/>
        <v>286847072</v>
      </c>
      <c r="Q10" s="65">
        <f t="shared" si="0"/>
        <v>624119335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1573297402</v>
      </c>
      <c r="W10" s="65">
        <f t="shared" si="0"/>
        <v>1784554727</v>
      </c>
      <c r="X10" s="65">
        <f t="shared" si="0"/>
        <v>-211257325</v>
      </c>
      <c r="Y10" s="66">
        <f>+IF(W10&lt;&gt;0,(X10/W10)*100,0)</f>
        <v>-11.838097302577149</v>
      </c>
      <c r="Z10" s="67">
        <f t="shared" si="0"/>
        <v>2206672196</v>
      </c>
    </row>
    <row r="11" spans="1:26" ht="13.5">
      <c r="A11" s="57" t="s">
        <v>36</v>
      </c>
      <c r="B11" s="18">
        <v>0</v>
      </c>
      <c r="C11" s="18">
        <v>0</v>
      </c>
      <c r="D11" s="58">
        <v>664986897</v>
      </c>
      <c r="E11" s="59">
        <v>610408036</v>
      </c>
      <c r="F11" s="59">
        <v>0</v>
      </c>
      <c r="G11" s="59">
        <v>105730268</v>
      </c>
      <c r="H11" s="59">
        <v>67410648</v>
      </c>
      <c r="I11" s="59">
        <v>173140916</v>
      </c>
      <c r="J11" s="59">
        <v>6778542</v>
      </c>
      <c r="K11" s="59">
        <v>0</v>
      </c>
      <c r="L11" s="59">
        <v>98346398</v>
      </c>
      <c r="M11" s="59">
        <v>105124940</v>
      </c>
      <c r="N11" s="59">
        <v>72741209</v>
      </c>
      <c r="O11" s="59">
        <v>49008016</v>
      </c>
      <c r="P11" s="59">
        <v>60119056</v>
      </c>
      <c r="Q11" s="59">
        <v>181868281</v>
      </c>
      <c r="R11" s="59">
        <v>0</v>
      </c>
      <c r="S11" s="59">
        <v>0</v>
      </c>
      <c r="T11" s="59">
        <v>0</v>
      </c>
      <c r="U11" s="59">
        <v>0</v>
      </c>
      <c r="V11" s="59">
        <v>460134137</v>
      </c>
      <c r="W11" s="59">
        <v>449581412</v>
      </c>
      <c r="X11" s="59">
        <v>10552725</v>
      </c>
      <c r="Y11" s="60">
        <v>2.35</v>
      </c>
      <c r="Z11" s="61">
        <v>610408036</v>
      </c>
    </row>
    <row r="12" spans="1:26" ht="13.5">
      <c r="A12" s="57" t="s">
        <v>37</v>
      </c>
      <c r="B12" s="18">
        <v>0</v>
      </c>
      <c r="C12" s="18">
        <v>0</v>
      </c>
      <c r="D12" s="58">
        <v>38919923</v>
      </c>
      <c r="E12" s="59">
        <v>33465982</v>
      </c>
      <c r="F12" s="59">
        <v>0</v>
      </c>
      <c r="G12" s="59">
        <v>4493892</v>
      </c>
      <c r="H12" s="59">
        <v>4178758</v>
      </c>
      <c r="I12" s="59">
        <v>8672650</v>
      </c>
      <c r="J12" s="59">
        <v>2508367</v>
      </c>
      <c r="K12" s="59">
        <v>0</v>
      </c>
      <c r="L12" s="59">
        <v>2786527</v>
      </c>
      <c r="M12" s="59">
        <v>5294894</v>
      </c>
      <c r="N12" s="59">
        <v>2762277</v>
      </c>
      <c r="O12" s="59">
        <v>3311774</v>
      </c>
      <c r="P12" s="59">
        <v>2926238</v>
      </c>
      <c r="Q12" s="59">
        <v>9000289</v>
      </c>
      <c r="R12" s="59">
        <v>0</v>
      </c>
      <c r="S12" s="59">
        <v>0</v>
      </c>
      <c r="T12" s="59">
        <v>0</v>
      </c>
      <c r="U12" s="59">
        <v>0</v>
      </c>
      <c r="V12" s="59">
        <v>22967833</v>
      </c>
      <c r="W12" s="59">
        <v>23379367</v>
      </c>
      <c r="X12" s="59">
        <v>-411534</v>
      </c>
      <c r="Y12" s="60">
        <v>-1.76</v>
      </c>
      <c r="Z12" s="61">
        <v>33465982</v>
      </c>
    </row>
    <row r="13" spans="1:26" ht="13.5">
      <c r="A13" s="57" t="s">
        <v>96</v>
      </c>
      <c r="B13" s="18">
        <v>0</v>
      </c>
      <c r="C13" s="18">
        <v>0</v>
      </c>
      <c r="D13" s="58">
        <v>257872368</v>
      </c>
      <c r="E13" s="59">
        <v>219423837</v>
      </c>
      <c r="F13" s="59">
        <v>0</v>
      </c>
      <c r="G13" s="59">
        <v>38448531</v>
      </c>
      <c r="H13" s="59">
        <v>17275495</v>
      </c>
      <c r="I13" s="59">
        <v>55724026</v>
      </c>
      <c r="J13" s="59">
        <v>24066463</v>
      </c>
      <c r="K13" s="59">
        <v>0</v>
      </c>
      <c r="L13" s="59">
        <v>19947622</v>
      </c>
      <c r="M13" s="59">
        <v>44014085</v>
      </c>
      <c r="N13" s="59">
        <v>19947622</v>
      </c>
      <c r="O13" s="59">
        <v>19947622</v>
      </c>
      <c r="P13" s="59">
        <v>19947622</v>
      </c>
      <c r="Q13" s="59">
        <v>59842866</v>
      </c>
      <c r="R13" s="59">
        <v>0</v>
      </c>
      <c r="S13" s="59">
        <v>0</v>
      </c>
      <c r="T13" s="59">
        <v>0</v>
      </c>
      <c r="U13" s="59">
        <v>0</v>
      </c>
      <c r="V13" s="59">
        <v>159580977</v>
      </c>
      <c r="W13" s="59">
        <v>187193745</v>
      </c>
      <c r="X13" s="59">
        <v>-27612768</v>
      </c>
      <c r="Y13" s="60">
        <v>-14.75</v>
      </c>
      <c r="Z13" s="61">
        <v>219423837</v>
      </c>
    </row>
    <row r="14" spans="1:26" ht="13.5">
      <c r="A14" s="57" t="s">
        <v>38</v>
      </c>
      <c r="B14" s="18">
        <v>0</v>
      </c>
      <c r="C14" s="18">
        <v>0</v>
      </c>
      <c r="D14" s="58">
        <v>47392772</v>
      </c>
      <c r="E14" s="59">
        <v>30219941</v>
      </c>
      <c r="F14" s="59">
        <v>0</v>
      </c>
      <c r="G14" s="59">
        <v>9115536</v>
      </c>
      <c r="H14" s="59">
        <v>951686</v>
      </c>
      <c r="I14" s="59">
        <v>10067222</v>
      </c>
      <c r="J14" s="59">
        <v>-8927457</v>
      </c>
      <c r="K14" s="59">
        <v>0</v>
      </c>
      <c r="L14" s="59">
        <v>9642848</v>
      </c>
      <c r="M14" s="59">
        <v>715391</v>
      </c>
      <c r="N14" s="59">
        <v>8011446</v>
      </c>
      <c r="O14" s="59">
        <v>458298</v>
      </c>
      <c r="P14" s="59">
        <v>731874</v>
      </c>
      <c r="Q14" s="59">
        <v>9201618</v>
      </c>
      <c r="R14" s="59">
        <v>0</v>
      </c>
      <c r="S14" s="59">
        <v>0</v>
      </c>
      <c r="T14" s="59">
        <v>0</v>
      </c>
      <c r="U14" s="59">
        <v>0</v>
      </c>
      <c r="V14" s="59">
        <v>19984231</v>
      </c>
      <c r="W14" s="59">
        <v>22981996</v>
      </c>
      <c r="X14" s="59">
        <v>-2997765</v>
      </c>
      <c r="Y14" s="60">
        <v>-13.04</v>
      </c>
      <c r="Z14" s="61">
        <v>30219941</v>
      </c>
    </row>
    <row r="15" spans="1:26" ht="13.5">
      <c r="A15" s="57" t="s">
        <v>39</v>
      </c>
      <c r="B15" s="18">
        <v>0</v>
      </c>
      <c r="C15" s="18">
        <v>0</v>
      </c>
      <c r="D15" s="58">
        <v>691956361</v>
      </c>
      <c r="E15" s="59">
        <v>528666456</v>
      </c>
      <c r="F15" s="59">
        <v>0</v>
      </c>
      <c r="G15" s="59">
        <v>95633865</v>
      </c>
      <c r="H15" s="59">
        <v>25608374</v>
      </c>
      <c r="I15" s="59">
        <v>121242239</v>
      </c>
      <c r="J15" s="59">
        <v>-4568518</v>
      </c>
      <c r="K15" s="59">
        <v>0</v>
      </c>
      <c r="L15" s="59">
        <v>57175570</v>
      </c>
      <c r="M15" s="59">
        <v>52607052</v>
      </c>
      <c r="N15" s="59">
        <v>85005606</v>
      </c>
      <c r="O15" s="59">
        <v>68487321</v>
      </c>
      <c r="P15" s="59">
        <v>63581658</v>
      </c>
      <c r="Q15" s="59">
        <v>217074585</v>
      </c>
      <c r="R15" s="59">
        <v>0</v>
      </c>
      <c r="S15" s="59">
        <v>0</v>
      </c>
      <c r="T15" s="59">
        <v>0</v>
      </c>
      <c r="U15" s="59">
        <v>0</v>
      </c>
      <c r="V15" s="59">
        <v>390923876</v>
      </c>
      <c r="W15" s="59">
        <v>425870048</v>
      </c>
      <c r="X15" s="59">
        <v>-34946172</v>
      </c>
      <c r="Y15" s="60">
        <v>-8.21</v>
      </c>
      <c r="Z15" s="61">
        <v>528666456</v>
      </c>
    </row>
    <row r="16" spans="1:26" ht="13.5">
      <c r="A16" s="68" t="s">
        <v>40</v>
      </c>
      <c r="B16" s="18">
        <v>0</v>
      </c>
      <c r="C16" s="18">
        <v>0</v>
      </c>
      <c r="D16" s="58">
        <v>188452765</v>
      </c>
      <c r="E16" s="59">
        <v>41785779</v>
      </c>
      <c r="F16" s="59">
        <v>0</v>
      </c>
      <c r="G16" s="59">
        <v>2905448</v>
      </c>
      <c r="H16" s="59">
        <v>250206</v>
      </c>
      <c r="I16" s="59">
        <v>3155654</v>
      </c>
      <c r="J16" s="59">
        <v>-2504252</v>
      </c>
      <c r="K16" s="59">
        <v>0</v>
      </c>
      <c r="L16" s="59">
        <v>10226876</v>
      </c>
      <c r="M16" s="59">
        <v>7722624</v>
      </c>
      <c r="N16" s="59">
        <v>5368276</v>
      </c>
      <c r="O16" s="59">
        <v>1322858</v>
      </c>
      <c r="P16" s="59">
        <v>9133631</v>
      </c>
      <c r="Q16" s="59">
        <v>15824765</v>
      </c>
      <c r="R16" s="59">
        <v>0</v>
      </c>
      <c r="S16" s="59">
        <v>0</v>
      </c>
      <c r="T16" s="59">
        <v>0</v>
      </c>
      <c r="U16" s="59">
        <v>0</v>
      </c>
      <c r="V16" s="59">
        <v>26703043</v>
      </c>
      <c r="W16" s="59">
        <v>103735319</v>
      </c>
      <c r="X16" s="59">
        <v>-77032276</v>
      </c>
      <c r="Y16" s="60">
        <v>-74.26</v>
      </c>
      <c r="Z16" s="61">
        <v>41785779</v>
      </c>
    </row>
    <row r="17" spans="1:26" ht="13.5">
      <c r="A17" s="57" t="s">
        <v>41</v>
      </c>
      <c r="B17" s="18">
        <v>0</v>
      </c>
      <c r="C17" s="18">
        <v>0</v>
      </c>
      <c r="D17" s="58">
        <v>786013736</v>
      </c>
      <c r="E17" s="59">
        <v>939520946</v>
      </c>
      <c r="F17" s="59">
        <v>0</v>
      </c>
      <c r="G17" s="59">
        <v>98896977</v>
      </c>
      <c r="H17" s="59">
        <v>67006472</v>
      </c>
      <c r="I17" s="59">
        <v>165903449</v>
      </c>
      <c r="J17" s="59">
        <v>145328118</v>
      </c>
      <c r="K17" s="59">
        <v>0</v>
      </c>
      <c r="L17" s="59">
        <v>106107443</v>
      </c>
      <c r="M17" s="59">
        <v>251435561</v>
      </c>
      <c r="N17" s="59">
        <v>-1226506</v>
      </c>
      <c r="O17" s="59">
        <v>47732756</v>
      </c>
      <c r="P17" s="59">
        <v>106767162</v>
      </c>
      <c r="Q17" s="59">
        <v>153273412</v>
      </c>
      <c r="R17" s="59">
        <v>0</v>
      </c>
      <c r="S17" s="59">
        <v>0</v>
      </c>
      <c r="T17" s="59">
        <v>0</v>
      </c>
      <c r="U17" s="59">
        <v>0</v>
      </c>
      <c r="V17" s="59">
        <v>570612422</v>
      </c>
      <c r="W17" s="59">
        <v>478509983</v>
      </c>
      <c r="X17" s="59">
        <v>92102439</v>
      </c>
      <c r="Y17" s="60">
        <v>19.25</v>
      </c>
      <c r="Z17" s="61">
        <v>939520946</v>
      </c>
    </row>
    <row r="18" spans="1:26" ht="13.5">
      <c r="A18" s="69" t="s">
        <v>42</v>
      </c>
      <c r="B18" s="70">
        <f>SUM(B11:B17)</f>
        <v>0</v>
      </c>
      <c r="C18" s="70">
        <f>SUM(C11:C17)</f>
        <v>0</v>
      </c>
      <c r="D18" s="71">
        <f aca="true" t="shared" si="1" ref="D18:Z18">SUM(D11:D17)</f>
        <v>2675594822</v>
      </c>
      <c r="E18" s="72">
        <f t="shared" si="1"/>
        <v>2403490977</v>
      </c>
      <c r="F18" s="72">
        <f t="shared" si="1"/>
        <v>0</v>
      </c>
      <c r="G18" s="72">
        <f t="shared" si="1"/>
        <v>355224517</v>
      </c>
      <c r="H18" s="72">
        <f t="shared" si="1"/>
        <v>182681639</v>
      </c>
      <c r="I18" s="72">
        <f t="shared" si="1"/>
        <v>537906156</v>
      </c>
      <c r="J18" s="72">
        <f t="shared" si="1"/>
        <v>162681263</v>
      </c>
      <c r="K18" s="72">
        <f t="shared" si="1"/>
        <v>0</v>
      </c>
      <c r="L18" s="72">
        <f t="shared" si="1"/>
        <v>304233284</v>
      </c>
      <c r="M18" s="72">
        <f t="shared" si="1"/>
        <v>466914547</v>
      </c>
      <c r="N18" s="72">
        <f t="shared" si="1"/>
        <v>192609930</v>
      </c>
      <c r="O18" s="72">
        <f t="shared" si="1"/>
        <v>190268645</v>
      </c>
      <c r="P18" s="72">
        <f t="shared" si="1"/>
        <v>263207241</v>
      </c>
      <c r="Q18" s="72">
        <f t="shared" si="1"/>
        <v>646085816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1650906519</v>
      </c>
      <c r="W18" s="72">
        <f t="shared" si="1"/>
        <v>1691251870</v>
      </c>
      <c r="X18" s="72">
        <f t="shared" si="1"/>
        <v>-40345351</v>
      </c>
      <c r="Y18" s="66">
        <f>+IF(W18&lt;&gt;0,(X18/W18)*100,0)</f>
        <v>-2.3855317895376515</v>
      </c>
      <c r="Z18" s="73">
        <f t="shared" si="1"/>
        <v>2403490977</v>
      </c>
    </row>
    <row r="19" spans="1:26" ht="13.5">
      <c r="A19" s="69" t="s">
        <v>43</v>
      </c>
      <c r="B19" s="74">
        <f>+B10-B18</f>
        <v>0</v>
      </c>
      <c r="C19" s="74">
        <f>+C10-C18</f>
        <v>0</v>
      </c>
      <c r="D19" s="75">
        <f aca="true" t="shared" si="2" ref="D19:Z19">+D10-D18</f>
        <v>-50166981</v>
      </c>
      <c r="E19" s="76">
        <f t="shared" si="2"/>
        <v>-196818781</v>
      </c>
      <c r="F19" s="76">
        <f t="shared" si="2"/>
        <v>0</v>
      </c>
      <c r="G19" s="76">
        <f t="shared" si="2"/>
        <v>15623096</v>
      </c>
      <c r="H19" s="76">
        <f t="shared" si="2"/>
        <v>91722887</v>
      </c>
      <c r="I19" s="76">
        <f t="shared" si="2"/>
        <v>107345983</v>
      </c>
      <c r="J19" s="76">
        <f t="shared" si="2"/>
        <v>-137033838</v>
      </c>
      <c r="K19" s="76">
        <f t="shared" si="2"/>
        <v>0</v>
      </c>
      <c r="L19" s="76">
        <f t="shared" si="2"/>
        <v>-25954781</v>
      </c>
      <c r="M19" s="76">
        <f t="shared" si="2"/>
        <v>-162988619</v>
      </c>
      <c r="N19" s="76">
        <f t="shared" si="2"/>
        <v>-7885814</v>
      </c>
      <c r="O19" s="76">
        <f t="shared" si="2"/>
        <v>-37720498</v>
      </c>
      <c r="P19" s="76">
        <f t="shared" si="2"/>
        <v>23639831</v>
      </c>
      <c r="Q19" s="76">
        <f t="shared" si="2"/>
        <v>-21966481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-77609117</v>
      </c>
      <c r="W19" s="76">
        <f>IF(E10=E18,0,W10-W18)</f>
        <v>93302857</v>
      </c>
      <c r="X19" s="76">
        <f t="shared" si="2"/>
        <v>-170911974</v>
      </c>
      <c r="Y19" s="77">
        <f>+IF(W19&lt;&gt;0,(X19/W19)*100,0)</f>
        <v>-183.17978623098327</v>
      </c>
      <c r="Z19" s="78">
        <f t="shared" si="2"/>
        <v>-196818781</v>
      </c>
    </row>
    <row r="20" spans="1:26" ht="13.5">
      <c r="A20" s="57" t="s">
        <v>44</v>
      </c>
      <c r="B20" s="18">
        <v>0</v>
      </c>
      <c r="C20" s="18">
        <v>0</v>
      </c>
      <c r="D20" s="58">
        <v>581284915</v>
      </c>
      <c r="E20" s="59">
        <v>713502520</v>
      </c>
      <c r="F20" s="59">
        <v>0</v>
      </c>
      <c r="G20" s="59">
        <v>266004</v>
      </c>
      <c r="H20" s="59">
        <v>7927866</v>
      </c>
      <c r="I20" s="59">
        <v>8193870</v>
      </c>
      <c r="J20" s="59">
        <v>21034704</v>
      </c>
      <c r="K20" s="59">
        <v>0</v>
      </c>
      <c r="L20" s="59">
        <v>21905122</v>
      </c>
      <c r="M20" s="59">
        <v>42939826</v>
      </c>
      <c r="N20" s="59">
        <v>2884036</v>
      </c>
      <c r="O20" s="59">
        <v>1909950</v>
      </c>
      <c r="P20" s="59">
        <v>9182415</v>
      </c>
      <c r="Q20" s="59">
        <v>13976401</v>
      </c>
      <c r="R20" s="59">
        <v>0</v>
      </c>
      <c r="S20" s="59">
        <v>0</v>
      </c>
      <c r="T20" s="59">
        <v>0</v>
      </c>
      <c r="U20" s="59">
        <v>0</v>
      </c>
      <c r="V20" s="59">
        <v>65110097</v>
      </c>
      <c r="W20" s="59">
        <v>376962199</v>
      </c>
      <c r="X20" s="59">
        <v>-311852102</v>
      </c>
      <c r="Y20" s="60">
        <v>-82.73</v>
      </c>
      <c r="Z20" s="61">
        <v>713502520</v>
      </c>
    </row>
    <row r="21" spans="1:26" ht="13.5">
      <c r="A21" s="57" t="s">
        <v>97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98</v>
      </c>
      <c r="B22" s="85">
        <f>SUM(B19:B21)</f>
        <v>0</v>
      </c>
      <c r="C22" s="85">
        <f>SUM(C19:C21)</f>
        <v>0</v>
      </c>
      <c r="D22" s="86">
        <f aca="true" t="shared" si="3" ref="D22:Z22">SUM(D19:D21)</f>
        <v>531117934</v>
      </c>
      <c r="E22" s="87">
        <f t="shared" si="3"/>
        <v>516683739</v>
      </c>
      <c r="F22" s="87">
        <f t="shared" si="3"/>
        <v>0</v>
      </c>
      <c r="G22" s="87">
        <f t="shared" si="3"/>
        <v>15889100</v>
      </c>
      <c r="H22" s="87">
        <f t="shared" si="3"/>
        <v>99650753</v>
      </c>
      <c r="I22" s="87">
        <f t="shared" si="3"/>
        <v>115539853</v>
      </c>
      <c r="J22" s="87">
        <f t="shared" si="3"/>
        <v>-115999134</v>
      </c>
      <c r="K22" s="87">
        <f t="shared" si="3"/>
        <v>0</v>
      </c>
      <c r="L22" s="87">
        <f t="shared" si="3"/>
        <v>-4049659</v>
      </c>
      <c r="M22" s="87">
        <f t="shared" si="3"/>
        <v>-120048793</v>
      </c>
      <c r="N22" s="87">
        <f t="shared" si="3"/>
        <v>-5001778</v>
      </c>
      <c r="O22" s="87">
        <f t="shared" si="3"/>
        <v>-35810548</v>
      </c>
      <c r="P22" s="87">
        <f t="shared" si="3"/>
        <v>32822246</v>
      </c>
      <c r="Q22" s="87">
        <f t="shared" si="3"/>
        <v>-7990080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-12499020</v>
      </c>
      <c r="W22" s="87">
        <f t="shared" si="3"/>
        <v>470265056</v>
      </c>
      <c r="X22" s="87">
        <f t="shared" si="3"/>
        <v>-482764076</v>
      </c>
      <c r="Y22" s="88">
        <f>+IF(W22&lt;&gt;0,(X22/W22)*100,0)</f>
        <v>-102.657867056148</v>
      </c>
      <c r="Z22" s="89">
        <f t="shared" si="3"/>
        <v>516683739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0</v>
      </c>
      <c r="C24" s="74">
        <f>SUM(C22:C23)</f>
        <v>0</v>
      </c>
      <c r="D24" s="75">
        <f aca="true" t="shared" si="4" ref="D24:Z24">SUM(D22:D23)</f>
        <v>531117934</v>
      </c>
      <c r="E24" s="76">
        <f t="shared" si="4"/>
        <v>516683739</v>
      </c>
      <c r="F24" s="76">
        <f t="shared" si="4"/>
        <v>0</v>
      </c>
      <c r="G24" s="76">
        <f t="shared" si="4"/>
        <v>15889100</v>
      </c>
      <c r="H24" s="76">
        <f t="shared" si="4"/>
        <v>99650753</v>
      </c>
      <c r="I24" s="76">
        <f t="shared" si="4"/>
        <v>115539853</v>
      </c>
      <c r="J24" s="76">
        <f t="shared" si="4"/>
        <v>-115999134</v>
      </c>
      <c r="K24" s="76">
        <f t="shared" si="4"/>
        <v>0</v>
      </c>
      <c r="L24" s="76">
        <f t="shared" si="4"/>
        <v>-4049659</v>
      </c>
      <c r="M24" s="76">
        <f t="shared" si="4"/>
        <v>-120048793</v>
      </c>
      <c r="N24" s="76">
        <f t="shared" si="4"/>
        <v>-5001778</v>
      </c>
      <c r="O24" s="76">
        <f t="shared" si="4"/>
        <v>-35810548</v>
      </c>
      <c r="P24" s="76">
        <f t="shared" si="4"/>
        <v>32822246</v>
      </c>
      <c r="Q24" s="76">
        <f t="shared" si="4"/>
        <v>-7990080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-12499020</v>
      </c>
      <c r="W24" s="76">
        <f t="shared" si="4"/>
        <v>470265056</v>
      </c>
      <c r="X24" s="76">
        <f t="shared" si="4"/>
        <v>-482764076</v>
      </c>
      <c r="Y24" s="77">
        <f>+IF(W24&lt;&gt;0,(X24/W24)*100,0)</f>
        <v>-102.657867056148</v>
      </c>
      <c r="Z24" s="78">
        <f t="shared" si="4"/>
        <v>516683739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99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0</v>
      </c>
      <c r="C27" s="21">
        <v>0</v>
      </c>
      <c r="D27" s="98">
        <v>751719378</v>
      </c>
      <c r="E27" s="99">
        <v>741423871</v>
      </c>
      <c r="F27" s="99">
        <v>0</v>
      </c>
      <c r="G27" s="99">
        <v>13072900</v>
      </c>
      <c r="H27" s="99">
        <v>62472760</v>
      </c>
      <c r="I27" s="99">
        <v>75545660</v>
      </c>
      <c r="J27" s="99">
        <v>31792423</v>
      </c>
      <c r="K27" s="99">
        <v>46834812</v>
      </c>
      <c r="L27" s="99">
        <v>135875696</v>
      </c>
      <c r="M27" s="99">
        <v>214502931</v>
      </c>
      <c r="N27" s="99">
        <v>5407583</v>
      </c>
      <c r="O27" s="99">
        <v>32244277</v>
      </c>
      <c r="P27" s="99">
        <v>46777628</v>
      </c>
      <c r="Q27" s="99">
        <v>84429488</v>
      </c>
      <c r="R27" s="99">
        <v>0</v>
      </c>
      <c r="S27" s="99">
        <v>0</v>
      </c>
      <c r="T27" s="99">
        <v>0</v>
      </c>
      <c r="U27" s="99">
        <v>0</v>
      </c>
      <c r="V27" s="99">
        <v>374478079</v>
      </c>
      <c r="W27" s="99">
        <v>556067903</v>
      </c>
      <c r="X27" s="99">
        <v>-181589824</v>
      </c>
      <c r="Y27" s="100">
        <v>-32.66</v>
      </c>
      <c r="Z27" s="101">
        <v>741423871</v>
      </c>
    </row>
    <row r="28" spans="1:26" ht="13.5">
      <c r="A28" s="102" t="s">
        <v>44</v>
      </c>
      <c r="B28" s="18">
        <v>0</v>
      </c>
      <c r="C28" s="18">
        <v>0</v>
      </c>
      <c r="D28" s="58">
        <v>605106165</v>
      </c>
      <c r="E28" s="59">
        <v>604285546</v>
      </c>
      <c r="F28" s="59">
        <v>0</v>
      </c>
      <c r="G28" s="59">
        <v>9014222</v>
      </c>
      <c r="H28" s="59">
        <v>56987472</v>
      </c>
      <c r="I28" s="59">
        <v>66001694</v>
      </c>
      <c r="J28" s="59">
        <v>26485331</v>
      </c>
      <c r="K28" s="59">
        <v>38785825</v>
      </c>
      <c r="L28" s="59">
        <v>114192759</v>
      </c>
      <c r="M28" s="59">
        <v>179463915</v>
      </c>
      <c r="N28" s="59">
        <v>3421692</v>
      </c>
      <c r="O28" s="59">
        <v>30195093</v>
      </c>
      <c r="P28" s="59">
        <v>39284998</v>
      </c>
      <c r="Q28" s="59">
        <v>72901783</v>
      </c>
      <c r="R28" s="59">
        <v>0</v>
      </c>
      <c r="S28" s="59">
        <v>0</v>
      </c>
      <c r="T28" s="59">
        <v>0</v>
      </c>
      <c r="U28" s="59">
        <v>0</v>
      </c>
      <c r="V28" s="59">
        <v>318367392</v>
      </c>
      <c r="W28" s="59">
        <v>453214160</v>
      </c>
      <c r="X28" s="59">
        <v>-134846768</v>
      </c>
      <c r="Y28" s="60">
        <v>-29.75</v>
      </c>
      <c r="Z28" s="61">
        <v>604285546</v>
      </c>
    </row>
    <row r="29" spans="1:26" ht="13.5">
      <c r="A29" s="57" t="s">
        <v>100</v>
      </c>
      <c r="B29" s="18">
        <v>0</v>
      </c>
      <c r="C29" s="18">
        <v>0</v>
      </c>
      <c r="D29" s="58">
        <v>10423372</v>
      </c>
      <c r="E29" s="59">
        <v>6422479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197864</v>
      </c>
      <c r="L29" s="59">
        <v>0</v>
      </c>
      <c r="M29" s="59">
        <v>197864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197864</v>
      </c>
      <c r="W29" s="59">
        <v>4816859</v>
      </c>
      <c r="X29" s="59">
        <v>-4618995</v>
      </c>
      <c r="Y29" s="60">
        <v>-95.89</v>
      </c>
      <c r="Z29" s="61">
        <v>6422479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0</v>
      </c>
      <c r="C31" s="18">
        <v>0</v>
      </c>
      <c r="D31" s="58">
        <v>136189841</v>
      </c>
      <c r="E31" s="59">
        <v>130715846</v>
      </c>
      <c r="F31" s="59">
        <v>0</v>
      </c>
      <c r="G31" s="59">
        <v>4058678</v>
      </c>
      <c r="H31" s="59">
        <v>5485288</v>
      </c>
      <c r="I31" s="59">
        <v>9543966</v>
      </c>
      <c r="J31" s="59">
        <v>5307092</v>
      </c>
      <c r="K31" s="59">
        <v>7851123</v>
      </c>
      <c r="L31" s="59">
        <v>21682937</v>
      </c>
      <c r="M31" s="59">
        <v>34841152</v>
      </c>
      <c r="N31" s="59">
        <v>1985891</v>
      </c>
      <c r="O31" s="59">
        <v>2049183</v>
      </c>
      <c r="P31" s="59">
        <v>7492632</v>
      </c>
      <c r="Q31" s="59">
        <v>11527706</v>
      </c>
      <c r="R31" s="59">
        <v>0</v>
      </c>
      <c r="S31" s="59">
        <v>0</v>
      </c>
      <c r="T31" s="59">
        <v>0</v>
      </c>
      <c r="U31" s="59">
        <v>0</v>
      </c>
      <c r="V31" s="59">
        <v>55912824</v>
      </c>
      <c r="W31" s="59">
        <v>98036885</v>
      </c>
      <c r="X31" s="59">
        <v>-42124061</v>
      </c>
      <c r="Y31" s="60">
        <v>-42.97</v>
      </c>
      <c r="Z31" s="61">
        <v>130715846</v>
      </c>
    </row>
    <row r="32" spans="1:26" ht="13.5">
      <c r="A32" s="69" t="s">
        <v>50</v>
      </c>
      <c r="B32" s="21">
        <f>SUM(B28:B31)</f>
        <v>0</v>
      </c>
      <c r="C32" s="21">
        <f>SUM(C28:C31)</f>
        <v>0</v>
      </c>
      <c r="D32" s="98">
        <f aca="true" t="shared" si="5" ref="D32:Z32">SUM(D28:D31)</f>
        <v>751719378</v>
      </c>
      <c r="E32" s="99">
        <f t="shared" si="5"/>
        <v>741423871</v>
      </c>
      <c r="F32" s="99">
        <f t="shared" si="5"/>
        <v>0</v>
      </c>
      <c r="G32" s="99">
        <f t="shared" si="5"/>
        <v>13072900</v>
      </c>
      <c r="H32" s="99">
        <f t="shared" si="5"/>
        <v>62472760</v>
      </c>
      <c r="I32" s="99">
        <f t="shared" si="5"/>
        <v>75545660</v>
      </c>
      <c r="J32" s="99">
        <f t="shared" si="5"/>
        <v>31792423</v>
      </c>
      <c r="K32" s="99">
        <f t="shared" si="5"/>
        <v>46834812</v>
      </c>
      <c r="L32" s="99">
        <f t="shared" si="5"/>
        <v>135875696</v>
      </c>
      <c r="M32" s="99">
        <f t="shared" si="5"/>
        <v>214502931</v>
      </c>
      <c r="N32" s="99">
        <f t="shared" si="5"/>
        <v>5407583</v>
      </c>
      <c r="O32" s="99">
        <f t="shared" si="5"/>
        <v>32244276</v>
      </c>
      <c r="P32" s="99">
        <f t="shared" si="5"/>
        <v>46777630</v>
      </c>
      <c r="Q32" s="99">
        <f t="shared" si="5"/>
        <v>84429489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374478080</v>
      </c>
      <c r="W32" s="99">
        <f t="shared" si="5"/>
        <v>556067904</v>
      </c>
      <c r="X32" s="99">
        <f t="shared" si="5"/>
        <v>-181589824</v>
      </c>
      <c r="Y32" s="100">
        <f>+IF(W32&lt;&gt;0,(X32/W32)*100,0)</f>
        <v>-32.656052020582</v>
      </c>
      <c r="Z32" s="101">
        <f t="shared" si="5"/>
        <v>741423871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0</v>
      </c>
      <c r="C35" s="18">
        <v>0</v>
      </c>
      <c r="D35" s="58">
        <v>589388886</v>
      </c>
      <c r="E35" s="59">
        <v>444869482</v>
      </c>
      <c r="F35" s="59">
        <v>0</v>
      </c>
      <c r="G35" s="59">
        <v>0</v>
      </c>
      <c r="H35" s="59">
        <v>261304534</v>
      </c>
      <c r="I35" s="59">
        <v>261304534</v>
      </c>
      <c r="J35" s="59">
        <v>261304534</v>
      </c>
      <c r="K35" s="59">
        <v>261304534</v>
      </c>
      <c r="L35" s="59">
        <v>261304534</v>
      </c>
      <c r="M35" s="59">
        <v>261304534</v>
      </c>
      <c r="N35" s="59">
        <v>261304534</v>
      </c>
      <c r="O35" s="59">
        <v>261304534</v>
      </c>
      <c r="P35" s="59">
        <v>0</v>
      </c>
      <c r="Q35" s="59">
        <v>261304534</v>
      </c>
      <c r="R35" s="59">
        <v>0</v>
      </c>
      <c r="S35" s="59">
        <v>0</v>
      </c>
      <c r="T35" s="59">
        <v>0</v>
      </c>
      <c r="U35" s="59">
        <v>0</v>
      </c>
      <c r="V35" s="59">
        <v>261304534</v>
      </c>
      <c r="W35" s="59">
        <v>333652112</v>
      </c>
      <c r="X35" s="59">
        <v>-72347578</v>
      </c>
      <c r="Y35" s="60">
        <v>-21.68</v>
      </c>
      <c r="Z35" s="61">
        <v>444869482</v>
      </c>
    </row>
    <row r="36" spans="1:26" ht="13.5">
      <c r="A36" s="57" t="s">
        <v>53</v>
      </c>
      <c r="B36" s="18">
        <v>0</v>
      </c>
      <c r="C36" s="18">
        <v>0</v>
      </c>
      <c r="D36" s="58">
        <v>6027115157</v>
      </c>
      <c r="E36" s="59">
        <v>6027115157</v>
      </c>
      <c r="F36" s="59">
        <v>0</v>
      </c>
      <c r="G36" s="59">
        <v>0</v>
      </c>
      <c r="H36" s="59">
        <v>6055127464</v>
      </c>
      <c r="I36" s="59">
        <v>6055127464</v>
      </c>
      <c r="J36" s="59">
        <v>6055127464</v>
      </c>
      <c r="K36" s="59">
        <v>6055127464</v>
      </c>
      <c r="L36" s="59">
        <v>6055127464</v>
      </c>
      <c r="M36" s="59">
        <v>6055127464</v>
      </c>
      <c r="N36" s="59">
        <v>6055127464</v>
      </c>
      <c r="O36" s="59">
        <v>6055127464</v>
      </c>
      <c r="P36" s="59">
        <v>0</v>
      </c>
      <c r="Q36" s="59">
        <v>6055127464</v>
      </c>
      <c r="R36" s="59">
        <v>0</v>
      </c>
      <c r="S36" s="59">
        <v>0</v>
      </c>
      <c r="T36" s="59">
        <v>0</v>
      </c>
      <c r="U36" s="59">
        <v>0</v>
      </c>
      <c r="V36" s="59">
        <v>6055127464</v>
      </c>
      <c r="W36" s="59">
        <v>4520336368</v>
      </c>
      <c r="X36" s="59">
        <v>1534791096</v>
      </c>
      <c r="Y36" s="60">
        <v>33.95</v>
      </c>
      <c r="Z36" s="61">
        <v>6027115157</v>
      </c>
    </row>
    <row r="37" spans="1:26" ht="13.5">
      <c r="A37" s="57" t="s">
        <v>54</v>
      </c>
      <c r="B37" s="18">
        <v>0</v>
      </c>
      <c r="C37" s="18">
        <v>0</v>
      </c>
      <c r="D37" s="58">
        <v>560967162</v>
      </c>
      <c r="E37" s="59">
        <v>409219447</v>
      </c>
      <c r="F37" s="59">
        <v>0</v>
      </c>
      <c r="G37" s="59">
        <v>0</v>
      </c>
      <c r="H37" s="59">
        <v>974754030</v>
      </c>
      <c r="I37" s="59">
        <v>974754030</v>
      </c>
      <c r="J37" s="59">
        <v>974754030</v>
      </c>
      <c r="K37" s="59">
        <v>974754030</v>
      </c>
      <c r="L37" s="59">
        <v>974754030</v>
      </c>
      <c r="M37" s="59">
        <v>974754030</v>
      </c>
      <c r="N37" s="59">
        <v>974754030</v>
      </c>
      <c r="O37" s="59">
        <v>974754030</v>
      </c>
      <c r="P37" s="59">
        <v>0</v>
      </c>
      <c r="Q37" s="59">
        <v>974754030</v>
      </c>
      <c r="R37" s="59">
        <v>0</v>
      </c>
      <c r="S37" s="59">
        <v>0</v>
      </c>
      <c r="T37" s="59">
        <v>0</v>
      </c>
      <c r="U37" s="59">
        <v>0</v>
      </c>
      <c r="V37" s="59">
        <v>974754030</v>
      </c>
      <c r="W37" s="59">
        <v>306914585</v>
      </c>
      <c r="X37" s="59">
        <v>667839445</v>
      </c>
      <c r="Y37" s="60">
        <v>217.6</v>
      </c>
      <c r="Z37" s="61">
        <v>409219447</v>
      </c>
    </row>
    <row r="38" spans="1:26" ht="13.5">
      <c r="A38" s="57" t="s">
        <v>55</v>
      </c>
      <c r="B38" s="18">
        <v>0</v>
      </c>
      <c r="C38" s="18">
        <v>0</v>
      </c>
      <c r="D38" s="58">
        <v>640842830</v>
      </c>
      <c r="E38" s="59">
        <v>640842830</v>
      </c>
      <c r="F38" s="59">
        <v>0</v>
      </c>
      <c r="G38" s="59">
        <v>0</v>
      </c>
      <c r="H38" s="59">
        <v>608425626</v>
      </c>
      <c r="I38" s="59">
        <v>608425626</v>
      </c>
      <c r="J38" s="59">
        <v>608425626</v>
      </c>
      <c r="K38" s="59">
        <v>608425626</v>
      </c>
      <c r="L38" s="59">
        <v>608425626</v>
      </c>
      <c r="M38" s="59">
        <v>608425626</v>
      </c>
      <c r="N38" s="59">
        <v>608425626</v>
      </c>
      <c r="O38" s="59">
        <v>608425626</v>
      </c>
      <c r="P38" s="59">
        <v>0</v>
      </c>
      <c r="Q38" s="59">
        <v>608425626</v>
      </c>
      <c r="R38" s="59">
        <v>0</v>
      </c>
      <c r="S38" s="59">
        <v>0</v>
      </c>
      <c r="T38" s="59">
        <v>0</v>
      </c>
      <c r="U38" s="59">
        <v>0</v>
      </c>
      <c r="V38" s="59">
        <v>608425626</v>
      </c>
      <c r="W38" s="59">
        <v>480632123</v>
      </c>
      <c r="X38" s="59">
        <v>127793503</v>
      </c>
      <c r="Y38" s="60">
        <v>26.59</v>
      </c>
      <c r="Z38" s="61">
        <v>640842830</v>
      </c>
    </row>
    <row r="39" spans="1:26" ht="13.5">
      <c r="A39" s="57" t="s">
        <v>56</v>
      </c>
      <c r="B39" s="18">
        <v>0</v>
      </c>
      <c r="C39" s="18">
        <v>0</v>
      </c>
      <c r="D39" s="58">
        <v>5414694051</v>
      </c>
      <c r="E39" s="59">
        <v>5421922361</v>
      </c>
      <c r="F39" s="59">
        <v>0</v>
      </c>
      <c r="G39" s="59">
        <v>0</v>
      </c>
      <c r="H39" s="59">
        <v>4733252342</v>
      </c>
      <c r="I39" s="59">
        <v>4733252342</v>
      </c>
      <c r="J39" s="59">
        <v>4733252342</v>
      </c>
      <c r="K39" s="59">
        <v>4733252342</v>
      </c>
      <c r="L39" s="59">
        <v>4733252342</v>
      </c>
      <c r="M39" s="59">
        <v>4733252342</v>
      </c>
      <c r="N39" s="59">
        <v>4733252342</v>
      </c>
      <c r="O39" s="59">
        <v>4733252342</v>
      </c>
      <c r="P39" s="59">
        <v>0</v>
      </c>
      <c r="Q39" s="59">
        <v>4733252342</v>
      </c>
      <c r="R39" s="59">
        <v>0</v>
      </c>
      <c r="S39" s="59">
        <v>0</v>
      </c>
      <c r="T39" s="59">
        <v>0</v>
      </c>
      <c r="U39" s="59">
        <v>0</v>
      </c>
      <c r="V39" s="59">
        <v>4733252342</v>
      </c>
      <c r="W39" s="59">
        <v>4066441771</v>
      </c>
      <c r="X39" s="59">
        <v>666810571</v>
      </c>
      <c r="Y39" s="60">
        <v>16.4</v>
      </c>
      <c r="Z39" s="61">
        <v>5421922361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0</v>
      </c>
      <c r="C42" s="18">
        <v>0</v>
      </c>
      <c r="D42" s="58">
        <v>824758142</v>
      </c>
      <c r="E42" s="59">
        <v>771331766</v>
      </c>
      <c r="F42" s="59">
        <v>0</v>
      </c>
      <c r="G42" s="59">
        <v>-28979985</v>
      </c>
      <c r="H42" s="59">
        <v>132377661</v>
      </c>
      <c r="I42" s="59">
        <v>103397676</v>
      </c>
      <c r="J42" s="59">
        <v>-12615386</v>
      </c>
      <c r="K42" s="59">
        <v>-41263461</v>
      </c>
      <c r="L42" s="59">
        <v>278915863</v>
      </c>
      <c r="M42" s="59">
        <v>225037016</v>
      </c>
      <c r="N42" s="59">
        <v>3684752</v>
      </c>
      <c r="O42" s="59">
        <v>-156077081</v>
      </c>
      <c r="P42" s="59">
        <v>264244635</v>
      </c>
      <c r="Q42" s="59">
        <v>111852306</v>
      </c>
      <c r="R42" s="59">
        <v>0</v>
      </c>
      <c r="S42" s="59">
        <v>0</v>
      </c>
      <c r="T42" s="59">
        <v>0</v>
      </c>
      <c r="U42" s="59">
        <v>0</v>
      </c>
      <c r="V42" s="59">
        <v>440286998</v>
      </c>
      <c r="W42" s="59">
        <v>561824196</v>
      </c>
      <c r="X42" s="59">
        <v>-121537198</v>
      </c>
      <c r="Y42" s="60">
        <v>-21.63</v>
      </c>
      <c r="Z42" s="61">
        <v>771331766</v>
      </c>
    </row>
    <row r="43" spans="1:26" ht="13.5">
      <c r="A43" s="57" t="s">
        <v>59</v>
      </c>
      <c r="B43" s="18">
        <v>0</v>
      </c>
      <c r="C43" s="18">
        <v>0</v>
      </c>
      <c r="D43" s="58">
        <v>-600961729</v>
      </c>
      <c r="E43" s="59">
        <v>-722637473</v>
      </c>
      <c r="F43" s="59">
        <v>0</v>
      </c>
      <c r="G43" s="59">
        <v>-1609081</v>
      </c>
      <c r="H43" s="59">
        <v>-52255149</v>
      </c>
      <c r="I43" s="59">
        <v>-53864230</v>
      </c>
      <c r="J43" s="59">
        <v>-43940760</v>
      </c>
      <c r="K43" s="59">
        <v>-45355914</v>
      </c>
      <c r="L43" s="59">
        <v>-109063112</v>
      </c>
      <c r="M43" s="59">
        <v>-198359786</v>
      </c>
      <c r="N43" s="59">
        <v>-20223193</v>
      </c>
      <c r="O43" s="59">
        <v>-9383902</v>
      </c>
      <c r="P43" s="59">
        <v>-40283122</v>
      </c>
      <c r="Q43" s="59">
        <v>-69890217</v>
      </c>
      <c r="R43" s="59">
        <v>0</v>
      </c>
      <c r="S43" s="59">
        <v>0</v>
      </c>
      <c r="T43" s="59">
        <v>0</v>
      </c>
      <c r="U43" s="59">
        <v>0</v>
      </c>
      <c r="V43" s="59">
        <v>-322114233</v>
      </c>
      <c r="W43" s="59">
        <v>-322579721</v>
      </c>
      <c r="X43" s="59">
        <v>465488</v>
      </c>
      <c r="Y43" s="60">
        <v>-0.14</v>
      </c>
      <c r="Z43" s="61">
        <v>-722637473</v>
      </c>
    </row>
    <row r="44" spans="1:26" ht="13.5">
      <c r="A44" s="57" t="s">
        <v>60</v>
      </c>
      <c r="B44" s="18">
        <v>0</v>
      </c>
      <c r="C44" s="18">
        <v>0</v>
      </c>
      <c r="D44" s="58">
        <v>-22361498</v>
      </c>
      <c r="E44" s="59">
        <v>-22361498</v>
      </c>
      <c r="F44" s="59">
        <v>0</v>
      </c>
      <c r="G44" s="59">
        <v>0</v>
      </c>
      <c r="H44" s="59">
        <v>-2222414</v>
      </c>
      <c r="I44" s="59">
        <v>-2222414</v>
      </c>
      <c r="J44" s="59">
        <v>0</v>
      </c>
      <c r="K44" s="59">
        <v>0</v>
      </c>
      <c r="L44" s="59">
        <v>-2013918</v>
      </c>
      <c r="M44" s="59">
        <v>-2013918</v>
      </c>
      <c r="N44" s="59">
        <v>-3307409</v>
      </c>
      <c r="O44" s="59">
        <v>0</v>
      </c>
      <c r="P44" s="59">
        <v>-5311137</v>
      </c>
      <c r="Q44" s="59">
        <v>-8618546</v>
      </c>
      <c r="R44" s="59">
        <v>0</v>
      </c>
      <c r="S44" s="59">
        <v>0</v>
      </c>
      <c r="T44" s="59">
        <v>0</v>
      </c>
      <c r="U44" s="59">
        <v>0</v>
      </c>
      <c r="V44" s="59">
        <v>-12854878</v>
      </c>
      <c r="W44" s="59">
        <v>-17060861</v>
      </c>
      <c r="X44" s="59">
        <v>4205983</v>
      </c>
      <c r="Y44" s="60">
        <v>-24.65</v>
      </c>
      <c r="Z44" s="61">
        <v>-22361498</v>
      </c>
    </row>
    <row r="45" spans="1:26" ht="13.5">
      <c r="A45" s="69" t="s">
        <v>61</v>
      </c>
      <c r="B45" s="21">
        <v>0</v>
      </c>
      <c r="C45" s="21">
        <v>0</v>
      </c>
      <c r="D45" s="98">
        <v>374266879</v>
      </c>
      <c r="E45" s="99">
        <v>93138573</v>
      </c>
      <c r="F45" s="99">
        <v>19724791</v>
      </c>
      <c r="G45" s="99">
        <v>-10864275</v>
      </c>
      <c r="H45" s="99">
        <v>67035823</v>
      </c>
      <c r="I45" s="99">
        <v>67035823</v>
      </c>
      <c r="J45" s="99">
        <v>10479677</v>
      </c>
      <c r="K45" s="99">
        <v>-76139698</v>
      </c>
      <c r="L45" s="99">
        <v>91699135</v>
      </c>
      <c r="M45" s="99">
        <v>91699135</v>
      </c>
      <c r="N45" s="99">
        <v>71853285</v>
      </c>
      <c r="O45" s="99">
        <v>-93607698</v>
      </c>
      <c r="P45" s="99">
        <v>125042678</v>
      </c>
      <c r="Q45" s="99">
        <v>125042678</v>
      </c>
      <c r="R45" s="99">
        <v>0</v>
      </c>
      <c r="S45" s="99">
        <v>0</v>
      </c>
      <c r="T45" s="99">
        <v>0</v>
      </c>
      <c r="U45" s="99">
        <v>0</v>
      </c>
      <c r="V45" s="99">
        <v>125042678</v>
      </c>
      <c r="W45" s="99">
        <v>288989392</v>
      </c>
      <c r="X45" s="99">
        <v>-163946714</v>
      </c>
      <c r="Y45" s="100">
        <v>-56.73</v>
      </c>
      <c r="Z45" s="101">
        <v>93138573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101</v>
      </c>
      <c r="B47" s="114" t="s">
        <v>86</v>
      </c>
      <c r="C47" s="114"/>
      <c r="D47" s="115" t="s">
        <v>87</v>
      </c>
      <c r="E47" s="116" t="s">
        <v>88</v>
      </c>
      <c r="F47" s="117"/>
      <c r="G47" s="117"/>
      <c r="H47" s="117"/>
      <c r="I47" s="118" t="s">
        <v>89</v>
      </c>
      <c r="J47" s="117"/>
      <c r="K47" s="117"/>
      <c r="L47" s="117"/>
      <c r="M47" s="118" t="s">
        <v>90</v>
      </c>
      <c r="N47" s="119"/>
      <c r="O47" s="119"/>
      <c r="P47" s="119"/>
      <c r="Q47" s="118" t="s">
        <v>91</v>
      </c>
      <c r="R47" s="119"/>
      <c r="S47" s="119"/>
      <c r="T47" s="119"/>
      <c r="U47" s="119"/>
      <c r="V47" s="118" t="s">
        <v>92</v>
      </c>
      <c r="W47" s="118" t="s">
        <v>93</v>
      </c>
      <c r="X47" s="118" t="s">
        <v>94</v>
      </c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94871839</v>
      </c>
      <c r="C49" s="51">
        <v>0</v>
      </c>
      <c r="D49" s="128">
        <v>1006530</v>
      </c>
      <c r="E49" s="53">
        <v>31348682</v>
      </c>
      <c r="F49" s="53">
        <v>0</v>
      </c>
      <c r="G49" s="53">
        <v>0</v>
      </c>
      <c r="H49" s="53">
        <v>0</v>
      </c>
      <c r="I49" s="53">
        <v>23299102</v>
      </c>
      <c r="J49" s="53">
        <v>0</v>
      </c>
      <c r="K49" s="53">
        <v>0</v>
      </c>
      <c r="L49" s="53">
        <v>0</v>
      </c>
      <c r="M49" s="53">
        <v>20083824</v>
      </c>
      <c r="N49" s="53">
        <v>0</v>
      </c>
      <c r="O49" s="53">
        <v>0</v>
      </c>
      <c r="P49" s="53">
        <v>0</v>
      </c>
      <c r="Q49" s="53">
        <v>15907886</v>
      </c>
      <c r="R49" s="53">
        <v>0</v>
      </c>
      <c r="S49" s="53">
        <v>0</v>
      </c>
      <c r="T49" s="53">
        <v>0</v>
      </c>
      <c r="U49" s="53">
        <v>0</v>
      </c>
      <c r="V49" s="53">
        <v>183100972</v>
      </c>
      <c r="W49" s="53">
        <v>106978018</v>
      </c>
      <c r="X49" s="53">
        <v>476596853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11249321</v>
      </c>
      <c r="C51" s="51">
        <v>0</v>
      </c>
      <c r="D51" s="128">
        <v>16992392</v>
      </c>
      <c r="E51" s="53">
        <v>10575664</v>
      </c>
      <c r="F51" s="53">
        <v>0</v>
      </c>
      <c r="G51" s="53">
        <v>0</v>
      </c>
      <c r="H51" s="53">
        <v>0</v>
      </c>
      <c r="I51" s="53">
        <v>13089826</v>
      </c>
      <c r="J51" s="53">
        <v>0</v>
      </c>
      <c r="K51" s="53">
        <v>0</v>
      </c>
      <c r="L51" s="53">
        <v>0</v>
      </c>
      <c r="M51" s="53">
        <v>333957</v>
      </c>
      <c r="N51" s="53">
        <v>0</v>
      </c>
      <c r="O51" s="53">
        <v>0</v>
      </c>
      <c r="P51" s="53">
        <v>0</v>
      </c>
      <c r="Q51" s="53">
        <v>16483925</v>
      </c>
      <c r="R51" s="53">
        <v>0</v>
      </c>
      <c r="S51" s="53">
        <v>0</v>
      </c>
      <c r="T51" s="53">
        <v>0</v>
      </c>
      <c r="U51" s="53">
        <v>0</v>
      </c>
      <c r="V51" s="53">
        <v>17780606</v>
      </c>
      <c r="W51" s="53">
        <v>94311438</v>
      </c>
      <c r="X51" s="53">
        <v>180817129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102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95.88723744051408</v>
      </c>
      <c r="E58" s="7">
        <f t="shared" si="6"/>
        <v>95.5921933431092</v>
      </c>
      <c r="F58" s="7">
        <f t="shared" si="6"/>
        <v>0</v>
      </c>
      <c r="G58" s="7">
        <f t="shared" si="6"/>
        <v>12.909758264037652</v>
      </c>
      <c r="H58" s="7">
        <f t="shared" si="6"/>
        <v>141.80031947308876</v>
      </c>
      <c r="I58" s="7">
        <f t="shared" si="6"/>
        <v>52.42657051996355</v>
      </c>
      <c r="J58" s="7">
        <f t="shared" si="6"/>
        <v>106.42959830861687</v>
      </c>
      <c r="K58" s="7">
        <f t="shared" si="6"/>
        <v>0</v>
      </c>
      <c r="L58" s="7">
        <f t="shared" si="6"/>
        <v>74.71323541430606</v>
      </c>
      <c r="M58" s="7">
        <f t="shared" si="6"/>
        <v>132.57906795231838</v>
      </c>
      <c r="N58" s="7">
        <f t="shared" si="6"/>
        <v>109.10750965174391</v>
      </c>
      <c r="O58" s="7">
        <f t="shared" si="6"/>
        <v>61.75334536126472</v>
      </c>
      <c r="P58" s="7">
        <f t="shared" si="6"/>
        <v>110.30598439247761</v>
      </c>
      <c r="Q58" s="7">
        <f t="shared" si="6"/>
        <v>92.89158627662843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86.55789282072041</v>
      </c>
      <c r="W58" s="7">
        <f t="shared" si="6"/>
        <v>105.56944269873708</v>
      </c>
      <c r="X58" s="7">
        <f t="shared" si="6"/>
        <v>0</v>
      </c>
      <c r="Y58" s="7">
        <f t="shared" si="6"/>
        <v>0</v>
      </c>
      <c r="Z58" s="8">
        <f t="shared" si="6"/>
        <v>95.5921933431092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95.36474812615916</v>
      </c>
      <c r="E59" s="10">
        <f t="shared" si="7"/>
        <v>93.72717640161584</v>
      </c>
      <c r="F59" s="10">
        <f t="shared" si="7"/>
        <v>0</v>
      </c>
      <c r="G59" s="10">
        <f t="shared" si="7"/>
        <v>15.119701818536106</v>
      </c>
      <c r="H59" s="10">
        <f t="shared" si="7"/>
        <v>240.20756412322459</v>
      </c>
      <c r="I59" s="10">
        <f t="shared" si="7"/>
        <v>83.36062415594401</v>
      </c>
      <c r="J59" s="10">
        <f t="shared" si="7"/>
        <v>171.704974171482</v>
      </c>
      <c r="K59" s="10">
        <f t="shared" si="7"/>
        <v>0</v>
      </c>
      <c r="L59" s="10">
        <f t="shared" si="7"/>
        <v>87.19403206052692</v>
      </c>
      <c r="M59" s="10">
        <f t="shared" si="7"/>
        <v>175.2099843742588</v>
      </c>
      <c r="N59" s="10">
        <f t="shared" si="7"/>
        <v>142.9701004452659</v>
      </c>
      <c r="O59" s="10">
        <f t="shared" si="7"/>
        <v>59.909313674994046</v>
      </c>
      <c r="P59" s="10">
        <f t="shared" si="7"/>
        <v>127.63791652096891</v>
      </c>
      <c r="Q59" s="10">
        <f t="shared" si="7"/>
        <v>109.92942059658242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112.46108011014513</v>
      </c>
      <c r="W59" s="10">
        <f t="shared" si="7"/>
        <v>105.7177154602783</v>
      </c>
      <c r="X59" s="10">
        <f t="shared" si="7"/>
        <v>0</v>
      </c>
      <c r="Y59" s="10">
        <f t="shared" si="7"/>
        <v>0</v>
      </c>
      <c r="Z59" s="11">
        <f t="shared" si="7"/>
        <v>93.72717640161584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96.03323011296438</v>
      </c>
      <c r="E60" s="13">
        <f t="shared" si="7"/>
        <v>96.23856073597814</v>
      </c>
      <c r="F60" s="13">
        <f t="shared" si="7"/>
        <v>0</v>
      </c>
      <c r="G60" s="13">
        <f t="shared" si="7"/>
        <v>12.158841748809197</v>
      </c>
      <c r="H60" s="13">
        <f t="shared" si="7"/>
        <v>102.08492365480637</v>
      </c>
      <c r="I60" s="13">
        <f t="shared" si="7"/>
        <v>39.44894866823474</v>
      </c>
      <c r="J60" s="13">
        <f t="shared" si="7"/>
        <v>87.19780699899323</v>
      </c>
      <c r="K60" s="13">
        <f t="shared" si="7"/>
        <v>0</v>
      </c>
      <c r="L60" s="13">
        <f t="shared" si="7"/>
        <v>71.5508897170826</v>
      </c>
      <c r="M60" s="13">
        <f t="shared" si="7"/>
        <v>118.7502408552891</v>
      </c>
      <c r="N60" s="13">
        <f t="shared" si="7"/>
        <v>97.6841048759744</v>
      </c>
      <c r="O60" s="13">
        <f t="shared" si="7"/>
        <v>64.14917531687524</v>
      </c>
      <c r="P60" s="13">
        <f t="shared" si="7"/>
        <v>106.41516893410076</v>
      </c>
      <c r="Q60" s="13">
        <f t="shared" si="7"/>
        <v>88.62004484971547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77.86358619287715</v>
      </c>
      <c r="W60" s="13">
        <f t="shared" si="7"/>
        <v>105.36475757323144</v>
      </c>
      <c r="X60" s="13">
        <f t="shared" si="7"/>
        <v>0</v>
      </c>
      <c r="Y60" s="13">
        <f t="shared" si="7"/>
        <v>0</v>
      </c>
      <c r="Z60" s="14">
        <f t="shared" si="7"/>
        <v>96.23856073597814</v>
      </c>
    </row>
    <row r="61" spans="1:26" ht="13.5">
      <c r="A61" s="38" t="s">
        <v>103</v>
      </c>
      <c r="B61" s="12">
        <f t="shared" si="7"/>
        <v>0</v>
      </c>
      <c r="C61" s="12">
        <f t="shared" si="7"/>
        <v>0</v>
      </c>
      <c r="D61" s="3">
        <f t="shared" si="7"/>
        <v>98.52217411439156</v>
      </c>
      <c r="E61" s="13">
        <f t="shared" si="7"/>
        <v>98.5249064252065</v>
      </c>
      <c r="F61" s="13">
        <f t="shared" si="7"/>
        <v>0</v>
      </c>
      <c r="G61" s="13">
        <f t="shared" si="7"/>
        <v>12.973056185772172</v>
      </c>
      <c r="H61" s="13">
        <f t="shared" si="7"/>
        <v>109.12165180950983</v>
      </c>
      <c r="I61" s="13">
        <f t="shared" si="7"/>
        <v>42.26739542535911</v>
      </c>
      <c r="J61" s="13">
        <f t="shared" si="7"/>
        <v>94.00350309950227</v>
      </c>
      <c r="K61" s="13">
        <f t="shared" si="7"/>
        <v>0</v>
      </c>
      <c r="L61" s="13">
        <f t="shared" si="7"/>
        <v>75.08686442001935</v>
      </c>
      <c r="M61" s="13">
        <f t="shared" si="7"/>
        <v>127.55183738972353</v>
      </c>
      <c r="N61" s="13">
        <f t="shared" si="7"/>
        <v>104.35926585896263</v>
      </c>
      <c r="O61" s="13">
        <f t="shared" si="7"/>
        <v>66.23783604972712</v>
      </c>
      <c r="P61" s="13">
        <f t="shared" si="7"/>
        <v>111.42059456099618</v>
      </c>
      <c r="Q61" s="13">
        <f t="shared" si="7"/>
        <v>92.68965380774803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82.29539286587396</v>
      </c>
      <c r="W61" s="13">
        <f t="shared" si="7"/>
        <v>106.146607130355</v>
      </c>
      <c r="X61" s="13">
        <f t="shared" si="7"/>
        <v>0</v>
      </c>
      <c r="Y61" s="13">
        <f t="shared" si="7"/>
        <v>0</v>
      </c>
      <c r="Z61" s="14">
        <f t="shared" si="7"/>
        <v>98.5249064252065</v>
      </c>
    </row>
    <row r="62" spans="1:26" ht="13.5">
      <c r="A62" s="38" t="s">
        <v>104</v>
      </c>
      <c r="B62" s="12">
        <f t="shared" si="7"/>
        <v>0</v>
      </c>
      <c r="C62" s="12">
        <f t="shared" si="7"/>
        <v>0</v>
      </c>
      <c r="D62" s="3">
        <f t="shared" si="7"/>
        <v>97.73059842343261</v>
      </c>
      <c r="E62" s="13">
        <f t="shared" si="7"/>
        <v>97.73746301159413</v>
      </c>
      <c r="F62" s="13">
        <f t="shared" si="7"/>
        <v>0</v>
      </c>
      <c r="G62" s="13">
        <f t="shared" si="7"/>
        <v>6.504347889512223</v>
      </c>
      <c r="H62" s="13">
        <f t="shared" si="7"/>
        <v>51.199081908734215</v>
      </c>
      <c r="I62" s="13">
        <f t="shared" si="7"/>
        <v>19.221634516308995</v>
      </c>
      <c r="J62" s="13">
        <f t="shared" si="7"/>
        <v>58.495222044754634</v>
      </c>
      <c r="K62" s="13">
        <f t="shared" si="7"/>
        <v>0</v>
      </c>
      <c r="L62" s="13">
        <f t="shared" si="7"/>
        <v>56.96887936397717</v>
      </c>
      <c r="M62" s="13">
        <f t="shared" si="7"/>
        <v>78.8226830210576</v>
      </c>
      <c r="N62" s="13">
        <f t="shared" si="7"/>
        <v>78.6217875257845</v>
      </c>
      <c r="O62" s="13">
        <f t="shared" si="7"/>
        <v>42.822955252826766</v>
      </c>
      <c r="P62" s="13">
        <f t="shared" si="7"/>
        <v>75.93609453544187</v>
      </c>
      <c r="Q62" s="13">
        <f t="shared" si="7"/>
        <v>66.9684910810669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54.138906482213876</v>
      </c>
      <c r="W62" s="13">
        <f t="shared" si="7"/>
        <v>130.4464600388675</v>
      </c>
      <c r="X62" s="13">
        <f t="shared" si="7"/>
        <v>0</v>
      </c>
      <c r="Y62" s="13">
        <f t="shared" si="7"/>
        <v>0</v>
      </c>
      <c r="Z62" s="14">
        <f t="shared" si="7"/>
        <v>97.73746301159413</v>
      </c>
    </row>
    <row r="63" spans="1:26" ht="13.5">
      <c r="A63" s="38" t="s">
        <v>105</v>
      </c>
      <c r="B63" s="12">
        <f t="shared" si="7"/>
        <v>0</v>
      </c>
      <c r="C63" s="12">
        <f t="shared" si="7"/>
        <v>0</v>
      </c>
      <c r="D63" s="3">
        <f t="shared" si="7"/>
        <v>93.40587513198903</v>
      </c>
      <c r="E63" s="13">
        <f t="shared" si="7"/>
        <v>100.00000844495061</v>
      </c>
      <c r="F63" s="13">
        <f t="shared" si="7"/>
        <v>0</v>
      </c>
      <c r="G63" s="13">
        <f t="shared" si="7"/>
        <v>11.381210263111601</v>
      </c>
      <c r="H63" s="13">
        <f t="shared" si="7"/>
        <v>49.651300930259104</v>
      </c>
      <c r="I63" s="13">
        <f t="shared" si="7"/>
        <v>25.480215429825993</v>
      </c>
      <c r="J63" s="13">
        <f t="shared" si="7"/>
        <v>49.29641432549266</v>
      </c>
      <c r="K63" s="13">
        <f t="shared" si="7"/>
        <v>0</v>
      </c>
      <c r="L63" s="13">
        <f t="shared" si="7"/>
        <v>57.629314482081874</v>
      </c>
      <c r="M63" s="13">
        <f t="shared" si="7"/>
        <v>72.14066218495067</v>
      </c>
      <c r="N63" s="13">
        <f t="shared" si="7"/>
        <v>70.22227951821989</v>
      </c>
      <c r="O63" s="13">
        <f t="shared" si="7"/>
        <v>44.20545487072018</v>
      </c>
      <c r="P63" s="13">
        <f t="shared" si="7"/>
        <v>77.62422708451282</v>
      </c>
      <c r="Q63" s="13">
        <f t="shared" si="7"/>
        <v>64.13860230997818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55.0699345944991</v>
      </c>
      <c r="W63" s="13">
        <f t="shared" si="7"/>
        <v>138.64302383276922</v>
      </c>
      <c r="X63" s="13">
        <f t="shared" si="7"/>
        <v>0</v>
      </c>
      <c r="Y63" s="13">
        <f t="shared" si="7"/>
        <v>0</v>
      </c>
      <c r="Z63" s="14">
        <f t="shared" si="7"/>
        <v>100.00000844495061</v>
      </c>
    </row>
    <row r="64" spans="1:26" ht="13.5">
      <c r="A64" s="38" t="s">
        <v>106</v>
      </c>
      <c r="B64" s="12">
        <f t="shared" si="7"/>
        <v>0</v>
      </c>
      <c r="C64" s="12">
        <f t="shared" si="7"/>
        <v>0</v>
      </c>
      <c r="D64" s="3">
        <f t="shared" si="7"/>
        <v>71.88135272185725</v>
      </c>
      <c r="E64" s="13">
        <f t="shared" si="7"/>
        <v>72.61190330080015</v>
      </c>
      <c r="F64" s="13">
        <f t="shared" si="7"/>
        <v>0</v>
      </c>
      <c r="G64" s="13">
        <f t="shared" si="7"/>
        <v>10.037436493726414</v>
      </c>
      <c r="H64" s="13">
        <f t="shared" si="7"/>
        <v>70.02580431892984</v>
      </c>
      <c r="I64" s="13">
        <f t="shared" si="7"/>
        <v>27.69320281302141</v>
      </c>
      <c r="J64" s="13">
        <f t="shared" si="7"/>
        <v>78.94815794240606</v>
      </c>
      <c r="K64" s="13">
        <f t="shared" si="7"/>
        <v>0</v>
      </c>
      <c r="L64" s="13">
        <f t="shared" si="7"/>
        <v>57.13038595888869</v>
      </c>
      <c r="M64" s="13">
        <f t="shared" si="7"/>
        <v>98.15284048630681</v>
      </c>
      <c r="N64" s="13">
        <f t="shared" si="7"/>
        <v>69.14787379901459</v>
      </c>
      <c r="O64" s="13">
        <f t="shared" si="7"/>
        <v>56.897413412619066</v>
      </c>
      <c r="P64" s="13">
        <f t="shared" si="7"/>
        <v>85.73125570918452</v>
      </c>
      <c r="Q64" s="13">
        <f t="shared" si="7"/>
        <v>70.57352107811126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60.838747149385796</v>
      </c>
      <c r="W64" s="13">
        <f t="shared" si="7"/>
        <v>68.96995997030926</v>
      </c>
      <c r="X64" s="13">
        <f t="shared" si="7"/>
        <v>0</v>
      </c>
      <c r="Y64" s="13">
        <f t="shared" si="7"/>
        <v>0</v>
      </c>
      <c r="Z64" s="14">
        <f t="shared" si="7"/>
        <v>72.61190330080015</v>
      </c>
    </row>
    <row r="65" spans="1:26" ht="13.5">
      <c r="A65" s="38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108</v>
      </c>
      <c r="B66" s="15">
        <f t="shared" si="7"/>
        <v>0</v>
      </c>
      <c r="C66" s="15">
        <f t="shared" si="7"/>
        <v>0</v>
      </c>
      <c r="D66" s="4">
        <f t="shared" si="7"/>
        <v>100</v>
      </c>
      <c r="E66" s="16">
        <f t="shared" si="7"/>
        <v>100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122.77788335723268</v>
      </c>
      <c r="X66" s="16">
        <f t="shared" si="7"/>
        <v>0</v>
      </c>
      <c r="Y66" s="16">
        <f t="shared" si="7"/>
        <v>0</v>
      </c>
      <c r="Z66" s="17">
        <f t="shared" si="7"/>
        <v>100</v>
      </c>
    </row>
    <row r="67" spans="1:26" ht="13.5" hidden="1">
      <c r="A67" s="40" t="s">
        <v>109</v>
      </c>
      <c r="B67" s="23"/>
      <c r="C67" s="23"/>
      <c r="D67" s="24">
        <v>1586882249</v>
      </c>
      <c r="E67" s="25">
        <v>1452307916</v>
      </c>
      <c r="F67" s="25"/>
      <c r="G67" s="25">
        <v>255879098</v>
      </c>
      <c r="H67" s="25">
        <v>113137542</v>
      </c>
      <c r="I67" s="25">
        <v>369016640</v>
      </c>
      <c r="J67" s="25">
        <v>99101852</v>
      </c>
      <c r="K67" s="25"/>
      <c r="L67" s="25">
        <v>123886375</v>
      </c>
      <c r="M67" s="25">
        <v>222988227</v>
      </c>
      <c r="N67" s="25">
        <v>115896413</v>
      </c>
      <c r="O67" s="25">
        <v>129245832</v>
      </c>
      <c r="P67" s="25">
        <v>123180858</v>
      </c>
      <c r="Q67" s="25">
        <v>368323103</v>
      </c>
      <c r="R67" s="25"/>
      <c r="S67" s="25"/>
      <c r="T67" s="25"/>
      <c r="U67" s="25"/>
      <c r="V67" s="25">
        <v>960327970</v>
      </c>
      <c r="W67" s="25">
        <v>1007582644</v>
      </c>
      <c r="X67" s="25"/>
      <c r="Y67" s="24"/>
      <c r="Z67" s="26">
        <v>1452307916</v>
      </c>
    </row>
    <row r="68" spans="1:26" ht="13.5" hidden="1">
      <c r="A68" s="36" t="s">
        <v>31</v>
      </c>
      <c r="B68" s="18"/>
      <c r="C68" s="18"/>
      <c r="D68" s="19">
        <v>427805145</v>
      </c>
      <c r="E68" s="20">
        <v>403218353</v>
      </c>
      <c r="F68" s="20"/>
      <c r="G68" s="20">
        <v>80469120</v>
      </c>
      <c r="H68" s="20">
        <v>35010482</v>
      </c>
      <c r="I68" s="20">
        <v>115479602</v>
      </c>
      <c r="J68" s="20">
        <v>21576538</v>
      </c>
      <c r="K68" s="20"/>
      <c r="L68" s="20">
        <v>36162163</v>
      </c>
      <c r="M68" s="20">
        <v>57738701</v>
      </c>
      <c r="N68" s="20">
        <v>33962178</v>
      </c>
      <c r="O68" s="20">
        <v>34801719</v>
      </c>
      <c r="P68" s="20">
        <v>34935336</v>
      </c>
      <c r="Q68" s="20">
        <v>103699233</v>
      </c>
      <c r="R68" s="20"/>
      <c r="S68" s="20"/>
      <c r="T68" s="20"/>
      <c r="U68" s="20"/>
      <c r="V68" s="20">
        <v>276917536</v>
      </c>
      <c r="W68" s="20">
        <v>258774682</v>
      </c>
      <c r="X68" s="20"/>
      <c r="Y68" s="19"/>
      <c r="Z68" s="22">
        <v>403218353</v>
      </c>
    </row>
    <row r="69" spans="1:26" ht="13.5" hidden="1">
      <c r="A69" s="37" t="s">
        <v>32</v>
      </c>
      <c r="B69" s="18"/>
      <c r="C69" s="18"/>
      <c r="D69" s="19">
        <v>1145386657</v>
      </c>
      <c r="E69" s="20">
        <v>1029439698</v>
      </c>
      <c r="F69" s="20"/>
      <c r="G69" s="20">
        <v>171617350</v>
      </c>
      <c r="H69" s="20">
        <v>74772618</v>
      </c>
      <c r="I69" s="20">
        <v>246389968</v>
      </c>
      <c r="J69" s="20">
        <v>78471829</v>
      </c>
      <c r="K69" s="20"/>
      <c r="L69" s="20">
        <v>85293518</v>
      </c>
      <c r="M69" s="20">
        <v>163765347</v>
      </c>
      <c r="N69" s="20">
        <v>79742687</v>
      </c>
      <c r="O69" s="20">
        <v>91917244</v>
      </c>
      <c r="P69" s="20">
        <v>85782059</v>
      </c>
      <c r="Q69" s="20">
        <v>257441990</v>
      </c>
      <c r="R69" s="20"/>
      <c r="S69" s="20"/>
      <c r="T69" s="20"/>
      <c r="U69" s="20"/>
      <c r="V69" s="20">
        <v>667597305</v>
      </c>
      <c r="W69" s="20">
        <v>742209456</v>
      </c>
      <c r="X69" s="20"/>
      <c r="Y69" s="19"/>
      <c r="Z69" s="22">
        <v>1029439698</v>
      </c>
    </row>
    <row r="70" spans="1:26" ht="13.5" hidden="1">
      <c r="A70" s="38" t="s">
        <v>103</v>
      </c>
      <c r="B70" s="18"/>
      <c r="C70" s="18"/>
      <c r="D70" s="19">
        <v>933229221</v>
      </c>
      <c r="E70" s="20">
        <v>841261274</v>
      </c>
      <c r="F70" s="20"/>
      <c r="G70" s="20">
        <v>138401266</v>
      </c>
      <c r="H70" s="20">
        <v>60644959</v>
      </c>
      <c r="I70" s="20">
        <v>199046225</v>
      </c>
      <c r="J70" s="20">
        <v>60367112</v>
      </c>
      <c r="K70" s="20"/>
      <c r="L70" s="20">
        <v>68489492</v>
      </c>
      <c r="M70" s="20">
        <v>128856604</v>
      </c>
      <c r="N70" s="20">
        <v>62613364</v>
      </c>
      <c r="O70" s="20">
        <v>75398923</v>
      </c>
      <c r="P70" s="20">
        <v>67469377</v>
      </c>
      <c r="Q70" s="20">
        <v>205481664</v>
      </c>
      <c r="R70" s="20"/>
      <c r="S70" s="20"/>
      <c r="T70" s="20"/>
      <c r="U70" s="20"/>
      <c r="V70" s="20">
        <v>533384493</v>
      </c>
      <c r="W70" s="20">
        <v>629448689</v>
      </c>
      <c r="X70" s="20"/>
      <c r="Y70" s="19"/>
      <c r="Z70" s="22">
        <v>841261274</v>
      </c>
    </row>
    <row r="71" spans="1:26" ht="13.5" hidden="1">
      <c r="A71" s="38" t="s">
        <v>104</v>
      </c>
      <c r="B71" s="18"/>
      <c r="C71" s="18"/>
      <c r="D71" s="19">
        <v>91244054</v>
      </c>
      <c r="E71" s="20">
        <v>74584858</v>
      </c>
      <c r="F71" s="20"/>
      <c r="G71" s="20">
        <v>13161673</v>
      </c>
      <c r="H71" s="20">
        <v>5234338</v>
      </c>
      <c r="I71" s="20">
        <v>18396011</v>
      </c>
      <c r="J71" s="20">
        <v>8229985</v>
      </c>
      <c r="K71" s="20"/>
      <c r="L71" s="20">
        <v>6270341</v>
      </c>
      <c r="M71" s="20">
        <v>14500326</v>
      </c>
      <c r="N71" s="20">
        <v>7225272</v>
      </c>
      <c r="O71" s="20">
        <v>6589690</v>
      </c>
      <c r="P71" s="20">
        <v>8353777</v>
      </c>
      <c r="Q71" s="20">
        <v>22168739</v>
      </c>
      <c r="R71" s="20"/>
      <c r="S71" s="20"/>
      <c r="T71" s="20"/>
      <c r="U71" s="20"/>
      <c r="V71" s="20">
        <v>55065076</v>
      </c>
      <c r="W71" s="20">
        <v>47174614</v>
      </c>
      <c r="X71" s="20"/>
      <c r="Y71" s="19"/>
      <c r="Z71" s="22">
        <v>74584858</v>
      </c>
    </row>
    <row r="72" spans="1:26" ht="13.5" hidden="1">
      <c r="A72" s="38" t="s">
        <v>105</v>
      </c>
      <c r="B72" s="18"/>
      <c r="C72" s="18"/>
      <c r="D72" s="19">
        <v>20565155</v>
      </c>
      <c r="E72" s="20">
        <v>23682791</v>
      </c>
      <c r="F72" s="20"/>
      <c r="G72" s="20">
        <v>3183440</v>
      </c>
      <c r="H72" s="20">
        <v>1856902</v>
      </c>
      <c r="I72" s="20">
        <v>5040342</v>
      </c>
      <c r="J72" s="20">
        <v>3161804</v>
      </c>
      <c r="K72" s="20"/>
      <c r="L72" s="20">
        <v>2052419</v>
      </c>
      <c r="M72" s="20">
        <v>5214223</v>
      </c>
      <c r="N72" s="20">
        <v>2187471</v>
      </c>
      <c r="O72" s="20">
        <v>2191216</v>
      </c>
      <c r="P72" s="20">
        <v>2252025</v>
      </c>
      <c r="Q72" s="20">
        <v>6630712</v>
      </c>
      <c r="R72" s="20"/>
      <c r="S72" s="20"/>
      <c r="T72" s="20"/>
      <c r="U72" s="20"/>
      <c r="V72" s="20">
        <v>16885277</v>
      </c>
      <c r="W72" s="20">
        <v>10214004</v>
      </c>
      <c r="X72" s="20"/>
      <c r="Y72" s="19"/>
      <c r="Z72" s="22">
        <v>23682791</v>
      </c>
    </row>
    <row r="73" spans="1:26" ht="13.5" hidden="1">
      <c r="A73" s="38" t="s">
        <v>106</v>
      </c>
      <c r="B73" s="18"/>
      <c r="C73" s="18"/>
      <c r="D73" s="19">
        <v>100348227</v>
      </c>
      <c r="E73" s="20">
        <v>89910775</v>
      </c>
      <c r="F73" s="20"/>
      <c r="G73" s="20">
        <v>16870971</v>
      </c>
      <c r="H73" s="20">
        <v>7036419</v>
      </c>
      <c r="I73" s="20">
        <v>23907390</v>
      </c>
      <c r="J73" s="20">
        <v>6712928</v>
      </c>
      <c r="K73" s="20"/>
      <c r="L73" s="20">
        <v>8481266</v>
      </c>
      <c r="M73" s="20">
        <v>15194194</v>
      </c>
      <c r="N73" s="20">
        <v>7716580</v>
      </c>
      <c r="O73" s="20">
        <v>7737415</v>
      </c>
      <c r="P73" s="20">
        <v>7706880</v>
      </c>
      <c r="Q73" s="20">
        <v>23160875</v>
      </c>
      <c r="R73" s="20"/>
      <c r="S73" s="20"/>
      <c r="T73" s="20"/>
      <c r="U73" s="20"/>
      <c r="V73" s="20">
        <v>62262459</v>
      </c>
      <c r="W73" s="20">
        <v>55372149</v>
      </c>
      <c r="X73" s="20"/>
      <c r="Y73" s="19"/>
      <c r="Z73" s="22">
        <v>89910775</v>
      </c>
    </row>
    <row r="74" spans="1:26" ht="13.5" hidden="1">
      <c r="A74" s="38" t="s">
        <v>107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108</v>
      </c>
      <c r="B75" s="27"/>
      <c r="C75" s="27"/>
      <c r="D75" s="28">
        <v>13690447</v>
      </c>
      <c r="E75" s="29">
        <v>19649865</v>
      </c>
      <c r="F75" s="29"/>
      <c r="G75" s="29">
        <v>3792628</v>
      </c>
      <c r="H75" s="29">
        <v>3354442</v>
      </c>
      <c r="I75" s="29">
        <v>7147070</v>
      </c>
      <c r="J75" s="29">
        <v>-946515</v>
      </c>
      <c r="K75" s="29"/>
      <c r="L75" s="29">
        <v>2430694</v>
      </c>
      <c r="M75" s="29">
        <v>1484179</v>
      </c>
      <c r="N75" s="29">
        <v>2191548</v>
      </c>
      <c r="O75" s="29">
        <v>2526869</v>
      </c>
      <c r="P75" s="29">
        <v>2463463</v>
      </c>
      <c r="Q75" s="29">
        <v>7181880</v>
      </c>
      <c r="R75" s="29"/>
      <c r="S75" s="29"/>
      <c r="T75" s="29"/>
      <c r="U75" s="29"/>
      <c r="V75" s="29">
        <v>15813129</v>
      </c>
      <c r="W75" s="29">
        <v>6598506</v>
      </c>
      <c r="X75" s="29"/>
      <c r="Y75" s="28"/>
      <c r="Z75" s="30">
        <v>19649865</v>
      </c>
    </row>
    <row r="76" spans="1:26" ht="13.5" hidden="1">
      <c r="A76" s="41" t="s">
        <v>110</v>
      </c>
      <c r="B76" s="31"/>
      <c r="C76" s="31"/>
      <c r="D76" s="32">
        <v>1521617550</v>
      </c>
      <c r="E76" s="33">
        <v>1388292991</v>
      </c>
      <c r="F76" s="33"/>
      <c r="G76" s="33">
        <v>33033373</v>
      </c>
      <c r="H76" s="33">
        <v>160429396</v>
      </c>
      <c r="I76" s="33">
        <v>193462769</v>
      </c>
      <c r="J76" s="33">
        <v>105473703</v>
      </c>
      <c r="K76" s="33">
        <v>97602491</v>
      </c>
      <c r="L76" s="33">
        <v>92559519</v>
      </c>
      <c r="M76" s="33">
        <v>295635713</v>
      </c>
      <c r="N76" s="33">
        <v>126451690</v>
      </c>
      <c r="O76" s="33">
        <v>79813625</v>
      </c>
      <c r="P76" s="33">
        <v>135875858</v>
      </c>
      <c r="Q76" s="33">
        <v>342141173</v>
      </c>
      <c r="R76" s="33"/>
      <c r="S76" s="33"/>
      <c r="T76" s="33"/>
      <c r="U76" s="33"/>
      <c r="V76" s="33">
        <v>831239655</v>
      </c>
      <c r="W76" s="33">
        <v>1063699382</v>
      </c>
      <c r="X76" s="33"/>
      <c r="Y76" s="32"/>
      <c r="Z76" s="34">
        <v>1388292991</v>
      </c>
    </row>
    <row r="77" spans="1:26" ht="13.5" hidden="1">
      <c r="A77" s="36" t="s">
        <v>31</v>
      </c>
      <c r="B77" s="18"/>
      <c r="C77" s="18"/>
      <c r="D77" s="19">
        <v>407975299</v>
      </c>
      <c r="E77" s="20">
        <v>377925177</v>
      </c>
      <c r="F77" s="20"/>
      <c r="G77" s="20">
        <v>12166691</v>
      </c>
      <c r="H77" s="20">
        <v>84097826</v>
      </c>
      <c r="I77" s="20">
        <v>96264517</v>
      </c>
      <c r="J77" s="20">
        <v>37047989</v>
      </c>
      <c r="K77" s="20">
        <v>32584732</v>
      </c>
      <c r="L77" s="20">
        <v>31531248</v>
      </c>
      <c r="M77" s="20">
        <v>101163969</v>
      </c>
      <c r="N77" s="20">
        <v>48555760</v>
      </c>
      <c r="O77" s="20">
        <v>20849471</v>
      </c>
      <c r="P77" s="20">
        <v>44590735</v>
      </c>
      <c r="Q77" s="20">
        <v>113995966</v>
      </c>
      <c r="R77" s="20"/>
      <c r="S77" s="20"/>
      <c r="T77" s="20"/>
      <c r="U77" s="20"/>
      <c r="V77" s="20">
        <v>311424452</v>
      </c>
      <c r="W77" s="20">
        <v>273570682</v>
      </c>
      <c r="X77" s="20"/>
      <c r="Y77" s="19"/>
      <c r="Z77" s="22">
        <v>377925177</v>
      </c>
    </row>
    <row r="78" spans="1:26" ht="13.5" hidden="1">
      <c r="A78" s="37" t="s">
        <v>32</v>
      </c>
      <c r="B78" s="18"/>
      <c r="C78" s="18"/>
      <c r="D78" s="19">
        <v>1099951804</v>
      </c>
      <c r="E78" s="20">
        <v>990717949</v>
      </c>
      <c r="F78" s="20"/>
      <c r="G78" s="20">
        <v>20866682</v>
      </c>
      <c r="H78" s="20">
        <v>76331570</v>
      </c>
      <c r="I78" s="20">
        <v>97198252</v>
      </c>
      <c r="J78" s="20">
        <v>68425714</v>
      </c>
      <c r="K78" s="20">
        <v>65017759</v>
      </c>
      <c r="L78" s="20">
        <v>61028271</v>
      </c>
      <c r="M78" s="20">
        <v>194471744</v>
      </c>
      <c r="N78" s="20">
        <v>77895930</v>
      </c>
      <c r="O78" s="20">
        <v>58964154</v>
      </c>
      <c r="P78" s="20">
        <v>91285123</v>
      </c>
      <c r="Q78" s="20">
        <v>228145207</v>
      </c>
      <c r="R78" s="20"/>
      <c r="S78" s="20"/>
      <c r="T78" s="20"/>
      <c r="U78" s="20"/>
      <c r="V78" s="20">
        <v>519815203</v>
      </c>
      <c r="W78" s="20">
        <v>782027194</v>
      </c>
      <c r="X78" s="20"/>
      <c r="Y78" s="19"/>
      <c r="Z78" s="22">
        <v>990717949</v>
      </c>
    </row>
    <row r="79" spans="1:26" ht="13.5" hidden="1">
      <c r="A79" s="38" t="s">
        <v>103</v>
      </c>
      <c r="B79" s="18"/>
      <c r="C79" s="18"/>
      <c r="D79" s="19">
        <v>919437718</v>
      </c>
      <c r="E79" s="20">
        <v>828851883</v>
      </c>
      <c r="F79" s="20"/>
      <c r="G79" s="20">
        <v>17954874</v>
      </c>
      <c r="H79" s="20">
        <v>66176781</v>
      </c>
      <c r="I79" s="20">
        <v>84131655</v>
      </c>
      <c r="J79" s="20">
        <v>56747200</v>
      </c>
      <c r="K79" s="20">
        <v>56185154</v>
      </c>
      <c r="L79" s="20">
        <v>51426612</v>
      </c>
      <c r="M79" s="20">
        <v>164358966</v>
      </c>
      <c r="N79" s="20">
        <v>65342847</v>
      </c>
      <c r="O79" s="20">
        <v>49942615</v>
      </c>
      <c r="P79" s="20">
        <v>75174781</v>
      </c>
      <c r="Q79" s="20">
        <v>190460243</v>
      </c>
      <c r="R79" s="20"/>
      <c r="S79" s="20"/>
      <c r="T79" s="20"/>
      <c r="U79" s="20"/>
      <c r="V79" s="20">
        <v>438950864</v>
      </c>
      <c r="W79" s="20">
        <v>668138427</v>
      </c>
      <c r="X79" s="20"/>
      <c r="Y79" s="19"/>
      <c r="Z79" s="22">
        <v>828851883</v>
      </c>
    </row>
    <row r="80" spans="1:26" ht="13.5" hidden="1">
      <c r="A80" s="38" t="s">
        <v>104</v>
      </c>
      <c r="B80" s="18"/>
      <c r="C80" s="18"/>
      <c r="D80" s="19">
        <v>89173360</v>
      </c>
      <c r="E80" s="20">
        <v>72897348</v>
      </c>
      <c r="F80" s="20"/>
      <c r="G80" s="20">
        <v>856081</v>
      </c>
      <c r="H80" s="20">
        <v>2679933</v>
      </c>
      <c r="I80" s="20">
        <v>3536014</v>
      </c>
      <c r="J80" s="20">
        <v>4814148</v>
      </c>
      <c r="K80" s="20">
        <v>3043255</v>
      </c>
      <c r="L80" s="20">
        <v>3572143</v>
      </c>
      <c r="M80" s="20">
        <v>11429546</v>
      </c>
      <c r="N80" s="20">
        <v>5680638</v>
      </c>
      <c r="O80" s="20">
        <v>2821900</v>
      </c>
      <c r="P80" s="20">
        <v>6343532</v>
      </c>
      <c r="Q80" s="20">
        <v>14846070</v>
      </c>
      <c r="R80" s="20"/>
      <c r="S80" s="20"/>
      <c r="T80" s="20"/>
      <c r="U80" s="20"/>
      <c r="V80" s="20">
        <v>29811630</v>
      </c>
      <c r="W80" s="20">
        <v>61537614</v>
      </c>
      <c r="X80" s="20"/>
      <c r="Y80" s="19"/>
      <c r="Z80" s="22">
        <v>72897348</v>
      </c>
    </row>
    <row r="81" spans="1:26" ht="13.5" hidden="1">
      <c r="A81" s="38" t="s">
        <v>105</v>
      </c>
      <c r="B81" s="18"/>
      <c r="C81" s="18"/>
      <c r="D81" s="19">
        <v>19209063</v>
      </c>
      <c r="E81" s="20">
        <v>23682793</v>
      </c>
      <c r="F81" s="20"/>
      <c r="G81" s="20">
        <v>362314</v>
      </c>
      <c r="H81" s="20">
        <v>921976</v>
      </c>
      <c r="I81" s="20">
        <v>1284290</v>
      </c>
      <c r="J81" s="20">
        <v>1558656</v>
      </c>
      <c r="K81" s="20">
        <v>1020124</v>
      </c>
      <c r="L81" s="20">
        <v>1182795</v>
      </c>
      <c r="M81" s="20">
        <v>3761575</v>
      </c>
      <c r="N81" s="20">
        <v>1536092</v>
      </c>
      <c r="O81" s="20">
        <v>968637</v>
      </c>
      <c r="P81" s="20">
        <v>1748117</v>
      </c>
      <c r="Q81" s="20">
        <v>4252846</v>
      </c>
      <c r="R81" s="20"/>
      <c r="S81" s="20"/>
      <c r="T81" s="20"/>
      <c r="U81" s="20"/>
      <c r="V81" s="20">
        <v>9298711</v>
      </c>
      <c r="W81" s="20">
        <v>14161004</v>
      </c>
      <c r="X81" s="20"/>
      <c r="Y81" s="19"/>
      <c r="Z81" s="22">
        <v>23682793</v>
      </c>
    </row>
    <row r="82" spans="1:26" ht="13.5" hidden="1">
      <c r="A82" s="38" t="s">
        <v>106</v>
      </c>
      <c r="B82" s="18"/>
      <c r="C82" s="18"/>
      <c r="D82" s="19">
        <v>72131663</v>
      </c>
      <c r="E82" s="20">
        <v>65285925</v>
      </c>
      <c r="F82" s="20"/>
      <c r="G82" s="20">
        <v>1693413</v>
      </c>
      <c r="H82" s="20">
        <v>4927309</v>
      </c>
      <c r="I82" s="20">
        <v>6620722</v>
      </c>
      <c r="J82" s="20">
        <v>5299733</v>
      </c>
      <c r="K82" s="20">
        <v>4768420</v>
      </c>
      <c r="L82" s="20">
        <v>4845380</v>
      </c>
      <c r="M82" s="20">
        <v>14913533</v>
      </c>
      <c r="N82" s="20">
        <v>5335851</v>
      </c>
      <c r="O82" s="20">
        <v>4402389</v>
      </c>
      <c r="P82" s="20">
        <v>6607205</v>
      </c>
      <c r="Q82" s="20">
        <v>16345445</v>
      </c>
      <c r="R82" s="20"/>
      <c r="S82" s="20"/>
      <c r="T82" s="20"/>
      <c r="U82" s="20"/>
      <c r="V82" s="20">
        <v>37879700</v>
      </c>
      <c r="W82" s="20">
        <v>38190149</v>
      </c>
      <c r="X82" s="20"/>
      <c r="Y82" s="19"/>
      <c r="Z82" s="22">
        <v>65285925</v>
      </c>
    </row>
    <row r="83" spans="1:26" ht="13.5" hidden="1">
      <c r="A83" s="38" t="s">
        <v>107</v>
      </c>
      <c r="B83" s="18"/>
      <c r="C83" s="18"/>
      <c r="D83" s="19"/>
      <c r="E83" s="20"/>
      <c r="F83" s="20"/>
      <c r="G83" s="20"/>
      <c r="H83" s="20">
        <v>1625571</v>
      </c>
      <c r="I83" s="20">
        <v>1625571</v>
      </c>
      <c r="J83" s="20">
        <v>5977</v>
      </c>
      <c r="K83" s="20">
        <v>806</v>
      </c>
      <c r="L83" s="20">
        <v>1341</v>
      </c>
      <c r="M83" s="20">
        <v>8124</v>
      </c>
      <c r="N83" s="20">
        <v>502</v>
      </c>
      <c r="O83" s="20">
        <v>828613</v>
      </c>
      <c r="P83" s="20">
        <v>1411488</v>
      </c>
      <c r="Q83" s="20">
        <v>2240603</v>
      </c>
      <c r="R83" s="20"/>
      <c r="S83" s="20"/>
      <c r="T83" s="20"/>
      <c r="U83" s="20"/>
      <c r="V83" s="20">
        <v>3874298</v>
      </c>
      <c r="W83" s="20"/>
      <c r="X83" s="20"/>
      <c r="Y83" s="19"/>
      <c r="Z83" s="22"/>
    </row>
    <row r="84" spans="1:26" ht="13.5" hidden="1">
      <c r="A84" s="39" t="s">
        <v>108</v>
      </c>
      <c r="B84" s="27"/>
      <c r="C84" s="27"/>
      <c r="D84" s="28">
        <v>13690447</v>
      </c>
      <c r="E84" s="29">
        <v>19649865</v>
      </c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>
        <v>8101506</v>
      </c>
      <c r="X84" s="29"/>
      <c r="Y84" s="28"/>
      <c r="Z84" s="30">
        <v>19649865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133" t="s">
        <v>84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0</v>
      </c>
      <c r="C5" s="18">
        <v>0</v>
      </c>
      <c r="D5" s="58">
        <v>0</v>
      </c>
      <c r="E5" s="59">
        <v>0</v>
      </c>
      <c r="F5" s="59">
        <v>0</v>
      </c>
      <c r="G5" s="59">
        <v>0</v>
      </c>
      <c r="H5" s="59">
        <v>0</v>
      </c>
      <c r="I5" s="59">
        <v>0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0</v>
      </c>
      <c r="W5" s="59"/>
      <c r="X5" s="59">
        <v>0</v>
      </c>
      <c r="Y5" s="60">
        <v>0</v>
      </c>
      <c r="Z5" s="61">
        <v>0</v>
      </c>
    </row>
    <row r="6" spans="1:26" ht="13.5">
      <c r="A6" s="57" t="s">
        <v>32</v>
      </c>
      <c r="B6" s="18">
        <v>0</v>
      </c>
      <c r="C6" s="18">
        <v>0</v>
      </c>
      <c r="D6" s="58">
        <v>0</v>
      </c>
      <c r="E6" s="59">
        <v>0</v>
      </c>
      <c r="F6" s="59">
        <v>0</v>
      </c>
      <c r="G6" s="59">
        <v>0</v>
      </c>
      <c r="H6" s="59">
        <v>0</v>
      </c>
      <c r="I6" s="59">
        <v>0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0</v>
      </c>
      <c r="W6" s="59"/>
      <c r="X6" s="59">
        <v>0</v>
      </c>
      <c r="Y6" s="60">
        <v>0</v>
      </c>
      <c r="Z6" s="61">
        <v>0</v>
      </c>
    </row>
    <row r="7" spans="1:26" ht="13.5">
      <c r="A7" s="57" t="s">
        <v>33</v>
      </c>
      <c r="B7" s="18">
        <v>6217015</v>
      </c>
      <c r="C7" s="18">
        <v>0</v>
      </c>
      <c r="D7" s="58">
        <v>6590000</v>
      </c>
      <c r="E7" s="59">
        <v>6590000</v>
      </c>
      <c r="F7" s="59">
        <v>532463</v>
      </c>
      <c r="G7" s="59">
        <v>670999</v>
      </c>
      <c r="H7" s="59">
        <v>609705</v>
      </c>
      <c r="I7" s="59">
        <v>1813167</v>
      </c>
      <c r="J7" s="59">
        <v>526218</v>
      </c>
      <c r="K7" s="59">
        <v>396880</v>
      </c>
      <c r="L7" s="59">
        <v>365705</v>
      </c>
      <c r="M7" s="59">
        <v>1288803</v>
      </c>
      <c r="N7" s="59">
        <v>287378</v>
      </c>
      <c r="O7" s="59">
        <v>219660</v>
      </c>
      <c r="P7" s="59">
        <v>157829</v>
      </c>
      <c r="Q7" s="59">
        <v>664867</v>
      </c>
      <c r="R7" s="59">
        <v>0</v>
      </c>
      <c r="S7" s="59">
        <v>0</v>
      </c>
      <c r="T7" s="59">
        <v>0</v>
      </c>
      <c r="U7" s="59">
        <v>0</v>
      </c>
      <c r="V7" s="59">
        <v>3766837</v>
      </c>
      <c r="W7" s="59">
        <v>4942494</v>
      </c>
      <c r="X7" s="59">
        <v>-1175657</v>
      </c>
      <c r="Y7" s="60">
        <v>-23.79</v>
      </c>
      <c r="Z7" s="61">
        <v>6590000</v>
      </c>
    </row>
    <row r="8" spans="1:26" ht="13.5">
      <c r="A8" s="57" t="s">
        <v>34</v>
      </c>
      <c r="B8" s="18">
        <v>217441000</v>
      </c>
      <c r="C8" s="18">
        <v>0</v>
      </c>
      <c r="D8" s="58">
        <v>226475000</v>
      </c>
      <c r="E8" s="59">
        <v>226475000</v>
      </c>
      <c r="F8" s="59">
        <v>92358000</v>
      </c>
      <c r="G8" s="59">
        <v>2069000</v>
      </c>
      <c r="H8" s="59">
        <v>0</v>
      </c>
      <c r="I8" s="59">
        <v>94427000</v>
      </c>
      <c r="J8" s="59">
        <v>0</v>
      </c>
      <c r="K8" s="59">
        <v>0</v>
      </c>
      <c r="L8" s="59">
        <v>73887000</v>
      </c>
      <c r="M8" s="59">
        <v>73887000</v>
      </c>
      <c r="N8" s="59">
        <v>0</v>
      </c>
      <c r="O8" s="59">
        <v>0</v>
      </c>
      <c r="P8" s="59">
        <v>55415000</v>
      </c>
      <c r="Q8" s="59">
        <v>55415000</v>
      </c>
      <c r="R8" s="59">
        <v>0</v>
      </c>
      <c r="S8" s="59">
        <v>0</v>
      </c>
      <c r="T8" s="59">
        <v>0</v>
      </c>
      <c r="U8" s="59">
        <v>0</v>
      </c>
      <c r="V8" s="59">
        <v>223729000</v>
      </c>
      <c r="W8" s="59">
        <v>226475000</v>
      </c>
      <c r="X8" s="59">
        <v>-2746000</v>
      </c>
      <c r="Y8" s="60">
        <v>-1.21</v>
      </c>
      <c r="Z8" s="61">
        <v>226475000</v>
      </c>
    </row>
    <row r="9" spans="1:26" ht="13.5">
      <c r="A9" s="57" t="s">
        <v>35</v>
      </c>
      <c r="B9" s="18">
        <v>1254288</v>
      </c>
      <c r="C9" s="18">
        <v>0</v>
      </c>
      <c r="D9" s="58">
        <v>1367880</v>
      </c>
      <c r="E9" s="59">
        <v>1367880</v>
      </c>
      <c r="F9" s="59">
        <v>60550</v>
      </c>
      <c r="G9" s="59">
        <v>51677</v>
      </c>
      <c r="H9" s="59">
        <v>59593</v>
      </c>
      <c r="I9" s="59">
        <v>171820</v>
      </c>
      <c r="J9" s="59">
        <v>72528</v>
      </c>
      <c r="K9" s="59">
        <v>30184</v>
      </c>
      <c r="L9" s="59">
        <v>60332</v>
      </c>
      <c r="M9" s="59">
        <v>163044</v>
      </c>
      <c r="N9" s="59">
        <v>24055</v>
      </c>
      <c r="O9" s="59">
        <v>32574</v>
      </c>
      <c r="P9" s="59">
        <v>59823</v>
      </c>
      <c r="Q9" s="59">
        <v>116452</v>
      </c>
      <c r="R9" s="59">
        <v>0</v>
      </c>
      <c r="S9" s="59">
        <v>0</v>
      </c>
      <c r="T9" s="59">
        <v>0</v>
      </c>
      <c r="U9" s="59">
        <v>0</v>
      </c>
      <c r="V9" s="59">
        <v>451316</v>
      </c>
      <c r="W9" s="59">
        <v>1058404</v>
      </c>
      <c r="X9" s="59">
        <v>-607088</v>
      </c>
      <c r="Y9" s="60">
        <v>-57.36</v>
      </c>
      <c r="Z9" s="61">
        <v>1367880</v>
      </c>
    </row>
    <row r="10" spans="1:26" ht="25.5">
      <c r="A10" s="62" t="s">
        <v>95</v>
      </c>
      <c r="B10" s="63">
        <f>SUM(B5:B9)</f>
        <v>224912303</v>
      </c>
      <c r="C10" s="63">
        <f>SUM(C5:C9)</f>
        <v>0</v>
      </c>
      <c r="D10" s="64">
        <f aca="true" t="shared" si="0" ref="D10:Z10">SUM(D5:D9)</f>
        <v>234432880</v>
      </c>
      <c r="E10" s="65">
        <f t="shared" si="0"/>
        <v>234432880</v>
      </c>
      <c r="F10" s="65">
        <f t="shared" si="0"/>
        <v>92951013</v>
      </c>
      <c r="G10" s="65">
        <f t="shared" si="0"/>
        <v>2791676</v>
      </c>
      <c r="H10" s="65">
        <f t="shared" si="0"/>
        <v>669298</v>
      </c>
      <c r="I10" s="65">
        <f t="shared" si="0"/>
        <v>96411987</v>
      </c>
      <c r="J10" s="65">
        <f t="shared" si="0"/>
        <v>598746</v>
      </c>
      <c r="K10" s="65">
        <f t="shared" si="0"/>
        <v>427064</v>
      </c>
      <c r="L10" s="65">
        <f t="shared" si="0"/>
        <v>74313037</v>
      </c>
      <c r="M10" s="65">
        <f t="shared" si="0"/>
        <v>75338847</v>
      </c>
      <c r="N10" s="65">
        <f t="shared" si="0"/>
        <v>311433</v>
      </c>
      <c r="O10" s="65">
        <f t="shared" si="0"/>
        <v>252234</v>
      </c>
      <c r="P10" s="65">
        <f t="shared" si="0"/>
        <v>55632652</v>
      </c>
      <c r="Q10" s="65">
        <f t="shared" si="0"/>
        <v>56196319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227947153</v>
      </c>
      <c r="W10" s="65">
        <f t="shared" si="0"/>
        <v>232475898</v>
      </c>
      <c r="X10" s="65">
        <f t="shared" si="0"/>
        <v>-4528745</v>
      </c>
      <c r="Y10" s="66">
        <f>+IF(W10&lt;&gt;0,(X10/W10)*100,0)</f>
        <v>-1.9480492554114148</v>
      </c>
      <c r="Z10" s="67">
        <f t="shared" si="0"/>
        <v>234432880</v>
      </c>
    </row>
    <row r="11" spans="1:26" ht="13.5">
      <c r="A11" s="57" t="s">
        <v>36</v>
      </c>
      <c r="B11" s="18">
        <v>98317485</v>
      </c>
      <c r="C11" s="18">
        <v>0</v>
      </c>
      <c r="D11" s="58">
        <v>103353538</v>
      </c>
      <c r="E11" s="59">
        <v>103353538</v>
      </c>
      <c r="F11" s="59">
        <v>7500151</v>
      </c>
      <c r="G11" s="59">
        <v>7849358</v>
      </c>
      <c r="H11" s="59">
        <v>7425259</v>
      </c>
      <c r="I11" s="59">
        <v>22774768</v>
      </c>
      <c r="J11" s="59">
        <v>7852517</v>
      </c>
      <c r="K11" s="59">
        <v>7717149</v>
      </c>
      <c r="L11" s="59">
        <v>8159663</v>
      </c>
      <c r="M11" s="59">
        <v>23729329</v>
      </c>
      <c r="N11" s="59">
        <v>8141953</v>
      </c>
      <c r="O11" s="59">
        <v>7462133</v>
      </c>
      <c r="P11" s="59">
        <v>7924236</v>
      </c>
      <c r="Q11" s="59">
        <v>23528322</v>
      </c>
      <c r="R11" s="59">
        <v>0</v>
      </c>
      <c r="S11" s="59">
        <v>0</v>
      </c>
      <c r="T11" s="59">
        <v>0</v>
      </c>
      <c r="U11" s="59">
        <v>0</v>
      </c>
      <c r="V11" s="59">
        <v>70032419</v>
      </c>
      <c r="W11" s="59">
        <v>77515146</v>
      </c>
      <c r="X11" s="59">
        <v>-7482727</v>
      </c>
      <c r="Y11" s="60">
        <v>-9.65</v>
      </c>
      <c r="Z11" s="61">
        <v>103353538</v>
      </c>
    </row>
    <row r="12" spans="1:26" ht="13.5">
      <c r="A12" s="57" t="s">
        <v>37</v>
      </c>
      <c r="B12" s="18">
        <v>14491273</v>
      </c>
      <c r="C12" s="18">
        <v>0</v>
      </c>
      <c r="D12" s="58">
        <v>15851034</v>
      </c>
      <c r="E12" s="59">
        <v>15851034</v>
      </c>
      <c r="F12" s="59">
        <v>1171154</v>
      </c>
      <c r="G12" s="59">
        <v>1097812</v>
      </c>
      <c r="H12" s="59">
        <v>1186624</v>
      </c>
      <c r="I12" s="59">
        <v>3455590</v>
      </c>
      <c r="J12" s="59">
        <v>1171029</v>
      </c>
      <c r="K12" s="59">
        <v>1171765</v>
      </c>
      <c r="L12" s="59">
        <v>1173575</v>
      </c>
      <c r="M12" s="59">
        <v>3516369</v>
      </c>
      <c r="N12" s="59">
        <v>1148462</v>
      </c>
      <c r="O12" s="59">
        <v>1353657</v>
      </c>
      <c r="P12" s="59">
        <v>1180173</v>
      </c>
      <c r="Q12" s="59">
        <v>3682292</v>
      </c>
      <c r="R12" s="59">
        <v>0</v>
      </c>
      <c r="S12" s="59">
        <v>0</v>
      </c>
      <c r="T12" s="59">
        <v>0</v>
      </c>
      <c r="U12" s="59">
        <v>0</v>
      </c>
      <c r="V12" s="59">
        <v>10654251</v>
      </c>
      <c r="W12" s="59">
        <v>11888271</v>
      </c>
      <c r="X12" s="59">
        <v>-1234020</v>
      </c>
      <c r="Y12" s="60">
        <v>-10.38</v>
      </c>
      <c r="Z12" s="61">
        <v>15851034</v>
      </c>
    </row>
    <row r="13" spans="1:26" ht="13.5">
      <c r="A13" s="57" t="s">
        <v>96</v>
      </c>
      <c r="B13" s="18">
        <v>9592676</v>
      </c>
      <c r="C13" s="18">
        <v>0</v>
      </c>
      <c r="D13" s="58">
        <v>10595487</v>
      </c>
      <c r="E13" s="59">
        <v>10595487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/>
      <c r="X13" s="59">
        <v>0</v>
      </c>
      <c r="Y13" s="60">
        <v>0</v>
      </c>
      <c r="Z13" s="61">
        <v>10595487</v>
      </c>
    </row>
    <row r="14" spans="1:26" ht="13.5">
      <c r="A14" s="57" t="s">
        <v>38</v>
      </c>
      <c r="B14" s="18">
        <v>20817178</v>
      </c>
      <c r="C14" s="18">
        <v>0</v>
      </c>
      <c r="D14" s="58">
        <v>0</v>
      </c>
      <c r="E14" s="59">
        <v>0</v>
      </c>
      <c r="F14" s="59">
        <v>0</v>
      </c>
      <c r="G14" s="59">
        <v>12</v>
      </c>
      <c r="H14" s="59">
        <v>12</v>
      </c>
      <c r="I14" s="59">
        <v>24</v>
      </c>
      <c r="J14" s="59">
        <v>1</v>
      </c>
      <c r="K14" s="59">
        <v>947</v>
      </c>
      <c r="L14" s="59">
        <v>10682795</v>
      </c>
      <c r="M14" s="59">
        <v>10683743</v>
      </c>
      <c r="N14" s="59">
        <v>1</v>
      </c>
      <c r="O14" s="59">
        <v>3</v>
      </c>
      <c r="P14" s="59">
        <v>3</v>
      </c>
      <c r="Q14" s="59">
        <v>7</v>
      </c>
      <c r="R14" s="59">
        <v>0</v>
      </c>
      <c r="S14" s="59">
        <v>0</v>
      </c>
      <c r="T14" s="59">
        <v>0</v>
      </c>
      <c r="U14" s="59">
        <v>0</v>
      </c>
      <c r="V14" s="59">
        <v>10683774</v>
      </c>
      <c r="W14" s="59">
        <v>10698000</v>
      </c>
      <c r="X14" s="59">
        <v>-14226</v>
      </c>
      <c r="Y14" s="60">
        <v>-0.13</v>
      </c>
      <c r="Z14" s="61">
        <v>0</v>
      </c>
    </row>
    <row r="15" spans="1:26" ht="13.5">
      <c r="A15" s="57" t="s">
        <v>39</v>
      </c>
      <c r="B15" s="18">
        <v>0</v>
      </c>
      <c r="C15" s="18">
        <v>0</v>
      </c>
      <c r="D15" s="58">
        <v>0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0</v>
      </c>
      <c r="W15" s="59"/>
      <c r="X15" s="59">
        <v>0</v>
      </c>
      <c r="Y15" s="60">
        <v>0</v>
      </c>
      <c r="Z15" s="61">
        <v>0</v>
      </c>
    </row>
    <row r="16" spans="1:26" ht="13.5">
      <c r="A16" s="68" t="s">
        <v>40</v>
      </c>
      <c r="B16" s="18">
        <v>21593866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/>
      <c r="X16" s="59">
        <v>0</v>
      </c>
      <c r="Y16" s="60">
        <v>0</v>
      </c>
      <c r="Z16" s="61">
        <v>0</v>
      </c>
    </row>
    <row r="17" spans="1:26" ht="13.5">
      <c r="A17" s="57" t="s">
        <v>41</v>
      </c>
      <c r="B17" s="18">
        <v>47453296</v>
      </c>
      <c r="C17" s="18">
        <v>0</v>
      </c>
      <c r="D17" s="58">
        <v>80128309</v>
      </c>
      <c r="E17" s="59">
        <v>80128309</v>
      </c>
      <c r="F17" s="59">
        <v>4953635</v>
      </c>
      <c r="G17" s="59">
        <v>4006363</v>
      </c>
      <c r="H17" s="59">
        <v>3036644</v>
      </c>
      <c r="I17" s="59">
        <v>11996642</v>
      </c>
      <c r="J17" s="59">
        <v>3958509</v>
      </c>
      <c r="K17" s="59">
        <v>4764000</v>
      </c>
      <c r="L17" s="59">
        <v>5762287</v>
      </c>
      <c r="M17" s="59">
        <v>14484796</v>
      </c>
      <c r="N17" s="59">
        <v>2973177</v>
      </c>
      <c r="O17" s="59">
        <v>4454125</v>
      </c>
      <c r="P17" s="59">
        <v>4016012</v>
      </c>
      <c r="Q17" s="59">
        <v>11443314</v>
      </c>
      <c r="R17" s="59">
        <v>0</v>
      </c>
      <c r="S17" s="59">
        <v>0</v>
      </c>
      <c r="T17" s="59">
        <v>0</v>
      </c>
      <c r="U17" s="59">
        <v>0</v>
      </c>
      <c r="V17" s="59">
        <v>37924752</v>
      </c>
      <c r="W17" s="59">
        <v>44048997</v>
      </c>
      <c r="X17" s="59">
        <v>-6124245</v>
      </c>
      <c r="Y17" s="60">
        <v>-13.9</v>
      </c>
      <c r="Z17" s="61">
        <v>80128309</v>
      </c>
    </row>
    <row r="18" spans="1:26" ht="13.5">
      <c r="A18" s="69" t="s">
        <v>42</v>
      </c>
      <c r="B18" s="70">
        <f>SUM(B11:B17)</f>
        <v>212265774</v>
      </c>
      <c r="C18" s="70">
        <f>SUM(C11:C17)</f>
        <v>0</v>
      </c>
      <c r="D18" s="71">
        <f aca="true" t="shared" si="1" ref="D18:Z18">SUM(D11:D17)</f>
        <v>209928368</v>
      </c>
      <c r="E18" s="72">
        <f t="shared" si="1"/>
        <v>209928368</v>
      </c>
      <c r="F18" s="72">
        <f t="shared" si="1"/>
        <v>13624940</v>
      </c>
      <c r="G18" s="72">
        <f t="shared" si="1"/>
        <v>12953545</v>
      </c>
      <c r="H18" s="72">
        <f t="shared" si="1"/>
        <v>11648539</v>
      </c>
      <c r="I18" s="72">
        <f t="shared" si="1"/>
        <v>38227024</v>
      </c>
      <c r="J18" s="72">
        <f t="shared" si="1"/>
        <v>12982056</v>
      </c>
      <c r="K18" s="72">
        <f t="shared" si="1"/>
        <v>13653861</v>
      </c>
      <c r="L18" s="72">
        <f t="shared" si="1"/>
        <v>25778320</v>
      </c>
      <c r="M18" s="72">
        <f t="shared" si="1"/>
        <v>52414237</v>
      </c>
      <c r="N18" s="72">
        <f t="shared" si="1"/>
        <v>12263593</v>
      </c>
      <c r="O18" s="72">
        <f t="shared" si="1"/>
        <v>13269918</v>
      </c>
      <c r="P18" s="72">
        <f t="shared" si="1"/>
        <v>13120424</v>
      </c>
      <c r="Q18" s="72">
        <f t="shared" si="1"/>
        <v>38653935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129295196</v>
      </c>
      <c r="W18" s="72">
        <f t="shared" si="1"/>
        <v>144150414</v>
      </c>
      <c r="X18" s="72">
        <f t="shared" si="1"/>
        <v>-14855218</v>
      </c>
      <c r="Y18" s="66">
        <f>+IF(W18&lt;&gt;0,(X18/W18)*100,0)</f>
        <v>-10.305359234001228</v>
      </c>
      <c r="Z18" s="73">
        <f t="shared" si="1"/>
        <v>209928368</v>
      </c>
    </row>
    <row r="19" spans="1:26" ht="13.5">
      <c r="A19" s="69" t="s">
        <v>43</v>
      </c>
      <c r="B19" s="74">
        <f>+B10-B18</f>
        <v>12646529</v>
      </c>
      <c r="C19" s="74">
        <f>+C10-C18</f>
        <v>0</v>
      </c>
      <c r="D19" s="75">
        <f aca="true" t="shared" si="2" ref="D19:Z19">+D10-D18</f>
        <v>24504512</v>
      </c>
      <c r="E19" s="76">
        <f t="shared" si="2"/>
        <v>24504512</v>
      </c>
      <c r="F19" s="76">
        <f t="shared" si="2"/>
        <v>79326073</v>
      </c>
      <c r="G19" s="76">
        <f t="shared" si="2"/>
        <v>-10161869</v>
      </c>
      <c r="H19" s="76">
        <f t="shared" si="2"/>
        <v>-10979241</v>
      </c>
      <c r="I19" s="76">
        <f t="shared" si="2"/>
        <v>58184963</v>
      </c>
      <c r="J19" s="76">
        <f t="shared" si="2"/>
        <v>-12383310</v>
      </c>
      <c r="K19" s="76">
        <f t="shared" si="2"/>
        <v>-13226797</v>
      </c>
      <c r="L19" s="76">
        <f t="shared" si="2"/>
        <v>48534717</v>
      </c>
      <c r="M19" s="76">
        <f t="shared" si="2"/>
        <v>22924610</v>
      </c>
      <c r="N19" s="76">
        <f t="shared" si="2"/>
        <v>-11952160</v>
      </c>
      <c r="O19" s="76">
        <f t="shared" si="2"/>
        <v>-13017684</v>
      </c>
      <c r="P19" s="76">
        <f t="shared" si="2"/>
        <v>42512228</v>
      </c>
      <c r="Q19" s="76">
        <f t="shared" si="2"/>
        <v>17542384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98651957</v>
      </c>
      <c r="W19" s="76">
        <f>IF(E10=E18,0,W10-W18)</f>
        <v>88325484</v>
      </c>
      <c r="X19" s="76">
        <f t="shared" si="2"/>
        <v>10326473</v>
      </c>
      <c r="Y19" s="77">
        <f>+IF(W19&lt;&gt;0,(X19/W19)*100,0)</f>
        <v>11.69138569339739</v>
      </c>
      <c r="Z19" s="78">
        <f t="shared" si="2"/>
        <v>24504512</v>
      </c>
    </row>
    <row r="20" spans="1:26" ht="13.5">
      <c r="A20" s="57" t="s">
        <v>44</v>
      </c>
      <c r="B20" s="18">
        <v>6961000</v>
      </c>
      <c r="C20" s="18">
        <v>0</v>
      </c>
      <c r="D20" s="58">
        <v>1958000</v>
      </c>
      <c r="E20" s="59">
        <v>1958000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>
        <v>1424000</v>
      </c>
      <c r="X20" s="59">
        <v>-1424000</v>
      </c>
      <c r="Y20" s="60">
        <v>-100</v>
      </c>
      <c r="Z20" s="61">
        <v>1958000</v>
      </c>
    </row>
    <row r="21" spans="1:26" ht="13.5">
      <c r="A21" s="57" t="s">
        <v>97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98</v>
      </c>
      <c r="B22" s="85">
        <f>SUM(B19:B21)</f>
        <v>19607529</v>
      </c>
      <c r="C22" s="85">
        <f>SUM(C19:C21)</f>
        <v>0</v>
      </c>
      <c r="D22" s="86">
        <f aca="true" t="shared" si="3" ref="D22:Z22">SUM(D19:D21)</f>
        <v>26462512</v>
      </c>
      <c r="E22" s="87">
        <f t="shared" si="3"/>
        <v>26462512</v>
      </c>
      <c r="F22" s="87">
        <f t="shared" si="3"/>
        <v>79326073</v>
      </c>
      <c r="G22" s="87">
        <f t="shared" si="3"/>
        <v>-10161869</v>
      </c>
      <c r="H22" s="87">
        <f t="shared" si="3"/>
        <v>-10979241</v>
      </c>
      <c r="I22" s="87">
        <f t="shared" si="3"/>
        <v>58184963</v>
      </c>
      <c r="J22" s="87">
        <f t="shared" si="3"/>
        <v>-12383310</v>
      </c>
      <c r="K22" s="87">
        <f t="shared" si="3"/>
        <v>-13226797</v>
      </c>
      <c r="L22" s="87">
        <f t="shared" si="3"/>
        <v>48534717</v>
      </c>
      <c r="M22" s="87">
        <f t="shared" si="3"/>
        <v>22924610</v>
      </c>
      <c r="N22" s="87">
        <f t="shared" si="3"/>
        <v>-11952160</v>
      </c>
      <c r="O22" s="87">
        <f t="shared" si="3"/>
        <v>-13017684</v>
      </c>
      <c r="P22" s="87">
        <f t="shared" si="3"/>
        <v>42512228</v>
      </c>
      <c r="Q22" s="87">
        <f t="shared" si="3"/>
        <v>17542384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98651957</v>
      </c>
      <c r="W22" s="87">
        <f t="shared" si="3"/>
        <v>89749484</v>
      </c>
      <c r="X22" s="87">
        <f t="shared" si="3"/>
        <v>8902473</v>
      </c>
      <c r="Y22" s="88">
        <f>+IF(W22&lt;&gt;0,(X22/W22)*100,0)</f>
        <v>9.919247000907548</v>
      </c>
      <c r="Z22" s="89">
        <f t="shared" si="3"/>
        <v>26462512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19607529</v>
      </c>
      <c r="C24" s="74">
        <f>SUM(C22:C23)</f>
        <v>0</v>
      </c>
      <c r="D24" s="75">
        <f aca="true" t="shared" si="4" ref="D24:Z24">SUM(D22:D23)</f>
        <v>26462512</v>
      </c>
      <c r="E24" s="76">
        <f t="shared" si="4"/>
        <v>26462512</v>
      </c>
      <c r="F24" s="76">
        <f t="shared" si="4"/>
        <v>79326073</v>
      </c>
      <c r="G24" s="76">
        <f t="shared" si="4"/>
        <v>-10161869</v>
      </c>
      <c r="H24" s="76">
        <f t="shared" si="4"/>
        <v>-10979241</v>
      </c>
      <c r="I24" s="76">
        <f t="shared" si="4"/>
        <v>58184963</v>
      </c>
      <c r="J24" s="76">
        <f t="shared" si="4"/>
        <v>-12383310</v>
      </c>
      <c r="K24" s="76">
        <f t="shared" si="4"/>
        <v>-13226797</v>
      </c>
      <c r="L24" s="76">
        <f t="shared" si="4"/>
        <v>48534717</v>
      </c>
      <c r="M24" s="76">
        <f t="shared" si="4"/>
        <v>22924610</v>
      </c>
      <c r="N24" s="76">
        <f t="shared" si="4"/>
        <v>-11952160</v>
      </c>
      <c r="O24" s="76">
        <f t="shared" si="4"/>
        <v>-13017684</v>
      </c>
      <c r="P24" s="76">
        <f t="shared" si="4"/>
        <v>42512228</v>
      </c>
      <c r="Q24" s="76">
        <f t="shared" si="4"/>
        <v>17542384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98651957</v>
      </c>
      <c r="W24" s="76">
        <f t="shared" si="4"/>
        <v>89749484</v>
      </c>
      <c r="X24" s="76">
        <f t="shared" si="4"/>
        <v>8902473</v>
      </c>
      <c r="Y24" s="77">
        <f>+IF(W24&lt;&gt;0,(X24/W24)*100,0)</f>
        <v>9.919247000907548</v>
      </c>
      <c r="Z24" s="78">
        <f t="shared" si="4"/>
        <v>26462512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99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16437467</v>
      </c>
      <c r="C27" s="21">
        <v>0</v>
      </c>
      <c r="D27" s="98">
        <v>37058000</v>
      </c>
      <c r="E27" s="99">
        <v>37058000</v>
      </c>
      <c r="F27" s="99">
        <v>660723</v>
      </c>
      <c r="G27" s="99">
        <v>2392040</v>
      </c>
      <c r="H27" s="99">
        <v>374478</v>
      </c>
      <c r="I27" s="99">
        <v>3427241</v>
      </c>
      <c r="J27" s="99">
        <v>1166802</v>
      </c>
      <c r="K27" s="99">
        <v>1502114</v>
      </c>
      <c r="L27" s="99">
        <v>3915270</v>
      </c>
      <c r="M27" s="99">
        <v>6584186</v>
      </c>
      <c r="N27" s="99">
        <v>141790</v>
      </c>
      <c r="O27" s="99">
        <v>734790</v>
      </c>
      <c r="P27" s="99">
        <v>8034523</v>
      </c>
      <c r="Q27" s="99">
        <v>8911103</v>
      </c>
      <c r="R27" s="99">
        <v>0</v>
      </c>
      <c r="S27" s="99">
        <v>0</v>
      </c>
      <c r="T27" s="99">
        <v>0</v>
      </c>
      <c r="U27" s="99">
        <v>0</v>
      </c>
      <c r="V27" s="99">
        <v>18922530</v>
      </c>
      <c r="W27" s="99">
        <v>27793500</v>
      </c>
      <c r="X27" s="99">
        <v>-8870970</v>
      </c>
      <c r="Y27" s="100">
        <v>-31.92</v>
      </c>
      <c r="Z27" s="101">
        <v>37058000</v>
      </c>
    </row>
    <row r="28" spans="1:26" ht="13.5">
      <c r="A28" s="102" t="s">
        <v>44</v>
      </c>
      <c r="B28" s="18">
        <v>0</v>
      </c>
      <c r="C28" s="18">
        <v>0</v>
      </c>
      <c r="D28" s="58">
        <v>0</v>
      </c>
      <c r="E28" s="59">
        <v>0</v>
      </c>
      <c r="F28" s="59">
        <v>0</v>
      </c>
      <c r="G28" s="59">
        <v>0</v>
      </c>
      <c r="H28" s="59">
        <v>0</v>
      </c>
      <c r="I28" s="59">
        <v>0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4945144</v>
      </c>
      <c r="Q28" s="59">
        <v>4945144</v>
      </c>
      <c r="R28" s="59">
        <v>0</v>
      </c>
      <c r="S28" s="59">
        <v>0</v>
      </c>
      <c r="T28" s="59">
        <v>0</v>
      </c>
      <c r="U28" s="59">
        <v>0</v>
      </c>
      <c r="V28" s="59">
        <v>4945144</v>
      </c>
      <c r="W28" s="59"/>
      <c r="X28" s="59">
        <v>4945144</v>
      </c>
      <c r="Y28" s="60">
        <v>0</v>
      </c>
      <c r="Z28" s="61">
        <v>0</v>
      </c>
    </row>
    <row r="29" spans="1:26" ht="13.5">
      <c r="A29" s="57" t="s">
        <v>100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16437467</v>
      </c>
      <c r="C31" s="18">
        <v>0</v>
      </c>
      <c r="D31" s="58">
        <v>37058000</v>
      </c>
      <c r="E31" s="59">
        <v>37058000</v>
      </c>
      <c r="F31" s="59">
        <v>660723</v>
      </c>
      <c r="G31" s="59">
        <v>2392040</v>
      </c>
      <c r="H31" s="59">
        <v>374478</v>
      </c>
      <c r="I31" s="59">
        <v>3427241</v>
      </c>
      <c r="J31" s="59">
        <v>1166802</v>
      </c>
      <c r="K31" s="59">
        <v>1502114</v>
      </c>
      <c r="L31" s="59">
        <v>3915270</v>
      </c>
      <c r="M31" s="59">
        <v>6584186</v>
      </c>
      <c r="N31" s="59">
        <v>141790</v>
      </c>
      <c r="O31" s="59">
        <v>734790</v>
      </c>
      <c r="P31" s="59">
        <v>3089379</v>
      </c>
      <c r="Q31" s="59">
        <v>3965959</v>
      </c>
      <c r="R31" s="59">
        <v>0</v>
      </c>
      <c r="S31" s="59">
        <v>0</v>
      </c>
      <c r="T31" s="59">
        <v>0</v>
      </c>
      <c r="U31" s="59">
        <v>0</v>
      </c>
      <c r="V31" s="59">
        <v>13977386</v>
      </c>
      <c r="W31" s="59">
        <v>27793500</v>
      </c>
      <c r="X31" s="59">
        <v>-13816114</v>
      </c>
      <c r="Y31" s="60">
        <v>-49.71</v>
      </c>
      <c r="Z31" s="61">
        <v>37058000</v>
      </c>
    </row>
    <row r="32" spans="1:26" ht="13.5">
      <c r="A32" s="69" t="s">
        <v>50</v>
      </c>
      <c r="B32" s="21">
        <f>SUM(B28:B31)</f>
        <v>16437467</v>
      </c>
      <c r="C32" s="21">
        <f>SUM(C28:C31)</f>
        <v>0</v>
      </c>
      <c r="D32" s="98">
        <f aca="true" t="shared" si="5" ref="D32:Z32">SUM(D28:D31)</f>
        <v>37058000</v>
      </c>
      <c r="E32" s="99">
        <f t="shared" si="5"/>
        <v>37058000</v>
      </c>
      <c r="F32" s="99">
        <f t="shared" si="5"/>
        <v>660723</v>
      </c>
      <c r="G32" s="99">
        <f t="shared" si="5"/>
        <v>2392040</v>
      </c>
      <c r="H32" s="99">
        <f t="shared" si="5"/>
        <v>374478</v>
      </c>
      <c r="I32" s="99">
        <f t="shared" si="5"/>
        <v>3427241</v>
      </c>
      <c r="J32" s="99">
        <f t="shared" si="5"/>
        <v>1166802</v>
      </c>
      <c r="K32" s="99">
        <f t="shared" si="5"/>
        <v>1502114</v>
      </c>
      <c r="L32" s="99">
        <f t="shared" si="5"/>
        <v>3915270</v>
      </c>
      <c r="M32" s="99">
        <f t="shared" si="5"/>
        <v>6584186</v>
      </c>
      <c r="N32" s="99">
        <f t="shared" si="5"/>
        <v>141790</v>
      </c>
      <c r="O32" s="99">
        <f t="shared" si="5"/>
        <v>734790</v>
      </c>
      <c r="P32" s="99">
        <f t="shared" si="5"/>
        <v>8034523</v>
      </c>
      <c r="Q32" s="99">
        <f t="shared" si="5"/>
        <v>8911103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18922530</v>
      </c>
      <c r="W32" s="99">
        <f t="shared" si="5"/>
        <v>27793500</v>
      </c>
      <c r="X32" s="99">
        <f t="shared" si="5"/>
        <v>-8870970</v>
      </c>
      <c r="Y32" s="100">
        <f>+IF(W32&lt;&gt;0,(X32/W32)*100,0)</f>
        <v>-31.917426736467156</v>
      </c>
      <c r="Z32" s="101">
        <f t="shared" si="5"/>
        <v>37058000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70461769</v>
      </c>
      <c r="C35" s="18">
        <v>0</v>
      </c>
      <c r="D35" s="58">
        <v>65631000</v>
      </c>
      <c r="E35" s="59">
        <v>65631000</v>
      </c>
      <c r="F35" s="59">
        <v>79107043</v>
      </c>
      <c r="G35" s="59">
        <v>-11020694</v>
      </c>
      <c r="H35" s="59">
        <v>-13120999</v>
      </c>
      <c r="I35" s="59">
        <v>-13120999</v>
      </c>
      <c r="J35" s="59">
        <v>-12094434</v>
      </c>
      <c r="K35" s="59">
        <v>-64249330</v>
      </c>
      <c r="L35" s="59">
        <v>-38484141</v>
      </c>
      <c r="M35" s="59">
        <v>-38484141</v>
      </c>
      <c r="N35" s="59">
        <v>-11948119</v>
      </c>
      <c r="O35" s="59">
        <v>-12156989</v>
      </c>
      <c r="P35" s="59">
        <v>-30323658</v>
      </c>
      <c r="Q35" s="59">
        <v>-30323658</v>
      </c>
      <c r="R35" s="59">
        <v>0</v>
      </c>
      <c r="S35" s="59">
        <v>0</v>
      </c>
      <c r="T35" s="59">
        <v>0</v>
      </c>
      <c r="U35" s="59">
        <v>0</v>
      </c>
      <c r="V35" s="59">
        <v>-30323658</v>
      </c>
      <c r="W35" s="59">
        <v>49223250</v>
      </c>
      <c r="X35" s="59">
        <v>-79546908</v>
      </c>
      <c r="Y35" s="60">
        <v>-161.6</v>
      </c>
      <c r="Z35" s="61">
        <v>65631000</v>
      </c>
    </row>
    <row r="36" spans="1:26" ht="13.5">
      <c r="A36" s="57" t="s">
        <v>53</v>
      </c>
      <c r="B36" s="18">
        <v>227365613</v>
      </c>
      <c r="C36" s="18">
        <v>0</v>
      </c>
      <c r="D36" s="58">
        <v>209082000</v>
      </c>
      <c r="E36" s="59">
        <v>209082000</v>
      </c>
      <c r="F36" s="59">
        <v>0</v>
      </c>
      <c r="G36" s="59">
        <v>0</v>
      </c>
      <c r="H36" s="59">
        <v>0</v>
      </c>
      <c r="I36" s="59">
        <v>0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0</v>
      </c>
      <c r="W36" s="59">
        <v>156811500</v>
      </c>
      <c r="X36" s="59">
        <v>-156811500</v>
      </c>
      <c r="Y36" s="60">
        <v>-100</v>
      </c>
      <c r="Z36" s="61">
        <v>209082000</v>
      </c>
    </row>
    <row r="37" spans="1:26" ht="13.5">
      <c r="A37" s="57" t="s">
        <v>54</v>
      </c>
      <c r="B37" s="18">
        <v>72402937</v>
      </c>
      <c r="C37" s="18">
        <v>0</v>
      </c>
      <c r="D37" s="58">
        <v>49200000</v>
      </c>
      <c r="E37" s="59">
        <v>49200000</v>
      </c>
      <c r="F37" s="59">
        <v>-412703</v>
      </c>
      <c r="G37" s="59">
        <v>2663080</v>
      </c>
      <c r="H37" s="59">
        <v>-2261599</v>
      </c>
      <c r="I37" s="59">
        <v>-2261599</v>
      </c>
      <c r="J37" s="59">
        <v>518627</v>
      </c>
      <c r="K37" s="59">
        <v>-612616</v>
      </c>
      <c r="L37" s="59">
        <v>-1574956</v>
      </c>
      <c r="M37" s="59">
        <v>-1574956</v>
      </c>
      <c r="N37" s="59">
        <v>-415221</v>
      </c>
      <c r="O37" s="59">
        <v>1719256</v>
      </c>
      <c r="P37" s="59">
        <v>7005956</v>
      </c>
      <c r="Q37" s="59">
        <v>7005956</v>
      </c>
      <c r="R37" s="59">
        <v>0</v>
      </c>
      <c r="S37" s="59">
        <v>0</v>
      </c>
      <c r="T37" s="59">
        <v>0</v>
      </c>
      <c r="U37" s="59">
        <v>0</v>
      </c>
      <c r="V37" s="59">
        <v>7005956</v>
      </c>
      <c r="W37" s="59">
        <v>36900000</v>
      </c>
      <c r="X37" s="59">
        <v>-29894044</v>
      </c>
      <c r="Y37" s="60">
        <v>-81.01</v>
      </c>
      <c r="Z37" s="61">
        <v>49200000</v>
      </c>
    </row>
    <row r="38" spans="1:26" ht="13.5">
      <c r="A38" s="57" t="s">
        <v>55</v>
      </c>
      <c r="B38" s="18">
        <v>142356044</v>
      </c>
      <c r="C38" s="18">
        <v>0</v>
      </c>
      <c r="D38" s="58">
        <v>167975000</v>
      </c>
      <c r="E38" s="59">
        <v>167975000</v>
      </c>
      <c r="F38" s="59">
        <v>0</v>
      </c>
      <c r="G38" s="59">
        <v>0</v>
      </c>
      <c r="H38" s="59">
        <v>-39043</v>
      </c>
      <c r="I38" s="59">
        <v>-39043</v>
      </c>
      <c r="J38" s="59">
        <v>-160083</v>
      </c>
      <c r="K38" s="59">
        <v>-20731</v>
      </c>
      <c r="L38" s="59">
        <v>-67866</v>
      </c>
      <c r="M38" s="59">
        <v>-67866</v>
      </c>
      <c r="N38" s="59">
        <v>-45244</v>
      </c>
      <c r="O38" s="59">
        <v>-113903</v>
      </c>
      <c r="P38" s="59">
        <v>35810</v>
      </c>
      <c r="Q38" s="59">
        <v>35810</v>
      </c>
      <c r="R38" s="59">
        <v>0</v>
      </c>
      <c r="S38" s="59">
        <v>0</v>
      </c>
      <c r="T38" s="59">
        <v>0</v>
      </c>
      <c r="U38" s="59">
        <v>0</v>
      </c>
      <c r="V38" s="59">
        <v>35810</v>
      </c>
      <c r="W38" s="59">
        <v>125981250</v>
      </c>
      <c r="X38" s="59">
        <v>-125945440</v>
      </c>
      <c r="Y38" s="60">
        <v>-99.97</v>
      </c>
      <c r="Z38" s="61">
        <v>167975000</v>
      </c>
    </row>
    <row r="39" spans="1:26" ht="13.5">
      <c r="A39" s="57" t="s">
        <v>56</v>
      </c>
      <c r="B39" s="18">
        <v>83068401</v>
      </c>
      <c r="C39" s="18">
        <v>0</v>
      </c>
      <c r="D39" s="58">
        <v>57538000</v>
      </c>
      <c r="E39" s="59">
        <v>57538000</v>
      </c>
      <c r="F39" s="59">
        <v>79519746</v>
      </c>
      <c r="G39" s="59">
        <v>-13683774</v>
      </c>
      <c r="H39" s="59">
        <v>-10820357</v>
      </c>
      <c r="I39" s="59">
        <v>-10820357</v>
      </c>
      <c r="J39" s="59">
        <v>-12452978</v>
      </c>
      <c r="K39" s="59">
        <v>-63615983</v>
      </c>
      <c r="L39" s="59">
        <v>-36841319</v>
      </c>
      <c r="M39" s="59">
        <v>-36841319</v>
      </c>
      <c r="N39" s="59">
        <v>-11487654</v>
      </c>
      <c r="O39" s="59">
        <v>-13762342</v>
      </c>
      <c r="P39" s="59">
        <v>-37365424</v>
      </c>
      <c r="Q39" s="59">
        <v>-37365424</v>
      </c>
      <c r="R39" s="59">
        <v>0</v>
      </c>
      <c r="S39" s="59">
        <v>0</v>
      </c>
      <c r="T39" s="59">
        <v>0</v>
      </c>
      <c r="U39" s="59">
        <v>0</v>
      </c>
      <c r="V39" s="59">
        <v>-37365424</v>
      </c>
      <c r="W39" s="59">
        <v>43153500</v>
      </c>
      <c r="X39" s="59">
        <v>-80518924</v>
      </c>
      <c r="Y39" s="60">
        <v>-186.59</v>
      </c>
      <c r="Z39" s="61">
        <v>57538000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23293301</v>
      </c>
      <c r="C42" s="18">
        <v>0</v>
      </c>
      <c r="D42" s="58">
        <v>56861844</v>
      </c>
      <c r="E42" s="59">
        <v>56861844</v>
      </c>
      <c r="F42" s="59">
        <v>79326055</v>
      </c>
      <c r="G42" s="59">
        <v>-10161883</v>
      </c>
      <c r="H42" s="59">
        <v>-10979252</v>
      </c>
      <c r="I42" s="59">
        <v>58184920</v>
      </c>
      <c r="J42" s="59">
        <v>-12383317</v>
      </c>
      <c r="K42" s="59">
        <v>-13226796</v>
      </c>
      <c r="L42" s="59">
        <v>48534801</v>
      </c>
      <c r="M42" s="59">
        <v>22924688</v>
      </c>
      <c r="N42" s="59">
        <v>-11952167</v>
      </c>
      <c r="O42" s="59">
        <v>-13017701</v>
      </c>
      <c r="P42" s="59">
        <v>42512209</v>
      </c>
      <c r="Q42" s="59">
        <v>17542341</v>
      </c>
      <c r="R42" s="59">
        <v>0</v>
      </c>
      <c r="S42" s="59">
        <v>0</v>
      </c>
      <c r="T42" s="59">
        <v>0</v>
      </c>
      <c r="U42" s="59">
        <v>0</v>
      </c>
      <c r="V42" s="59">
        <v>98651949</v>
      </c>
      <c r="W42" s="59">
        <v>107603383</v>
      </c>
      <c r="X42" s="59">
        <v>-8951434</v>
      </c>
      <c r="Y42" s="60">
        <v>-8.32</v>
      </c>
      <c r="Z42" s="61">
        <v>56861844</v>
      </c>
    </row>
    <row r="43" spans="1:26" ht="13.5">
      <c r="A43" s="57" t="s">
        <v>59</v>
      </c>
      <c r="B43" s="18">
        <v>-1591405</v>
      </c>
      <c r="C43" s="18">
        <v>0</v>
      </c>
      <c r="D43" s="58">
        <v>-37058004</v>
      </c>
      <c r="E43" s="59">
        <v>-37058004</v>
      </c>
      <c r="F43" s="59">
        <v>-660723</v>
      </c>
      <c r="G43" s="59">
        <v>-2392040</v>
      </c>
      <c r="H43" s="59">
        <v>-374478</v>
      </c>
      <c r="I43" s="59">
        <v>-3427241</v>
      </c>
      <c r="J43" s="59">
        <v>-1166802</v>
      </c>
      <c r="K43" s="59">
        <v>-1502114</v>
      </c>
      <c r="L43" s="59">
        <v>-3915270</v>
      </c>
      <c r="M43" s="59">
        <v>-6584186</v>
      </c>
      <c r="N43" s="59">
        <v>-141790</v>
      </c>
      <c r="O43" s="59">
        <v>-734790</v>
      </c>
      <c r="P43" s="59">
        <v>-8034523</v>
      </c>
      <c r="Q43" s="59">
        <v>-8911103</v>
      </c>
      <c r="R43" s="59">
        <v>0</v>
      </c>
      <c r="S43" s="59">
        <v>0</v>
      </c>
      <c r="T43" s="59">
        <v>0</v>
      </c>
      <c r="U43" s="59">
        <v>0</v>
      </c>
      <c r="V43" s="59">
        <v>-18922530</v>
      </c>
      <c r="W43" s="59">
        <v>-27793503</v>
      </c>
      <c r="X43" s="59">
        <v>8870973</v>
      </c>
      <c r="Y43" s="60">
        <v>-31.92</v>
      </c>
      <c r="Z43" s="61">
        <v>-37058004</v>
      </c>
    </row>
    <row r="44" spans="1:26" ht="13.5">
      <c r="A44" s="57" t="s">
        <v>60</v>
      </c>
      <c r="B44" s="18">
        <v>-11967866</v>
      </c>
      <c r="C44" s="18">
        <v>0</v>
      </c>
      <c r="D44" s="58">
        <v>-19092000</v>
      </c>
      <c r="E44" s="59">
        <v>-19092000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>
        <v>-5350000</v>
      </c>
      <c r="X44" s="59">
        <v>5350000</v>
      </c>
      <c r="Y44" s="60">
        <v>-100</v>
      </c>
      <c r="Z44" s="61">
        <v>-19092000</v>
      </c>
    </row>
    <row r="45" spans="1:26" ht="13.5">
      <c r="A45" s="69" t="s">
        <v>61</v>
      </c>
      <c r="B45" s="21">
        <v>59418734</v>
      </c>
      <c r="C45" s="21">
        <v>0</v>
      </c>
      <c r="D45" s="98">
        <v>78011840</v>
      </c>
      <c r="E45" s="99">
        <v>78011840</v>
      </c>
      <c r="F45" s="99">
        <v>146793177</v>
      </c>
      <c r="G45" s="99">
        <v>134239254</v>
      </c>
      <c r="H45" s="99">
        <v>122885524</v>
      </c>
      <c r="I45" s="99">
        <v>122885524</v>
      </c>
      <c r="J45" s="99">
        <v>109335405</v>
      </c>
      <c r="K45" s="99">
        <v>94606495</v>
      </c>
      <c r="L45" s="99">
        <v>139226026</v>
      </c>
      <c r="M45" s="99">
        <v>139226026</v>
      </c>
      <c r="N45" s="99">
        <v>127132069</v>
      </c>
      <c r="O45" s="99">
        <v>113379578</v>
      </c>
      <c r="P45" s="99">
        <v>147857264</v>
      </c>
      <c r="Q45" s="99">
        <v>147857264</v>
      </c>
      <c r="R45" s="99">
        <v>0</v>
      </c>
      <c r="S45" s="99">
        <v>0</v>
      </c>
      <c r="T45" s="99">
        <v>0</v>
      </c>
      <c r="U45" s="99">
        <v>0</v>
      </c>
      <c r="V45" s="99">
        <v>147857264</v>
      </c>
      <c r="W45" s="99">
        <v>151759880</v>
      </c>
      <c r="X45" s="99">
        <v>-3902616</v>
      </c>
      <c r="Y45" s="100">
        <v>-2.57</v>
      </c>
      <c r="Z45" s="101">
        <v>78011840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101</v>
      </c>
      <c r="B47" s="114" t="s">
        <v>86</v>
      </c>
      <c r="C47" s="114"/>
      <c r="D47" s="115" t="s">
        <v>87</v>
      </c>
      <c r="E47" s="116" t="s">
        <v>88</v>
      </c>
      <c r="F47" s="117"/>
      <c r="G47" s="117"/>
      <c r="H47" s="117"/>
      <c r="I47" s="118" t="s">
        <v>89</v>
      </c>
      <c r="J47" s="117"/>
      <c r="K47" s="117"/>
      <c r="L47" s="117"/>
      <c r="M47" s="118" t="s">
        <v>90</v>
      </c>
      <c r="N47" s="119"/>
      <c r="O47" s="119"/>
      <c r="P47" s="119"/>
      <c r="Q47" s="118" t="s">
        <v>91</v>
      </c>
      <c r="R47" s="119"/>
      <c r="S47" s="119"/>
      <c r="T47" s="119"/>
      <c r="U47" s="119"/>
      <c r="V47" s="118" t="s">
        <v>92</v>
      </c>
      <c r="W47" s="118" t="s">
        <v>93</v>
      </c>
      <c r="X47" s="118" t="s">
        <v>94</v>
      </c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4712</v>
      </c>
      <c r="C49" s="51">
        <v>0</v>
      </c>
      <c r="D49" s="128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4712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332372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332372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102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3.5">
      <c r="A61" s="38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8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8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8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8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108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109</v>
      </c>
      <c r="B67" s="23">
        <v>44873</v>
      </c>
      <c r="C67" s="23"/>
      <c r="D67" s="24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4"/>
      <c r="Z67" s="26"/>
    </row>
    <row r="68" spans="1:26" ht="13.5" hidden="1">
      <c r="A68" s="36" t="s">
        <v>31</v>
      </c>
      <c r="B68" s="18"/>
      <c r="C68" s="18"/>
      <c r="D68" s="19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19"/>
      <c r="Z68" s="22"/>
    </row>
    <row r="69" spans="1:26" ht="13.5" hidden="1">
      <c r="A69" s="37" t="s">
        <v>32</v>
      </c>
      <c r="B69" s="18"/>
      <c r="C69" s="18"/>
      <c r="D69" s="19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19"/>
      <c r="Z69" s="22"/>
    </row>
    <row r="70" spans="1:26" ht="13.5" hidden="1">
      <c r="A70" s="38" t="s">
        <v>103</v>
      </c>
      <c r="B70" s="18"/>
      <c r="C70" s="18"/>
      <c r="D70" s="19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19"/>
      <c r="Z70" s="22"/>
    </row>
    <row r="71" spans="1:26" ht="13.5" hidden="1">
      <c r="A71" s="38" t="s">
        <v>104</v>
      </c>
      <c r="B71" s="18"/>
      <c r="C71" s="18"/>
      <c r="D71" s="19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19"/>
      <c r="Z71" s="22"/>
    </row>
    <row r="72" spans="1:26" ht="13.5" hidden="1">
      <c r="A72" s="38" t="s">
        <v>105</v>
      </c>
      <c r="B72" s="18"/>
      <c r="C72" s="18"/>
      <c r="D72" s="19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19"/>
      <c r="Z72" s="22"/>
    </row>
    <row r="73" spans="1:26" ht="13.5" hidden="1">
      <c r="A73" s="38" t="s">
        <v>106</v>
      </c>
      <c r="B73" s="18"/>
      <c r="C73" s="18"/>
      <c r="D73" s="19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19"/>
      <c r="Z73" s="22"/>
    </row>
    <row r="74" spans="1:26" ht="13.5" hidden="1">
      <c r="A74" s="38" t="s">
        <v>107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108</v>
      </c>
      <c r="B75" s="27">
        <v>44873</v>
      </c>
      <c r="C75" s="27"/>
      <c r="D75" s="2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8"/>
      <c r="Z75" s="30"/>
    </row>
    <row r="76" spans="1:26" ht="13.5" hidden="1">
      <c r="A76" s="41" t="s">
        <v>110</v>
      </c>
      <c r="B76" s="31"/>
      <c r="C76" s="31"/>
      <c r="D76" s="32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2"/>
      <c r="Z76" s="34"/>
    </row>
    <row r="77" spans="1:26" ht="13.5" hidden="1">
      <c r="A77" s="36" t="s">
        <v>31</v>
      </c>
      <c r="B77" s="18"/>
      <c r="C77" s="18"/>
      <c r="D77" s="19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19"/>
      <c r="Z77" s="22"/>
    </row>
    <row r="78" spans="1:26" ht="13.5" hidden="1">
      <c r="A78" s="37" t="s">
        <v>32</v>
      </c>
      <c r="B78" s="18"/>
      <c r="C78" s="18"/>
      <c r="D78" s="19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19"/>
      <c r="Z78" s="22"/>
    </row>
    <row r="79" spans="1:26" ht="13.5" hidden="1">
      <c r="A79" s="38" t="s">
        <v>103</v>
      </c>
      <c r="B79" s="18"/>
      <c r="C79" s="18"/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19"/>
      <c r="Z79" s="22"/>
    </row>
    <row r="80" spans="1:26" ht="13.5" hidden="1">
      <c r="A80" s="38" t="s">
        <v>104</v>
      </c>
      <c r="B80" s="18"/>
      <c r="C80" s="18"/>
      <c r="D80" s="19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19"/>
      <c r="Z80" s="22"/>
    </row>
    <row r="81" spans="1:26" ht="13.5" hidden="1">
      <c r="A81" s="38" t="s">
        <v>105</v>
      </c>
      <c r="B81" s="18"/>
      <c r="C81" s="18"/>
      <c r="D81" s="19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19"/>
      <c r="Z81" s="22"/>
    </row>
    <row r="82" spans="1:26" ht="13.5" hidden="1">
      <c r="A82" s="38" t="s">
        <v>106</v>
      </c>
      <c r="B82" s="18"/>
      <c r="C82" s="18"/>
      <c r="D82" s="19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19"/>
      <c r="Z82" s="22"/>
    </row>
    <row r="83" spans="1:26" ht="13.5" hidden="1">
      <c r="A83" s="38" t="s">
        <v>107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108</v>
      </c>
      <c r="B84" s="27"/>
      <c r="C84" s="27"/>
      <c r="D84" s="2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133" t="s">
        <v>66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81970979</v>
      </c>
      <c r="C5" s="18">
        <v>0</v>
      </c>
      <c r="D5" s="58">
        <v>91895139</v>
      </c>
      <c r="E5" s="59">
        <v>91895139</v>
      </c>
      <c r="F5" s="59">
        <v>7807264</v>
      </c>
      <c r="G5" s="59">
        <v>7789163</v>
      </c>
      <c r="H5" s="59">
        <v>7790547</v>
      </c>
      <c r="I5" s="59">
        <v>23386974</v>
      </c>
      <c r="J5" s="59">
        <v>7791266</v>
      </c>
      <c r="K5" s="59">
        <v>7800295</v>
      </c>
      <c r="L5" s="59">
        <v>7807320</v>
      </c>
      <c r="M5" s="59">
        <v>23398881</v>
      </c>
      <c r="N5" s="59">
        <v>7820180</v>
      </c>
      <c r="O5" s="59">
        <v>7776797</v>
      </c>
      <c r="P5" s="59">
        <v>7757217</v>
      </c>
      <c r="Q5" s="59">
        <v>23354194</v>
      </c>
      <c r="R5" s="59">
        <v>0</v>
      </c>
      <c r="S5" s="59">
        <v>0</v>
      </c>
      <c r="T5" s="59">
        <v>0</v>
      </c>
      <c r="U5" s="59">
        <v>0</v>
      </c>
      <c r="V5" s="59">
        <v>70140049</v>
      </c>
      <c r="W5" s="59">
        <v>58569723</v>
      </c>
      <c r="X5" s="59">
        <v>11570326</v>
      </c>
      <c r="Y5" s="60">
        <v>19.75</v>
      </c>
      <c r="Z5" s="61">
        <v>91895139</v>
      </c>
    </row>
    <row r="6" spans="1:26" ht="13.5">
      <c r="A6" s="57" t="s">
        <v>32</v>
      </c>
      <c r="B6" s="18">
        <v>279022710</v>
      </c>
      <c r="C6" s="18">
        <v>0</v>
      </c>
      <c r="D6" s="58">
        <v>323921662</v>
      </c>
      <c r="E6" s="59">
        <v>323921662</v>
      </c>
      <c r="F6" s="59">
        <v>27191230</v>
      </c>
      <c r="G6" s="59">
        <v>28102204</v>
      </c>
      <c r="H6" s="59">
        <v>24164790</v>
      </c>
      <c r="I6" s="59">
        <v>79458224</v>
      </c>
      <c r="J6" s="59">
        <v>25373854</v>
      </c>
      <c r="K6" s="59">
        <v>30451047</v>
      </c>
      <c r="L6" s="59">
        <v>16482667</v>
      </c>
      <c r="M6" s="59">
        <v>72307568</v>
      </c>
      <c r="N6" s="59">
        <v>24560875</v>
      </c>
      <c r="O6" s="59">
        <v>23746068</v>
      </c>
      <c r="P6" s="59">
        <v>24406178</v>
      </c>
      <c r="Q6" s="59">
        <v>72713121</v>
      </c>
      <c r="R6" s="59">
        <v>0</v>
      </c>
      <c r="S6" s="59">
        <v>0</v>
      </c>
      <c r="T6" s="59">
        <v>0</v>
      </c>
      <c r="U6" s="59">
        <v>0</v>
      </c>
      <c r="V6" s="59">
        <v>224478913</v>
      </c>
      <c r="W6" s="59">
        <v>243088029</v>
      </c>
      <c r="X6" s="59">
        <v>-18609116</v>
      </c>
      <c r="Y6" s="60">
        <v>-7.66</v>
      </c>
      <c r="Z6" s="61">
        <v>323921662</v>
      </c>
    </row>
    <row r="7" spans="1:26" ht="13.5">
      <c r="A7" s="57" t="s">
        <v>33</v>
      </c>
      <c r="B7" s="18">
        <v>1191137</v>
      </c>
      <c r="C7" s="18">
        <v>0</v>
      </c>
      <c r="D7" s="58">
        <v>900000</v>
      </c>
      <c r="E7" s="59">
        <v>900000</v>
      </c>
      <c r="F7" s="59">
        <v>0</v>
      </c>
      <c r="G7" s="59">
        <v>0</v>
      </c>
      <c r="H7" s="59">
        <v>0</v>
      </c>
      <c r="I7" s="59">
        <v>0</v>
      </c>
      <c r="J7" s="59">
        <v>0</v>
      </c>
      <c r="K7" s="59">
        <v>0</v>
      </c>
      <c r="L7" s="59">
        <v>0</v>
      </c>
      <c r="M7" s="59">
        <v>0</v>
      </c>
      <c r="N7" s="59">
        <v>428296</v>
      </c>
      <c r="O7" s="59">
        <v>0</v>
      </c>
      <c r="P7" s="59">
        <v>-3970</v>
      </c>
      <c r="Q7" s="59">
        <v>424326</v>
      </c>
      <c r="R7" s="59">
        <v>0</v>
      </c>
      <c r="S7" s="59">
        <v>0</v>
      </c>
      <c r="T7" s="59">
        <v>0</v>
      </c>
      <c r="U7" s="59">
        <v>0</v>
      </c>
      <c r="V7" s="59">
        <v>424326</v>
      </c>
      <c r="W7" s="59">
        <v>158850</v>
      </c>
      <c r="X7" s="59">
        <v>265476</v>
      </c>
      <c r="Y7" s="60">
        <v>167.12</v>
      </c>
      <c r="Z7" s="61">
        <v>900000</v>
      </c>
    </row>
    <row r="8" spans="1:26" ht="13.5">
      <c r="A8" s="57" t="s">
        <v>34</v>
      </c>
      <c r="B8" s="18">
        <v>120429308</v>
      </c>
      <c r="C8" s="18">
        <v>0</v>
      </c>
      <c r="D8" s="58">
        <v>129007190</v>
      </c>
      <c r="E8" s="59">
        <v>129007190</v>
      </c>
      <c r="F8" s="59">
        <v>50601000</v>
      </c>
      <c r="G8" s="59">
        <v>344138</v>
      </c>
      <c r="H8" s="59">
        <v>1810000</v>
      </c>
      <c r="I8" s="59">
        <v>52755138</v>
      </c>
      <c r="J8" s="59">
        <v>0</v>
      </c>
      <c r="K8" s="59">
        <v>0</v>
      </c>
      <c r="L8" s="59">
        <v>40890000</v>
      </c>
      <c r="M8" s="59">
        <v>40890000</v>
      </c>
      <c r="N8" s="59">
        <v>0</v>
      </c>
      <c r="O8" s="59">
        <v>0</v>
      </c>
      <c r="P8" s="59">
        <v>30774000</v>
      </c>
      <c r="Q8" s="59">
        <v>30774000</v>
      </c>
      <c r="R8" s="59">
        <v>0</v>
      </c>
      <c r="S8" s="59">
        <v>0</v>
      </c>
      <c r="T8" s="59">
        <v>0</v>
      </c>
      <c r="U8" s="59">
        <v>0</v>
      </c>
      <c r="V8" s="59">
        <v>124419138</v>
      </c>
      <c r="W8" s="59">
        <v>96295419</v>
      </c>
      <c r="X8" s="59">
        <v>28123719</v>
      </c>
      <c r="Y8" s="60">
        <v>29.21</v>
      </c>
      <c r="Z8" s="61">
        <v>129007190</v>
      </c>
    </row>
    <row r="9" spans="1:26" ht="13.5">
      <c r="A9" s="57" t="s">
        <v>35</v>
      </c>
      <c r="B9" s="18">
        <v>58402198</v>
      </c>
      <c r="C9" s="18">
        <v>0</v>
      </c>
      <c r="D9" s="58">
        <v>41276248</v>
      </c>
      <c r="E9" s="59">
        <v>41276248</v>
      </c>
      <c r="F9" s="59">
        <v>3170931</v>
      </c>
      <c r="G9" s="59">
        <v>3365849</v>
      </c>
      <c r="H9" s="59">
        <v>2508892</v>
      </c>
      <c r="I9" s="59">
        <v>9045672</v>
      </c>
      <c r="J9" s="59">
        <v>2977821</v>
      </c>
      <c r="K9" s="59">
        <v>2440103</v>
      </c>
      <c r="L9" s="59">
        <v>-314313</v>
      </c>
      <c r="M9" s="59">
        <v>5103611</v>
      </c>
      <c r="N9" s="59">
        <v>6795542</v>
      </c>
      <c r="O9" s="59">
        <v>2600477</v>
      </c>
      <c r="P9" s="59">
        <v>3981042</v>
      </c>
      <c r="Q9" s="59">
        <v>13377061</v>
      </c>
      <c r="R9" s="59">
        <v>0</v>
      </c>
      <c r="S9" s="59">
        <v>0</v>
      </c>
      <c r="T9" s="59">
        <v>0</v>
      </c>
      <c r="U9" s="59">
        <v>0</v>
      </c>
      <c r="V9" s="59">
        <v>27526344</v>
      </c>
      <c r="W9" s="59">
        <v>34103007</v>
      </c>
      <c r="X9" s="59">
        <v>-6576663</v>
      </c>
      <c r="Y9" s="60">
        <v>-19.28</v>
      </c>
      <c r="Z9" s="61">
        <v>41276248</v>
      </c>
    </row>
    <row r="10" spans="1:26" ht="25.5">
      <c r="A10" s="62" t="s">
        <v>95</v>
      </c>
      <c r="B10" s="63">
        <f>SUM(B5:B9)</f>
        <v>541016332</v>
      </c>
      <c r="C10" s="63">
        <f>SUM(C5:C9)</f>
        <v>0</v>
      </c>
      <c r="D10" s="64">
        <f aca="true" t="shared" si="0" ref="D10:Z10">SUM(D5:D9)</f>
        <v>587000239</v>
      </c>
      <c r="E10" s="65">
        <f t="shared" si="0"/>
        <v>587000239</v>
      </c>
      <c r="F10" s="65">
        <f t="shared" si="0"/>
        <v>88770425</v>
      </c>
      <c r="G10" s="65">
        <f t="shared" si="0"/>
        <v>39601354</v>
      </c>
      <c r="H10" s="65">
        <f t="shared" si="0"/>
        <v>36274229</v>
      </c>
      <c r="I10" s="65">
        <f t="shared" si="0"/>
        <v>164646008</v>
      </c>
      <c r="J10" s="65">
        <f t="shared" si="0"/>
        <v>36142941</v>
      </c>
      <c r="K10" s="65">
        <f t="shared" si="0"/>
        <v>40691445</v>
      </c>
      <c r="L10" s="65">
        <f t="shared" si="0"/>
        <v>64865674</v>
      </c>
      <c r="M10" s="65">
        <f t="shared" si="0"/>
        <v>141700060</v>
      </c>
      <c r="N10" s="65">
        <f t="shared" si="0"/>
        <v>39604893</v>
      </c>
      <c r="O10" s="65">
        <f t="shared" si="0"/>
        <v>34123342</v>
      </c>
      <c r="P10" s="65">
        <f t="shared" si="0"/>
        <v>66914467</v>
      </c>
      <c r="Q10" s="65">
        <f t="shared" si="0"/>
        <v>140642702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446988770</v>
      </c>
      <c r="W10" s="65">
        <f t="shared" si="0"/>
        <v>432215028</v>
      </c>
      <c r="X10" s="65">
        <f t="shared" si="0"/>
        <v>14773742</v>
      </c>
      <c r="Y10" s="66">
        <f>+IF(W10&lt;&gt;0,(X10/W10)*100,0)</f>
        <v>3.4181463028629353</v>
      </c>
      <c r="Z10" s="67">
        <f t="shared" si="0"/>
        <v>587000239</v>
      </c>
    </row>
    <row r="11" spans="1:26" ht="13.5">
      <c r="A11" s="57" t="s">
        <v>36</v>
      </c>
      <c r="B11" s="18">
        <v>151501088</v>
      </c>
      <c r="C11" s="18">
        <v>0</v>
      </c>
      <c r="D11" s="58">
        <v>168076824</v>
      </c>
      <c r="E11" s="59">
        <v>168076824</v>
      </c>
      <c r="F11" s="59">
        <v>11179713</v>
      </c>
      <c r="G11" s="59">
        <v>13332490</v>
      </c>
      <c r="H11" s="59">
        <v>13586846</v>
      </c>
      <c r="I11" s="59">
        <v>38099049</v>
      </c>
      <c r="J11" s="59">
        <v>13027232</v>
      </c>
      <c r="K11" s="59">
        <v>13179854</v>
      </c>
      <c r="L11" s="59">
        <v>12964932</v>
      </c>
      <c r="M11" s="59">
        <v>39172018</v>
      </c>
      <c r="N11" s="59">
        <v>13450540</v>
      </c>
      <c r="O11" s="59">
        <v>13943374</v>
      </c>
      <c r="P11" s="59">
        <v>12829801</v>
      </c>
      <c r="Q11" s="59">
        <v>40223715</v>
      </c>
      <c r="R11" s="59">
        <v>0</v>
      </c>
      <c r="S11" s="59">
        <v>0</v>
      </c>
      <c r="T11" s="59">
        <v>0</v>
      </c>
      <c r="U11" s="59">
        <v>0</v>
      </c>
      <c r="V11" s="59">
        <v>117494782</v>
      </c>
      <c r="W11" s="59">
        <v>130154283</v>
      </c>
      <c r="X11" s="59">
        <v>-12659501</v>
      </c>
      <c r="Y11" s="60">
        <v>-9.73</v>
      </c>
      <c r="Z11" s="61">
        <v>168076824</v>
      </c>
    </row>
    <row r="12" spans="1:26" ht="13.5">
      <c r="A12" s="57" t="s">
        <v>37</v>
      </c>
      <c r="B12" s="18">
        <v>12290330</v>
      </c>
      <c r="C12" s="18">
        <v>0</v>
      </c>
      <c r="D12" s="58">
        <v>13090445</v>
      </c>
      <c r="E12" s="59">
        <v>13090445</v>
      </c>
      <c r="F12" s="59">
        <v>1029240</v>
      </c>
      <c r="G12" s="59">
        <v>854898</v>
      </c>
      <c r="H12" s="59">
        <v>1024936</v>
      </c>
      <c r="I12" s="59">
        <v>2909074</v>
      </c>
      <c r="J12" s="59">
        <v>1055624</v>
      </c>
      <c r="K12" s="59">
        <v>1143719</v>
      </c>
      <c r="L12" s="59">
        <v>1087966</v>
      </c>
      <c r="M12" s="59">
        <v>3287309</v>
      </c>
      <c r="N12" s="59">
        <v>1060556</v>
      </c>
      <c r="O12" s="59">
        <v>1257823</v>
      </c>
      <c r="P12" s="59">
        <v>1120942</v>
      </c>
      <c r="Q12" s="59">
        <v>3439321</v>
      </c>
      <c r="R12" s="59">
        <v>0</v>
      </c>
      <c r="S12" s="59">
        <v>0</v>
      </c>
      <c r="T12" s="59">
        <v>0</v>
      </c>
      <c r="U12" s="59">
        <v>0</v>
      </c>
      <c r="V12" s="59">
        <v>9635704</v>
      </c>
      <c r="W12" s="59">
        <v>9844146</v>
      </c>
      <c r="X12" s="59">
        <v>-208442</v>
      </c>
      <c r="Y12" s="60">
        <v>-2.12</v>
      </c>
      <c r="Z12" s="61">
        <v>13090445</v>
      </c>
    </row>
    <row r="13" spans="1:26" ht="13.5">
      <c r="A13" s="57" t="s">
        <v>96</v>
      </c>
      <c r="B13" s="18">
        <v>94495981</v>
      </c>
      <c r="C13" s="18">
        <v>0</v>
      </c>
      <c r="D13" s="58">
        <v>85982143</v>
      </c>
      <c r="E13" s="59">
        <v>85982143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42991075</v>
      </c>
      <c r="M13" s="59">
        <v>42991075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42991075</v>
      </c>
      <c r="W13" s="59">
        <v>47928321</v>
      </c>
      <c r="X13" s="59">
        <v>-4937246</v>
      </c>
      <c r="Y13" s="60">
        <v>-10.3</v>
      </c>
      <c r="Z13" s="61">
        <v>85982143</v>
      </c>
    </row>
    <row r="14" spans="1:26" ht="13.5">
      <c r="A14" s="57" t="s">
        <v>38</v>
      </c>
      <c r="B14" s="18">
        <v>0</v>
      </c>
      <c r="C14" s="18">
        <v>0</v>
      </c>
      <c r="D14" s="58">
        <v>0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214452</v>
      </c>
      <c r="X14" s="59">
        <v>-214452</v>
      </c>
      <c r="Y14" s="60">
        <v>-100</v>
      </c>
      <c r="Z14" s="61">
        <v>0</v>
      </c>
    </row>
    <row r="15" spans="1:26" ht="13.5">
      <c r="A15" s="57" t="s">
        <v>39</v>
      </c>
      <c r="B15" s="18">
        <v>254887860</v>
      </c>
      <c r="C15" s="18">
        <v>0</v>
      </c>
      <c r="D15" s="58">
        <v>280734902</v>
      </c>
      <c r="E15" s="59">
        <v>280734902</v>
      </c>
      <c r="F15" s="59">
        <v>10110799</v>
      </c>
      <c r="G15" s="59">
        <v>13540200</v>
      </c>
      <c r="H15" s="59">
        <v>8435240</v>
      </c>
      <c r="I15" s="59">
        <v>32086239</v>
      </c>
      <c r="J15" s="59">
        <v>12994252</v>
      </c>
      <c r="K15" s="59">
        <v>18435838</v>
      </c>
      <c r="L15" s="59">
        <v>17198552</v>
      </c>
      <c r="M15" s="59">
        <v>48628642</v>
      </c>
      <c r="N15" s="59">
        <v>23953185</v>
      </c>
      <c r="O15" s="59">
        <v>21235169</v>
      </c>
      <c r="P15" s="59">
        <v>28546470</v>
      </c>
      <c r="Q15" s="59">
        <v>73734824</v>
      </c>
      <c r="R15" s="59">
        <v>0</v>
      </c>
      <c r="S15" s="59">
        <v>0</v>
      </c>
      <c r="T15" s="59">
        <v>0</v>
      </c>
      <c r="U15" s="59">
        <v>0</v>
      </c>
      <c r="V15" s="59">
        <v>154449705</v>
      </c>
      <c r="W15" s="59">
        <v>156897891</v>
      </c>
      <c r="X15" s="59">
        <v>-2448186</v>
      </c>
      <c r="Y15" s="60">
        <v>-1.56</v>
      </c>
      <c r="Z15" s="61">
        <v>280734902</v>
      </c>
    </row>
    <row r="16" spans="1:26" ht="13.5">
      <c r="A16" s="68" t="s">
        <v>40</v>
      </c>
      <c r="B16" s="18">
        <v>0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/>
      <c r="X16" s="59">
        <v>0</v>
      </c>
      <c r="Y16" s="60">
        <v>0</v>
      </c>
      <c r="Z16" s="61">
        <v>0</v>
      </c>
    </row>
    <row r="17" spans="1:26" ht="13.5">
      <c r="A17" s="57" t="s">
        <v>41</v>
      </c>
      <c r="B17" s="18">
        <v>201228718</v>
      </c>
      <c r="C17" s="18">
        <v>0</v>
      </c>
      <c r="D17" s="58">
        <v>190339528</v>
      </c>
      <c r="E17" s="59">
        <v>190339528</v>
      </c>
      <c r="F17" s="59">
        <v>5810116</v>
      </c>
      <c r="G17" s="59">
        <v>7615169</v>
      </c>
      <c r="H17" s="59">
        <v>10927065</v>
      </c>
      <c r="I17" s="59">
        <v>24352350</v>
      </c>
      <c r="J17" s="59">
        <v>10394847</v>
      </c>
      <c r="K17" s="59">
        <v>7373633</v>
      </c>
      <c r="L17" s="59">
        <v>41908829</v>
      </c>
      <c r="M17" s="59">
        <v>59677309</v>
      </c>
      <c r="N17" s="59">
        <v>4855486</v>
      </c>
      <c r="O17" s="59">
        <v>6393360</v>
      </c>
      <c r="P17" s="59">
        <v>9711528</v>
      </c>
      <c r="Q17" s="59">
        <v>20960374</v>
      </c>
      <c r="R17" s="59">
        <v>0</v>
      </c>
      <c r="S17" s="59">
        <v>0</v>
      </c>
      <c r="T17" s="59">
        <v>0</v>
      </c>
      <c r="U17" s="59">
        <v>0</v>
      </c>
      <c r="V17" s="59">
        <v>104990033</v>
      </c>
      <c r="W17" s="59">
        <v>182706723</v>
      </c>
      <c r="X17" s="59">
        <v>-77716690</v>
      </c>
      <c r="Y17" s="60">
        <v>-42.54</v>
      </c>
      <c r="Z17" s="61">
        <v>190339528</v>
      </c>
    </row>
    <row r="18" spans="1:26" ht="13.5">
      <c r="A18" s="69" t="s">
        <v>42</v>
      </c>
      <c r="B18" s="70">
        <f>SUM(B11:B17)</f>
        <v>714403977</v>
      </c>
      <c r="C18" s="70">
        <f>SUM(C11:C17)</f>
        <v>0</v>
      </c>
      <c r="D18" s="71">
        <f aca="true" t="shared" si="1" ref="D18:Z18">SUM(D11:D17)</f>
        <v>738223842</v>
      </c>
      <c r="E18" s="72">
        <f t="shared" si="1"/>
        <v>738223842</v>
      </c>
      <c r="F18" s="72">
        <f t="shared" si="1"/>
        <v>28129868</v>
      </c>
      <c r="G18" s="72">
        <f t="shared" si="1"/>
        <v>35342757</v>
      </c>
      <c r="H18" s="72">
        <f t="shared" si="1"/>
        <v>33974087</v>
      </c>
      <c r="I18" s="72">
        <f t="shared" si="1"/>
        <v>97446712</v>
      </c>
      <c r="J18" s="72">
        <f t="shared" si="1"/>
        <v>37471955</v>
      </c>
      <c r="K18" s="72">
        <f t="shared" si="1"/>
        <v>40133044</v>
      </c>
      <c r="L18" s="72">
        <f t="shared" si="1"/>
        <v>116151354</v>
      </c>
      <c r="M18" s="72">
        <f t="shared" si="1"/>
        <v>193756353</v>
      </c>
      <c r="N18" s="72">
        <f t="shared" si="1"/>
        <v>43319767</v>
      </c>
      <c r="O18" s="72">
        <f t="shared" si="1"/>
        <v>42829726</v>
      </c>
      <c r="P18" s="72">
        <f t="shared" si="1"/>
        <v>52208741</v>
      </c>
      <c r="Q18" s="72">
        <f t="shared" si="1"/>
        <v>138358234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429561299</v>
      </c>
      <c r="W18" s="72">
        <f t="shared" si="1"/>
        <v>527745816</v>
      </c>
      <c r="X18" s="72">
        <f t="shared" si="1"/>
        <v>-98184517</v>
      </c>
      <c r="Y18" s="66">
        <f>+IF(W18&lt;&gt;0,(X18/W18)*100,0)</f>
        <v>-18.604508841809558</v>
      </c>
      <c r="Z18" s="73">
        <f t="shared" si="1"/>
        <v>738223842</v>
      </c>
    </row>
    <row r="19" spans="1:26" ht="13.5">
      <c r="A19" s="69" t="s">
        <v>43</v>
      </c>
      <c r="B19" s="74">
        <f>+B10-B18</f>
        <v>-173387645</v>
      </c>
      <c r="C19" s="74">
        <f>+C10-C18</f>
        <v>0</v>
      </c>
      <c r="D19" s="75">
        <f aca="true" t="shared" si="2" ref="D19:Z19">+D10-D18</f>
        <v>-151223603</v>
      </c>
      <c r="E19" s="76">
        <f t="shared" si="2"/>
        <v>-151223603</v>
      </c>
      <c r="F19" s="76">
        <f t="shared" si="2"/>
        <v>60640557</v>
      </c>
      <c r="G19" s="76">
        <f t="shared" si="2"/>
        <v>4258597</v>
      </c>
      <c r="H19" s="76">
        <f t="shared" si="2"/>
        <v>2300142</v>
      </c>
      <c r="I19" s="76">
        <f t="shared" si="2"/>
        <v>67199296</v>
      </c>
      <c r="J19" s="76">
        <f t="shared" si="2"/>
        <v>-1329014</v>
      </c>
      <c r="K19" s="76">
        <f t="shared" si="2"/>
        <v>558401</v>
      </c>
      <c r="L19" s="76">
        <f t="shared" si="2"/>
        <v>-51285680</v>
      </c>
      <c r="M19" s="76">
        <f t="shared" si="2"/>
        <v>-52056293</v>
      </c>
      <c r="N19" s="76">
        <f t="shared" si="2"/>
        <v>-3714874</v>
      </c>
      <c r="O19" s="76">
        <f t="shared" si="2"/>
        <v>-8706384</v>
      </c>
      <c r="P19" s="76">
        <f t="shared" si="2"/>
        <v>14705726</v>
      </c>
      <c r="Q19" s="76">
        <f t="shared" si="2"/>
        <v>2284468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17427471</v>
      </c>
      <c r="W19" s="76">
        <f>IF(E10=E18,0,W10-W18)</f>
        <v>-95530788</v>
      </c>
      <c r="X19" s="76">
        <f t="shared" si="2"/>
        <v>112958259</v>
      </c>
      <c r="Y19" s="77">
        <f>+IF(W19&lt;&gt;0,(X19/W19)*100,0)</f>
        <v>-118.24277949010533</v>
      </c>
      <c r="Z19" s="78">
        <f t="shared" si="2"/>
        <v>-151223603</v>
      </c>
    </row>
    <row r="20" spans="1:26" ht="13.5">
      <c r="A20" s="57" t="s">
        <v>44</v>
      </c>
      <c r="B20" s="18">
        <v>49968858</v>
      </c>
      <c r="C20" s="18">
        <v>0</v>
      </c>
      <c r="D20" s="58">
        <v>69563810</v>
      </c>
      <c r="E20" s="59">
        <v>69563810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>
        <v>45234711</v>
      </c>
      <c r="X20" s="59">
        <v>-45234711</v>
      </c>
      <c r="Y20" s="60">
        <v>-100</v>
      </c>
      <c r="Z20" s="61">
        <v>69563810</v>
      </c>
    </row>
    <row r="21" spans="1:26" ht="13.5">
      <c r="A21" s="57" t="s">
        <v>97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-2013561</v>
      </c>
      <c r="X21" s="81">
        <v>2013561</v>
      </c>
      <c r="Y21" s="82">
        <v>-100</v>
      </c>
      <c r="Z21" s="83">
        <v>0</v>
      </c>
    </row>
    <row r="22" spans="1:26" ht="25.5">
      <c r="A22" s="84" t="s">
        <v>98</v>
      </c>
      <c r="B22" s="85">
        <f>SUM(B19:B21)</f>
        <v>-123418787</v>
      </c>
      <c r="C22" s="85">
        <f>SUM(C19:C21)</f>
        <v>0</v>
      </c>
      <c r="D22" s="86">
        <f aca="true" t="shared" si="3" ref="D22:Z22">SUM(D19:D21)</f>
        <v>-81659793</v>
      </c>
      <c r="E22" s="87">
        <f t="shared" si="3"/>
        <v>-81659793</v>
      </c>
      <c r="F22" s="87">
        <f t="shared" si="3"/>
        <v>60640557</v>
      </c>
      <c r="G22" s="87">
        <f t="shared" si="3"/>
        <v>4258597</v>
      </c>
      <c r="H22" s="87">
        <f t="shared" si="3"/>
        <v>2300142</v>
      </c>
      <c r="I22" s="87">
        <f t="shared" si="3"/>
        <v>67199296</v>
      </c>
      <c r="J22" s="87">
        <f t="shared" si="3"/>
        <v>-1329014</v>
      </c>
      <c r="K22" s="87">
        <f t="shared" si="3"/>
        <v>558401</v>
      </c>
      <c r="L22" s="87">
        <f t="shared" si="3"/>
        <v>-51285680</v>
      </c>
      <c r="M22" s="87">
        <f t="shared" si="3"/>
        <v>-52056293</v>
      </c>
      <c r="N22" s="87">
        <f t="shared" si="3"/>
        <v>-3714874</v>
      </c>
      <c r="O22" s="87">
        <f t="shared" si="3"/>
        <v>-8706384</v>
      </c>
      <c r="P22" s="87">
        <f t="shared" si="3"/>
        <v>14705726</v>
      </c>
      <c r="Q22" s="87">
        <f t="shared" si="3"/>
        <v>2284468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17427471</v>
      </c>
      <c r="W22" s="87">
        <f t="shared" si="3"/>
        <v>-52309638</v>
      </c>
      <c r="X22" s="87">
        <f t="shared" si="3"/>
        <v>69737109</v>
      </c>
      <c r="Y22" s="88">
        <f>+IF(W22&lt;&gt;0,(X22/W22)*100,0)</f>
        <v>-133.31598471394506</v>
      </c>
      <c r="Z22" s="89">
        <f t="shared" si="3"/>
        <v>-81659793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-123418787</v>
      </c>
      <c r="C24" s="74">
        <f>SUM(C22:C23)</f>
        <v>0</v>
      </c>
      <c r="D24" s="75">
        <f aca="true" t="shared" si="4" ref="D24:Z24">SUM(D22:D23)</f>
        <v>-81659793</v>
      </c>
      <c r="E24" s="76">
        <f t="shared" si="4"/>
        <v>-81659793</v>
      </c>
      <c r="F24" s="76">
        <f t="shared" si="4"/>
        <v>60640557</v>
      </c>
      <c r="G24" s="76">
        <f t="shared" si="4"/>
        <v>4258597</v>
      </c>
      <c r="H24" s="76">
        <f t="shared" si="4"/>
        <v>2300142</v>
      </c>
      <c r="I24" s="76">
        <f t="shared" si="4"/>
        <v>67199296</v>
      </c>
      <c r="J24" s="76">
        <f t="shared" si="4"/>
        <v>-1329014</v>
      </c>
      <c r="K24" s="76">
        <f t="shared" si="4"/>
        <v>558401</v>
      </c>
      <c r="L24" s="76">
        <f t="shared" si="4"/>
        <v>-51285680</v>
      </c>
      <c r="M24" s="76">
        <f t="shared" si="4"/>
        <v>-52056293</v>
      </c>
      <c r="N24" s="76">
        <f t="shared" si="4"/>
        <v>-3714874</v>
      </c>
      <c r="O24" s="76">
        <f t="shared" si="4"/>
        <v>-8706384</v>
      </c>
      <c r="P24" s="76">
        <f t="shared" si="4"/>
        <v>14705726</v>
      </c>
      <c r="Q24" s="76">
        <f t="shared" si="4"/>
        <v>2284468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17427471</v>
      </c>
      <c r="W24" s="76">
        <f t="shared" si="4"/>
        <v>-52309638</v>
      </c>
      <c r="X24" s="76">
        <f t="shared" si="4"/>
        <v>69737109</v>
      </c>
      <c r="Y24" s="77">
        <f>+IF(W24&lt;&gt;0,(X24/W24)*100,0)</f>
        <v>-133.31598471394506</v>
      </c>
      <c r="Z24" s="78">
        <f t="shared" si="4"/>
        <v>-81659793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99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44418644</v>
      </c>
      <c r="C27" s="21">
        <v>0</v>
      </c>
      <c r="D27" s="98">
        <v>76563810</v>
      </c>
      <c r="E27" s="99">
        <v>76563810</v>
      </c>
      <c r="F27" s="99">
        <v>0</v>
      </c>
      <c r="G27" s="99">
        <v>1041756</v>
      </c>
      <c r="H27" s="99">
        <v>3638441</v>
      </c>
      <c r="I27" s="99">
        <v>4680197</v>
      </c>
      <c r="J27" s="99">
        <v>825715</v>
      </c>
      <c r="K27" s="99">
        <v>51930</v>
      </c>
      <c r="L27" s="99">
        <v>5672928</v>
      </c>
      <c r="M27" s="99">
        <v>6550573</v>
      </c>
      <c r="N27" s="99">
        <v>0</v>
      </c>
      <c r="O27" s="99">
        <v>4418201</v>
      </c>
      <c r="P27" s="99">
        <v>15943243</v>
      </c>
      <c r="Q27" s="99">
        <v>20361444</v>
      </c>
      <c r="R27" s="99">
        <v>0</v>
      </c>
      <c r="S27" s="99">
        <v>0</v>
      </c>
      <c r="T27" s="99">
        <v>0</v>
      </c>
      <c r="U27" s="99">
        <v>0</v>
      </c>
      <c r="V27" s="99">
        <v>31592214</v>
      </c>
      <c r="W27" s="99">
        <v>57422858</v>
      </c>
      <c r="X27" s="99">
        <v>-25830644</v>
      </c>
      <c r="Y27" s="100">
        <v>-44.98</v>
      </c>
      <c r="Z27" s="101">
        <v>76563810</v>
      </c>
    </row>
    <row r="28" spans="1:26" ht="13.5">
      <c r="A28" s="102" t="s">
        <v>44</v>
      </c>
      <c r="B28" s="18">
        <v>47908484</v>
      </c>
      <c r="C28" s="18">
        <v>0</v>
      </c>
      <c r="D28" s="58">
        <v>69563810</v>
      </c>
      <c r="E28" s="59">
        <v>69563810</v>
      </c>
      <c r="F28" s="59">
        <v>0</v>
      </c>
      <c r="G28" s="59">
        <v>868779</v>
      </c>
      <c r="H28" s="59">
        <v>3620143</v>
      </c>
      <c r="I28" s="59">
        <v>4488922</v>
      </c>
      <c r="J28" s="59">
        <v>803715</v>
      </c>
      <c r="K28" s="59">
        <v>51930</v>
      </c>
      <c r="L28" s="59">
        <v>5665814</v>
      </c>
      <c r="M28" s="59">
        <v>6521459</v>
      </c>
      <c r="N28" s="59">
        <v>0</v>
      </c>
      <c r="O28" s="59">
        <v>4418201</v>
      </c>
      <c r="P28" s="59">
        <v>15943244</v>
      </c>
      <c r="Q28" s="59">
        <v>20361445</v>
      </c>
      <c r="R28" s="59">
        <v>0</v>
      </c>
      <c r="S28" s="59">
        <v>0</v>
      </c>
      <c r="T28" s="59">
        <v>0</v>
      </c>
      <c r="U28" s="59">
        <v>0</v>
      </c>
      <c r="V28" s="59">
        <v>31371826</v>
      </c>
      <c r="W28" s="59">
        <v>52172858</v>
      </c>
      <c r="X28" s="59">
        <v>-20801032</v>
      </c>
      <c r="Y28" s="60">
        <v>-39.87</v>
      </c>
      <c r="Z28" s="61">
        <v>69563810</v>
      </c>
    </row>
    <row r="29" spans="1:26" ht="13.5">
      <c r="A29" s="57" t="s">
        <v>100</v>
      </c>
      <c r="B29" s="18">
        <v>-3489841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0</v>
      </c>
      <c r="C31" s="18">
        <v>0</v>
      </c>
      <c r="D31" s="58">
        <v>7000000</v>
      </c>
      <c r="E31" s="59">
        <v>7000000</v>
      </c>
      <c r="F31" s="59">
        <v>0</v>
      </c>
      <c r="G31" s="59">
        <v>172977</v>
      </c>
      <c r="H31" s="59">
        <v>18298</v>
      </c>
      <c r="I31" s="59">
        <v>191275</v>
      </c>
      <c r="J31" s="59">
        <v>22000</v>
      </c>
      <c r="K31" s="59">
        <v>0</v>
      </c>
      <c r="L31" s="59">
        <v>7114</v>
      </c>
      <c r="M31" s="59">
        <v>29114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220389</v>
      </c>
      <c r="W31" s="59">
        <v>5250000</v>
      </c>
      <c r="X31" s="59">
        <v>-5029611</v>
      </c>
      <c r="Y31" s="60">
        <v>-95.8</v>
      </c>
      <c r="Z31" s="61">
        <v>7000000</v>
      </c>
    </row>
    <row r="32" spans="1:26" ht="13.5">
      <c r="A32" s="69" t="s">
        <v>50</v>
      </c>
      <c r="B32" s="21">
        <f>SUM(B28:B31)</f>
        <v>44418643</v>
      </c>
      <c r="C32" s="21">
        <f>SUM(C28:C31)</f>
        <v>0</v>
      </c>
      <c r="D32" s="98">
        <f aca="true" t="shared" si="5" ref="D32:Z32">SUM(D28:D31)</f>
        <v>76563810</v>
      </c>
      <c r="E32" s="99">
        <f t="shared" si="5"/>
        <v>76563810</v>
      </c>
      <c r="F32" s="99">
        <f t="shared" si="5"/>
        <v>0</v>
      </c>
      <c r="G32" s="99">
        <f t="shared" si="5"/>
        <v>1041756</v>
      </c>
      <c r="H32" s="99">
        <f t="shared" si="5"/>
        <v>3638441</v>
      </c>
      <c r="I32" s="99">
        <f t="shared" si="5"/>
        <v>4680197</v>
      </c>
      <c r="J32" s="99">
        <f t="shared" si="5"/>
        <v>825715</v>
      </c>
      <c r="K32" s="99">
        <f t="shared" si="5"/>
        <v>51930</v>
      </c>
      <c r="L32" s="99">
        <f t="shared" si="5"/>
        <v>5672928</v>
      </c>
      <c r="M32" s="99">
        <f t="shared" si="5"/>
        <v>6550573</v>
      </c>
      <c r="N32" s="99">
        <f t="shared" si="5"/>
        <v>0</v>
      </c>
      <c r="O32" s="99">
        <f t="shared" si="5"/>
        <v>4418201</v>
      </c>
      <c r="P32" s="99">
        <f t="shared" si="5"/>
        <v>15943244</v>
      </c>
      <c r="Q32" s="99">
        <f t="shared" si="5"/>
        <v>20361445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31592215</v>
      </c>
      <c r="W32" s="99">
        <f t="shared" si="5"/>
        <v>57422858</v>
      </c>
      <c r="X32" s="99">
        <f t="shared" si="5"/>
        <v>-25830643</v>
      </c>
      <c r="Y32" s="100">
        <f>+IF(W32&lt;&gt;0,(X32/W32)*100,0)</f>
        <v>-44.98320686162991</v>
      </c>
      <c r="Z32" s="101">
        <f t="shared" si="5"/>
        <v>76563810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0</v>
      </c>
      <c r="C35" s="18">
        <v>0</v>
      </c>
      <c r="D35" s="58">
        <v>143706218</v>
      </c>
      <c r="E35" s="59">
        <v>143706218</v>
      </c>
      <c r="F35" s="59">
        <v>151888856</v>
      </c>
      <c r="G35" s="59">
        <v>151888856</v>
      </c>
      <c r="H35" s="59">
        <v>151888856</v>
      </c>
      <c r="I35" s="59">
        <v>151888856</v>
      </c>
      <c r="J35" s="59">
        <v>159093899</v>
      </c>
      <c r="K35" s="59">
        <v>159093899</v>
      </c>
      <c r="L35" s="59">
        <v>102032916</v>
      </c>
      <c r="M35" s="59">
        <v>102032916</v>
      </c>
      <c r="N35" s="59">
        <v>134543457</v>
      </c>
      <c r="O35" s="59">
        <v>134295367</v>
      </c>
      <c r="P35" s="59">
        <v>146645320</v>
      </c>
      <c r="Q35" s="59">
        <v>146645320</v>
      </c>
      <c r="R35" s="59">
        <v>0</v>
      </c>
      <c r="S35" s="59">
        <v>0</v>
      </c>
      <c r="T35" s="59">
        <v>0</v>
      </c>
      <c r="U35" s="59">
        <v>0</v>
      </c>
      <c r="V35" s="59">
        <v>146645320</v>
      </c>
      <c r="W35" s="59">
        <v>107779664</v>
      </c>
      <c r="X35" s="59">
        <v>38865656</v>
      </c>
      <c r="Y35" s="60">
        <v>36.06</v>
      </c>
      <c r="Z35" s="61">
        <v>143706218</v>
      </c>
    </row>
    <row r="36" spans="1:26" ht="13.5">
      <c r="A36" s="57" t="s">
        <v>53</v>
      </c>
      <c r="B36" s="18">
        <v>0</v>
      </c>
      <c r="C36" s="18">
        <v>0</v>
      </c>
      <c r="D36" s="58">
        <v>1882022404</v>
      </c>
      <c r="E36" s="59">
        <v>1882022404</v>
      </c>
      <c r="F36" s="59">
        <v>1836198484</v>
      </c>
      <c r="G36" s="59">
        <v>1836198484</v>
      </c>
      <c r="H36" s="59">
        <v>1836198484</v>
      </c>
      <c r="I36" s="59">
        <v>1836198484</v>
      </c>
      <c r="J36" s="59">
        <v>1780673933</v>
      </c>
      <c r="K36" s="59">
        <v>1780673933</v>
      </c>
      <c r="L36" s="59">
        <v>1790323863</v>
      </c>
      <c r="M36" s="59">
        <v>1790323863</v>
      </c>
      <c r="N36" s="59">
        <v>1790323863</v>
      </c>
      <c r="O36" s="59">
        <v>1790323863</v>
      </c>
      <c r="P36" s="59">
        <v>1790323887</v>
      </c>
      <c r="Q36" s="59">
        <v>1790323887</v>
      </c>
      <c r="R36" s="59">
        <v>0</v>
      </c>
      <c r="S36" s="59">
        <v>0</v>
      </c>
      <c r="T36" s="59">
        <v>0</v>
      </c>
      <c r="U36" s="59">
        <v>0</v>
      </c>
      <c r="V36" s="59">
        <v>1790323887</v>
      </c>
      <c r="W36" s="59">
        <v>1411516803</v>
      </c>
      <c r="X36" s="59">
        <v>378807084</v>
      </c>
      <c r="Y36" s="60">
        <v>26.84</v>
      </c>
      <c r="Z36" s="61">
        <v>1882022404</v>
      </c>
    </row>
    <row r="37" spans="1:26" ht="13.5">
      <c r="A37" s="57" t="s">
        <v>54</v>
      </c>
      <c r="B37" s="18">
        <v>0</v>
      </c>
      <c r="C37" s="18">
        <v>0</v>
      </c>
      <c r="D37" s="58">
        <v>258862009</v>
      </c>
      <c r="E37" s="59">
        <v>258862009</v>
      </c>
      <c r="F37" s="59">
        <v>475990751</v>
      </c>
      <c r="G37" s="59">
        <v>475990751</v>
      </c>
      <c r="H37" s="59">
        <v>475990751</v>
      </c>
      <c r="I37" s="59">
        <v>475990751</v>
      </c>
      <c r="J37" s="59">
        <v>485748472</v>
      </c>
      <c r="K37" s="59">
        <v>485748472</v>
      </c>
      <c r="L37" s="59">
        <v>510967509</v>
      </c>
      <c r="M37" s="59">
        <v>510967509</v>
      </c>
      <c r="N37" s="59">
        <v>520092232</v>
      </c>
      <c r="O37" s="59">
        <v>561982234</v>
      </c>
      <c r="P37" s="59">
        <v>517153663</v>
      </c>
      <c r="Q37" s="59">
        <v>517153663</v>
      </c>
      <c r="R37" s="59">
        <v>0</v>
      </c>
      <c r="S37" s="59">
        <v>0</v>
      </c>
      <c r="T37" s="59">
        <v>0</v>
      </c>
      <c r="U37" s="59">
        <v>0</v>
      </c>
      <c r="V37" s="59">
        <v>517153663</v>
      </c>
      <c r="W37" s="59">
        <v>194146507</v>
      </c>
      <c r="X37" s="59">
        <v>323007156</v>
      </c>
      <c r="Y37" s="60">
        <v>166.37</v>
      </c>
      <c r="Z37" s="61">
        <v>258862009</v>
      </c>
    </row>
    <row r="38" spans="1:26" ht="13.5">
      <c r="A38" s="57" t="s">
        <v>55</v>
      </c>
      <c r="B38" s="18">
        <v>0</v>
      </c>
      <c r="C38" s="18">
        <v>0</v>
      </c>
      <c r="D38" s="58">
        <v>77099776</v>
      </c>
      <c r="E38" s="59">
        <v>77099776</v>
      </c>
      <c r="F38" s="59">
        <v>71723969</v>
      </c>
      <c r="G38" s="59">
        <v>71723969</v>
      </c>
      <c r="H38" s="59">
        <v>71723969</v>
      </c>
      <c r="I38" s="59">
        <v>71723969</v>
      </c>
      <c r="J38" s="59">
        <v>82097117</v>
      </c>
      <c r="K38" s="59">
        <v>82097117</v>
      </c>
      <c r="L38" s="59">
        <v>82061048</v>
      </c>
      <c r="M38" s="59">
        <v>82061048</v>
      </c>
      <c r="N38" s="59">
        <v>82074622</v>
      </c>
      <c r="O38" s="59">
        <v>82071442</v>
      </c>
      <c r="P38" s="59">
        <v>82068704</v>
      </c>
      <c r="Q38" s="59">
        <v>82068704</v>
      </c>
      <c r="R38" s="59">
        <v>0</v>
      </c>
      <c r="S38" s="59">
        <v>0</v>
      </c>
      <c r="T38" s="59">
        <v>0</v>
      </c>
      <c r="U38" s="59">
        <v>0</v>
      </c>
      <c r="V38" s="59">
        <v>82068704</v>
      </c>
      <c r="W38" s="59">
        <v>57824832</v>
      </c>
      <c r="X38" s="59">
        <v>24243872</v>
      </c>
      <c r="Y38" s="60">
        <v>41.93</v>
      </c>
      <c r="Z38" s="61">
        <v>77099776</v>
      </c>
    </row>
    <row r="39" spans="1:26" ht="13.5">
      <c r="A39" s="57" t="s">
        <v>56</v>
      </c>
      <c r="B39" s="18">
        <v>0</v>
      </c>
      <c r="C39" s="18">
        <v>0</v>
      </c>
      <c r="D39" s="58">
        <v>1689766837</v>
      </c>
      <c r="E39" s="59">
        <v>1689766837</v>
      </c>
      <c r="F39" s="59">
        <v>1440372620</v>
      </c>
      <c r="G39" s="59">
        <v>1440372620</v>
      </c>
      <c r="H39" s="59">
        <v>1440372620</v>
      </c>
      <c r="I39" s="59">
        <v>1440372620</v>
      </c>
      <c r="J39" s="59">
        <v>1371922243</v>
      </c>
      <c r="K39" s="59">
        <v>1371922243</v>
      </c>
      <c r="L39" s="59">
        <v>1299328222</v>
      </c>
      <c r="M39" s="59">
        <v>1299328222</v>
      </c>
      <c r="N39" s="59">
        <v>1322700466</v>
      </c>
      <c r="O39" s="59">
        <v>1280565554</v>
      </c>
      <c r="P39" s="59">
        <v>1337746840</v>
      </c>
      <c r="Q39" s="59">
        <v>1337746840</v>
      </c>
      <c r="R39" s="59">
        <v>0</v>
      </c>
      <c r="S39" s="59">
        <v>0</v>
      </c>
      <c r="T39" s="59">
        <v>0</v>
      </c>
      <c r="U39" s="59">
        <v>0</v>
      </c>
      <c r="V39" s="59">
        <v>1337746840</v>
      </c>
      <c r="W39" s="59">
        <v>1267325128</v>
      </c>
      <c r="X39" s="59">
        <v>70421712</v>
      </c>
      <c r="Y39" s="60">
        <v>5.56</v>
      </c>
      <c r="Z39" s="61">
        <v>1689766837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0</v>
      </c>
      <c r="C42" s="18">
        <v>0</v>
      </c>
      <c r="D42" s="58">
        <v>-52090668</v>
      </c>
      <c r="E42" s="59">
        <v>-52090668</v>
      </c>
      <c r="F42" s="59">
        <v>56913281</v>
      </c>
      <c r="G42" s="59">
        <v>-4882783</v>
      </c>
      <c r="H42" s="59">
        <v>-4882783</v>
      </c>
      <c r="I42" s="59">
        <v>47147715</v>
      </c>
      <c r="J42" s="59">
        <v>-14430270</v>
      </c>
      <c r="K42" s="59">
        <v>-10082016</v>
      </c>
      <c r="L42" s="59">
        <v>-54478020</v>
      </c>
      <c r="M42" s="59">
        <v>-78990306</v>
      </c>
      <c r="N42" s="59">
        <v>-25507255</v>
      </c>
      <c r="O42" s="59">
        <v>-24292322</v>
      </c>
      <c r="P42" s="59">
        <v>39880823</v>
      </c>
      <c r="Q42" s="59">
        <v>-9918754</v>
      </c>
      <c r="R42" s="59">
        <v>0</v>
      </c>
      <c r="S42" s="59">
        <v>0</v>
      </c>
      <c r="T42" s="59">
        <v>0</v>
      </c>
      <c r="U42" s="59">
        <v>0</v>
      </c>
      <c r="V42" s="59">
        <v>-41761345</v>
      </c>
      <c r="W42" s="59">
        <v>10014738</v>
      </c>
      <c r="X42" s="59">
        <v>-51776083</v>
      </c>
      <c r="Y42" s="60">
        <v>-517</v>
      </c>
      <c r="Z42" s="61">
        <v>-52090668</v>
      </c>
    </row>
    <row r="43" spans="1:26" ht="13.5">
      <c r="A43" s="57" t="s">
        <v>59</v>
      </c>
      <c r="B43" s="18">
        <v>0</v>
      </c>
      <c r="C43" s="18">
        <v>0</v>
      </c>
      <c r="D43" s="58">
        <v>-54633920</v>
      </c>
      <c r="E43" s="59">
        <v>-54633920</v>
      </c>
      <c r="F43" s="59">
        <v>700000</v>
      </c>
      <c r="G43" s="59">
        <v>0</v>
      </c>
      <c r="H43" s="59">
        <v>0</v>
      </c>
      <c r="I43" s="59">
        <v>700000</v>
      </c>
      <c r="J43" s="59">
        <v>-3331853</v>
      </c>
      <c r="K43" s="59">
        <v>-79199</v>
      </c>
      <c r="L43" s="59">
        <v>-1095816</v>
      </c>
      <c r="M43" s="59">
        <v>-4506868</v>
      </c>
      <c r="N43" s="59">
        <v>-12551834</v>
      </c>
      <c r="O43" s="59">
        <v>-15428582</v>
      </c>
      <c r="P43" s="59">
        <v>-22737751</v>
      </c>
      <c r="Q43" s="59">
        <v>-50718167</v>
      </c>
      <c r="R43" s="59">
        <v>0</v>
      </c>
      <c r="S43" s="59">
        <v>0</v>
      </c>
      <c r="T43" s="59">
        <v>0</v>
      </c>
      <c r="U43" s="59">
        <v>0</v>
      </c>
      <c r="V43" s="59">
        <v>-54525035</v>
      </c>
      <c r="W43" s="59">
        <v>451000</v>
      </c>
      <c r="X43" s="59">
        <v>-54976035</v>
      </c>
      <c r="Y43" s="60">
        <v>-12189.81</v>
      </c>
      <c r="Z43" s="61">
        <v>-54633920</v>
      </c>
    </row>
    <row r="44" spans="1:26" ht="13.5">
      <c r="A44" s="57" t="s">
        <v>60</v>
      </c>
      <c r="B44" s="18">
        <v>0</v>
      </c>
      <c r="C44" s="18">
        <v>0</v>
      </c>
      <c r="D44" s="58">
        <v>-2320000</v>
      </c>
      <c r="E44" s="59">
        <v>-2320000</v>
      </c>
      <c r="F44" s="59">
        <v>-34742</v>
      </c>
      <c r="G44" s="59">
        <v>0</v>
      </c>
      <c r="H44" s="59">
        <v>0</v>
      </c>
      <c r="I44" s="59">
        <v>-34742</v>
      </c>
      <c r="J44" s="59">
        <v>-105832</v>
      </c>
      <c r="K44" s="59">
        <v>0</v>
      </c>
      <c r="L44" s="59">
        <v>-36069</v>
      </c>
      <c r="M44" s="59">
        <v>-141901</v>
      </c>
      <c r="N44" s="59">
        <v>-22495</v>
      </c>
      <c r="O44" s="59">
        <v>-25674</v>
      </c>
      <c r="P44" s="59">
        <v>-28413</v>
      </c>
      <c r="Q44" s="59">
        <v>-76582</v>
      </c>
      <c r="R44" s="59">
        <v>0</v>
      </c>
      <c r="S44" s="59">
        <v>0</v>
      </c>
      <c r="T44" s="59">
        <v>0</v>
      </c>
      <c r="U44" s="59">
        <v>0</v>
      </c>
      <c r="V44" s="59">
        <v>-253225</v>
      </c>
      <c r="W44" s="59">
        <v>-1740006</v>
      </c>
      <c r="X44" s="59">
        <v>1486781</v>
      </c>
      <c r="Y44" s="60">
        <v>-85.45</v>
      </c>
      <c r="Z44" s="61">
        <v>-2320000</v>
      </c>
    </row>
    <row r="45" spans="1:26" ht="13.5">
      <c r="A45" s="69" t="s">
        <v>61</v>
      </c>
      <c r="B45" s="21">
        <v>0</v>
      </c>
      <c r="C45" s="21">
        <v>0</v>
      </c>
      <c r="D45" s="98">
        <v>-93560608</v>
      </c>
      <c r="E45" s="99">
        <v>-93560608</v>
      </c>
      <c r="F45" s="99">
        <v>76757467</v>
      </c>
      <c r="G45" s="99">
        <v>71874684</v>
      </c>
      <c r="H45" s="99">
        <v>66991901</v>
      </c>
      <c r="I45" s="99">
        <v>66991901</v>
      </c>
      <c r="J45" s="99">
        <v>49123946</v>
      </c>
      <c r="K45" s="99">
        <v>38962731</v>
      </c>
      <c r="L45" s="99">
        <v>-16647174</v>
      </c>
      <c r="M45" s="99">
        <v>-16647174</v>
      </c>
      <c r="N45" s="99">
        <v>-54728758</v>
      </c>
      <c r="O45" s="99">
        <v>-94475336</v>
      </c>
      <c r="P45" s="99">
        <v>-77360677</v>
      </c>
      <c r="Q45" s="99">
        <v>-77360677</v>
      </c>
      <c r="R45" s="99">
        <v>0</v>
      </c>
      <c r="S45" s="99">
        <v>0</v>
      </c>
      <c r="T45" s="99">
        <v>0</v>
      </c>
      <c r="U45" s="99">
        <v>0</v>
      </c>
      <c r="V45" s="99">
        <v>-77360677</v>
      </c>
      <c r="W45" s="99">
        <v>24209712</v>
      </c>
      <c r="X45" s="99">
        <v>-101570389</v>
      </c>
      <c r="Y45" s="100">
        <v>-419.54</v>
      </c>
      <c r="Z45" s="101">
        <v>-93560608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101</v>
      </c>
      <c r="B47" s="114" t="s">
        <v>86</v>
      </c>
      <c r="C47" s="114"/>
      <c r="D47" s="115" t="s">
        <v>87</v>
      </c>
      <c r="E47" s="116" t="s">
        <v>88</v>
      </c>
      <c r="F47" s="117"/>
      <c r="G47" s="117"/>
      <c r="H47" s="117"/>
      <c r="I47" s="118" t="s">
        <v>89</v>
      </c>
      <c r="J47" s="117"/>
      <c r="K47" s="117"/>
      <c r="L47" s="117"/>
      <c r="M47" s="118" t="s">
        <v>90</v>
      </c>
      <c r="N47" s="119"/>
      <c r="O47" s="119"/>
      <c r="P47" s="119"/>
      <c r="Q47" s="118" t="s">
        <v>91</v>
      </c>
      <c r="R47" s="119"/>
      <c r="S47" s="119"/>
      <c r="T47" s="119"/>
      <c r="U47" s="119"/>
      <c r="V47" s="118" t="s">
        <v>92</v>
      </c>
      <c r="W47" s="118" t="s">
        <v>93</v>
      </c>
      <c r="X47" s="118" t="s">
        <v>94</v>
      </c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45067002</v>
      </c>
      <c r="C49" s="51">
        <v>0</v>
      </c>
      <c r="D49" s="128">
        <v>9983254</v>
      </c>
      <c r="E49" s="53">
        <v>10111597</v>
      </c>
      <c r="F49" s="53">
        <v>0</v>
      </c>
      <c r="G49" s="53">
        <v>0</v>
      </c>
      <c r="H49" s="53">
        <v>0</v>
      </c>
      <c r="I49" s="53">
        <v>8718598</v>
      </c>
      <c r="J49" s="53">
        <v>0</v>
      </c>
      <c r="K49" s="53">
        <v>0</v>
      </c>
      <c r="L49" s="53">
        <v>0</v>
      </c>
      <c r="M49" s="53">
        <v>9313006</v>
      </c>
      <c r="N49" s="53">
        <v>0</v>
      </c>
      <c r="O49" s="53">
        <v>0</v>
      </c>
      <c r="P49" s="53">
        <v>0</v>
      </c>
      <c r="Q49" s="53">
        <v>8153159</v>
      </c>
      <c r="R49" s="53">
        <v>0</v>
      </c>
      <c r="S49" s="53">
        <v>0</v>
      </c>
      <c r="T49" s="53">
        <v>0</v>
      </c>
      <c r="U49" s="53">
        <v>0</v>
      </c>
      <c r="V49" s="53">
        <v>46836452</v>
      </c>
      <c r="W49" s="53">
        <v>316229906</v>
      </c>
      <c r="X49" s="53">
        <v>454412974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50537626</v>
      </c>
      <c r="C51" s="51">
        <v>0</v>
      </c>
      <c r="D51" s="128">
        <v>17750845</v>
      </c>
      <c r="E51" s="53">
        <v>37552616</v>
      </c>
      <c r="F51" s="53">
        <v>0</v>
      </c>
      <c r="G51" s="53">
        <v>0</v>
      </c>
      <c r="H51" s="53">
        <v>0</v>
      </c>
      <c r="I51" s="53">
        <v>11326548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384147806</v>
      </c>
      <c r="X51" s="53">
        <v>501315441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102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86.65856182866237</v>
      </c>
      <c r="E58" s="7">
        <f t="shared" si="6"/>
        <v>86.65856182866237</v>
      </c>
      <c r="F58" s="7">
        <f t="shared" si="6"/>
        <v>66.0952997759319</v>
      </c>
      <c r="G58" s="7">
        <f t="shared" si="6"/>
        <v>70.74423686908484</v>
      </c>
      <c r="H58" s="7">
        <f t="shared" si="6"/>
        <v>78.87500823585414</v>
      </c>
      <c r="I58" s="7">
        <f t="shared" si="6"/>
        <v>71.70436351230815</v>
      </c>
      <c r="J58" s="7">
        <f t="shared" si="6"/>
        <v>59.68981214282927</v>
      </c>
      <c r="K58" s="7">
        <f t="shared" si="6"/>
        <v>68.68166391395837</v>
      </c>
      <c r="L58" s="7">
        <f t="shared" si="6"/>
        <v>79.09153774515671</v>
      </c>
      <c r="M58" s="7">
        <f t="shared" si="6"/>
        <v>68.27498839346336</v>
      </c>
      <c r="N58" s="7">
        <f t="shared" si="6"/>
        <v>80.73918383389848</v>
      </c>
      <c r="O58" s="7">
        <f t="shared" si="6"/>
        <v>91.77573890836568</v>
      </c>
      <c r="P58" s="7">
        <f t="shared" si="6"/>
        <v>84.8471547400718</v>
      </c>
      <c r="Q58" s="7">
        <f t="shared" si="6"/>
        <v>85.73612823025479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75.17728111308483</v>
      </c>
      <c r="W58" s="7">
        <f t="shared" si="6"/>
        <v>89.4212903369245</v>
      </c>
      <c r="X58" s="7">
        <f t="shared" si="6"/>
        <v>0</v>
      </c>
      <c r="Y58" s="7">
        <f t="shared" si="6"/>
        <v>0</v>
      </c>
      <c r="Z58" s="8">
        <f t="shared" si="6"/>
        <v>86.65856182866237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81.35468188366308</v>
      </c>
      <c r="E59" s="10">
        <f t="shared" si="7"/>
        <v>81.35468188366308</v>
      </c>
      <c r="F59" s="10">
        <f t="shared" si="7"/>
        <v>62.50163949880522</v>
      </c>
      <c r="G59" s="10">
        <f t="shared" si="7"/>
        <v>68.46287592132813</v>
      </c>
      <c r="H59" s="10">
        <f t="shared" si="7"/>
        <v>68.4507134094692</v>
      </c>
      <c r="I59" s="10">
        <f t="shared" si="7"/>
        <v>66.46878728304056</v>
      </c>
      <c r="J59" s="10">
        <f t="shared" si="7"/>
        <v>79.35630743450423</v>
      </c>
      <c r="K59" s="10">
        <f t="shared" si="7"/>
        <v>67.47708900753112</v>
      </c>
      <c r="L59" s="10">
        <f t="shared" si="7"/>
        <v>97.23874517760255</v>
      </c>
      <c r="M59" s="10">
        <f t="shared" si="7"/>
        <v>81.36292073112385</v>
      </c>
      <c r="N59" s="10">
        <f t="shared" si="7"/>
        <v>85.11162147162852</v>
      </c>
      <c r="O59" s="10">
        <f t="shared" si="7"/>
        <v>102.33783908722319</v>
      </c>
      <c r="P59" s="10">
        <f t="shared" si="7"/>
        <v>109.28290390741937</v>
      </c>
      <c r="Q59" s="10">
        <f t="shared" si="7"/>
        <v>98.87645876368073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82.22813046509278</v>
      </c>
      <c r="W59" s="10">
        <f t="shared" si="7"/>
        <v>95.73302404042443</v>
      </c>
      <c r="X59" s="10">
        <f t="shared" si="7"/>
        <v>0</v>
      </c>
      <c r="Y59" s="10">
        <f t="shared" si="7"/>
        <v>0</v>
      </c>
      <c r="Z59" s="11">
        <f t="shared" si="7"/>
        <v>81.35468188366308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93.83535393196397</v>
      </c>
      <c r="E60" s="13">
        <f t="shared" si="7"/>
        <v>93.83535393196397</v>
      </c>
      <c r="F60" s="13">
        <f t="shared" si="7"/>
        <v>71.01037356530028</v>
      </c>
      <c r="G60" s="13">
        <f t="shared" si="7"/>
        <v>75.49382603585114</v>
      </c>
      <c r="H60" s="13">
        <f t="shared" si="7"/>
        <v>87.79479978928019</v>
      </c>
      <c r="I60" s="13">
        <f t="shared" si="7"/>
        <v>77.70051845105424</v>
      </c>
      <c r="J60" s="13">
        <f t="shared" si="7"/>
        <v>57.549066058313414</v>
      </c>
      <c r="K60" s="13">
        <f t="shared" si="7"/>
        <v>72.95358021679846</v>
      </c>
      <c r="L60" s="13">
        <f t="shared" si="7"/>
        <v>79.30372554393048</v>
      </c>
      <c r="M60" s="13">
        <f t="shared" si="7"/>
        <v>68.99542520915652</v>
      </c>
      <c r="N60" s="13">
        <f t="shared" si="7"/>
        <v>85.4162606177508</v>
      </c>
      <c r="O60" s="13">
        <f t="shared" si="7"/>
        <v>95.29259328323324</v>
      </c>
      <c r="P60" s="13">
        <f t="shared" si="7"/>
        <v>83.26942055409086</v>
      </c>
      <c r="Q60" s="13">
        <f t="shared" si="7"/>
        <v>87.92100671899368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78.20711159626829</v>
      </c>
      <c r="W60" s="13">
        <f t="shared" si="7"/>
        <v>93.77869446627501</v>
      </c>
      <c r="X60" s="13">
        <f t="shared" si="7"/>
        <v>0</v>
      </c>
      <c r="Y60" s="13">
        <f t="shared" si="7"/>
        <v>0</v>
      </c>
      <c r="Z60" s="14">
        <f t="shared" si="7"/>
        <v>93.83535393196397</v>
      </c>
    </row>
    <row r="61" spans="1:26" ht="13.5">
      <c r="A61" s="38" t="s">
        <v>103</v>
      </c>
      <c r="B61" s="12">
        <f t="shared" si="7"/>
        <v>0</v>
      </c>
      <c r="C61" s="12">
        <f t="shared" si="7"/>
        <v>0</v>
      </c>
      <c r="D61" s="3">
        <f t="shared" si="7"/>
        <v>94.47264825846483</v>
      </c>
      <c r="E61" s="13">
        <f t="shared" si="7"/>
        <v>94.47264825846483</v>
      </c>
      <c r="F61" s="13">
        <f t="shared" si="7"/>
        <v>70.40734151689104</v>
      </c>
      <c r="G61" s="13">
        <f t="shared" si="7"/>
        <v>75.33942936028303</v>
      </c>
      <c r="H61" s="13">
        <f t="shared" si="7"/>
        <v>98.41263860977084</v>
      </c>
      <c r="I61" s="13">
        <f t="shared" si="7"/>
        <v>80.17043986325977</v>
      </c>
      <c r="J61" s="13">
        <f t="shared" si="7"/>
        <v>40.90203639323305</v>
      </c>
      <c r="K61" s="13">
        <f t="shared" si="7"/>
        <v>75.92223391957891</v>
      </c>
      <c r="L61" s="13">
        <f t="shared" si="7"/>
        <v>86.17228107473576</v>
      </c>
      <c r="M61" s="13">
        <f t="shared" si="7"/>
        <v>67.48326664930798</v>
      </c>
      <c r="N61" s="13">
        <f t="shared" si="7"/>
        <v>88.23315439405667</v>
      </c>
      <c r="O61" s="13">
        <f t="shared" si="7"/>
        <v>85.68011677767052</v>
      </c>
      <c r="P61" s="13">
        <f t="shared" si="7"/>
        <v>62.72984495153597</v>
      </c>
      <c r="Q61" s="13">
        <f t="shared" si="7"/>
        <v>78.59742626978371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75.70130569271018</v>
      </c>
      <c r="W61" s="13">
        <f t="shared" si="7"/>
        <v>104.6625495686093</v>
      </c>
      <c r="X61" s="13">
        <f t="shared" si="7"/>
        <v>0</v>
      </c>
      <c r="Y61" s="13">
        <f t="shared" si="7"/>
        <v>0</v>
      </c>
      <c r="Z61" s="14">
        <f t="shared" si="7"/>
        <v>94.47264825846483</v>
      </c>
    </row>
    <row r="62" spans="1:26" ht="13.5">
      <c r="A62" s="38" t="s">
        <v>104</v>
      </c>
      <c r="B62" s="12">
        <f t="shared" si="7"/>
        <v>0</v>
      </c>
      <c r="C62" s="12">
        <f t="shared" si="7"/>
        <v>0</v>
      </c>
      <c r="D62" s="3">
        <f t="shared" si="7"/>
        <v>81.99999751872954</v>
      </c>
      <c r="E62" s="13">
        <f t="shared" si="7"/>
        <v>81.99999751872954</v>
      </c>
      <c r="F62" s="13">
        <f t="shared" si="7"/>
        <v>62.9999990512757</v>
      </c>
      <c r="G62" s="13">
        <f t="shared" si="7"/>
        <v>68.99998960531376</v>
      </c>
      <c r="H62" s="13">
        <f t="shared" si="7"/>
        <v>65.75615247409529</v>
      </c>
      <c r="I62" s="13">
        <f t="shared" si="7"/>
        <v>65.82739648115995</v>
      </c>
      <c r="J62" s="13">
        <f t="shared" si="7"/>
        <v>68.99999632804192</v>
      </c>
      <c r="K62" s="13">
        <f t="shared" si="7"/>
        <v>68.0000003609124</v>
      </c>
      <c r="L62" s="13">
        <f t="shared" si="7"/>
        <v>189.3316325230365</v>
      </c>
      <c r="M62" s="13">
        <f t="shared" si="7"/>
        <v>49.40554363164865</v>
      </c>
      <c r="N62" s="13">
        <f t="shared" si="7"/>
        <v>86.00000751841293</v>
      </c>
      <c r="O62" s="13">
        <f t="shared" si="7"/>
        <v>89.00000781933319</v>
      </c>
      <c r="P62" s="13">
        <f t="shared" si="7"/>
        <v>94.99998957037114</v>
      </c>
      <c r="Q62" s="13">
        <f t="shared" si="7"/>
        <v>89.92549883958826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67.94325711148426</v>
      </c>
      <c r="W62" s="13">
        <f t="shared" si="7"/>
        <v>65.67843250347273</v>
      </c>
      <c r="X62" s="13">
        <f t="shared" si="7"/>
        <v>0</v>
      </c>
      <c r="Y62" s="13">
        <f t="shared" si="7"/>
        <v>0</v>
      </c>
      <c r="Z62" s="14">
        <f t="shared" si="7"/>
        <v>81.99999751872954</v>
      </c>
    </row>
    <row r="63" spans="1:26" ht="13.5">
      <c r="A63" s="38" t="s">
        <v>105</v>
      </c>
      <c r="B63" s="12">
        <f t="shared" si="7"/>
        <v>0</v>
      </c>
      <c r="C63" s="12">
        <f t="shared" si="7"/>
        <v>0</v>
      </c>
      <c r="D63" s="3">
        <f t="shared" si="7"/>
        <v>81.83391308618853</v>
      </c>
      <c r="E63" s="13">
        <f t="shared" si="7"/>
        <v>81.83391308618853</v>
      </c>
      <c r="F63" s="13">
        <f t="shared" si="7"/>
        <v>62.86666083544715</v>
      </c>
      <c r="G63" s="13">
        <f t="shared" si="7"/>
        <v>68.85449110683255</v>
      </c>
      <c r="H63" s="13">
        <f t="shared" si="7"/>
        <v>68.86436833365045</v>
      </c>
      <c r="I63" s="13">
        <f t="shared" si="7"/>
        <v>66.8665393797447</v>
      </c>
      <c r="J63" s="13">
        <f t="shared" si="7"/>
        <v>97.07864184706251</v>
      </c>
      <c r="K63" s="13">
        <f t="shared" si="7"/>
        <v>67.86850036595149</v>
      </c>
      <c r="L63" s="13">
        <f t="shared" si="7"/>
        <v>97.77374666588152</v>
      </c>
      <c r="M63" s="13">
        <f t="shared" si="7"/>
        <v>86.68789098537637</v>
      </c>
      <c r="N63" s="13">
        <f t="shared" si="7"/>
        <v>86.41959177855612</v>
      </c>
      <c r="O63" s="13">
        <f t="shared" si="7"/>
        <v>125.15468240479282</v>
      </c>
      <c r="P63" s="13">
        <f t="shared" si="7"/>
        <v>133.73073768679868</v>
      </c>
      <c r="Q63" s="13">
        <f t="shared" si="7"/>
        <v>115.07372620372642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89.5889376620669</v>
      </c>
      <c r="W63" s="13">
        <f t="shared" si="7"/>
        <v>89.7320295804075</v>
      </c>
      <c r="X63" s="13">
        <f t="shared" si="7"/>
        <v>0</v>
      </c>
      <c r="Y63" s="13">
        <f t="shared" si="7"/>
        <v>0</v>
      </c>
      <c r="Z63" s="14">
        <f t="shared" si="7"/>
        <v>81.83391308618853</v>
      </c>
    </row>
    <row r="64" spans="1:26" ht="13.5">
      <c r="A64" s="38" t="s">
        <v>106</v>
      </c>
      <c r="B64" s="12">
        <f t="shared" si="7"/>
        <v>0</v>
      </c>
      <c r="C64" s="12">
        <f t="shared" si="7"/>
        <v>0</v>
      </c>
      <c r="D64" s="3">
        <f t="shared" si="7"/>
        <v>81.99875819061472</v>
      </c>
      <c r="E64" s="13">
        <f t="shared" si="7"/>
        <v>81.99875819061472</v>
      </c>
      <c r="F64" s="13">
        <f t="shared" si="7"/>
        <v>62.990519909565</v>
      </c>
      <c r="G64" s="13">
        <f t="shared" si="7"/>
        <v>68.97410577321857</v>
      </c>
      <c r="H64" s="13">
        <f t="shared" si="7"/>
        <v>69.032153083276</v>
      </c>
      <c r="I64" s="13">
        <f t="shared" si="7"/>
        <v>67.00415601059557</v>
      </c>
      <c r="J64" s="13">
        <f t="shared" si="7"/>
        <v>103.60625476609839</v>
      </c>
      <c r="K64" s="13">
        <f t="shared" si="7"/>
        <v>68.00002272475493</v>
      </c>
      <c r="L64" s="13">
        <f t="shared" si="7"/>
        <v>97.99169775689087</v>
      </c>
      <c r="M64" s="13">
        <f t="shared" si="7"/>
        <v>89.70641780587755</v>
      </c>
      <c r="N64" s="13">
        <f t="shared" si="7"/>
        <v>85.99998743271505</v>
      </c>
      <c r="O64" s="13">
        <f t="shared" si="7"/>
        <v>133.28470653133402</v>
      </c>
      <c r="P64" s="13">
        <f t="shared" si="7"/>
        <v>141.68606886105582</v>
      </c>
      <c r="Q64" s="13">
        <f t="shared" si="7"/>
        <v>120.21255409112518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92.24583061649938</v>
      </c>
      <c r="W64" s="13">
        <f t="shared" si="7"/>
        <v>85.88842297890851</v>
      </c>
      <c r="X64" s="13">
        <f t="shared" si="7"/>
        <v>0</v>
      </c>
      <c r="Y64" s="13">
        <f t="shared" si="7"/>
        <v>0</v>
      </c>
      <c r="Z64" s="14">
        <f t="shared" si="7"/>
        <v>81.99875819061472</v>
      </c>
    </row>
    <row r="65" spans="1:26" ht="13.5">
      <c r="A65" s="38" t="s">
        <v>107</v>
      </c>
      <c r="B65" s="12">
        <f t="shared" si="7"/>
        <v>0</v>
      </c>
      <c r="C65" s="12">
        <f t="shared" si="7"/>
        <v>0</v>
      </c>
      <c r="D65" s="3">
        <f t="shared" si="7"/>
        <v>482.4148739748379</v>
      </c>
      <c r="E65" s="13">
        <f t="shared" si="7"/>
        <v>482.4148739748379</v>
      </c>
      <c r="F65" s="13">
        <f t="shared" si="7"/>
        <v>555.6825581395349</v>
      </c>
      <c r="G65" s="13">
        <f t="shared" si="7"/>
        <v>279.6745152354571</v>
      </c>
      <c r="H65" s="13">
        <f t="shared" si="7"/>
        <v>128.7577594205024</v>
      </c>
      <c r="I65" s="13">
        <f t="shared" si="7"/>
        <v>236.29898667588148</v>
      </c>
      <c r="J65" s="13">
        <f t="shared" si="7"/>
        <v>86.62167267348165</v>
      </c>
      <c r="K65" s="13">
        <f t="shared" si="7"/>
        <v>123.373793758236</v>
      </c>
      <c r="L65" s="13">
        <f t="shared" si="7"/>
        <v>731.3461277940845</v>
      </c>
      <c r="M65" s="13">
        <f t="shared" si="7"/>
        <v>134.1036464173383</v>
      </c>
      <c r="N65" s="13">
        <f t="shared" si="7"/>
        <v>0</v>
      </c>
      <c r="O65" s="13">
        <f t="shared" si="7"/>
        <v>634.3575064957013</v>
      </c>
      <c r="P65" s="13">
        <f t="shared" si="7"/>
        <v>-955.9064269022656</v>
      </c>
      <c r="Q65" s="13">
        <f t="shared" si="7"/>
        <v>228.16759735464055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179.83119840125804</v>
      </c>
      <c r="W65" s="13">
        <f t="shared" si="7"/>
        <v>84.23985682338333</v>
      </c>
      <c r="X65" s="13">
        <f t="shared" si="7"/>
        <v>0</v>
      </c>
      <c r="Y65" s="13">
        <f t="shared" si="7"/>
        <v>0</v>
      </c>
      <c r="Z65" s="14">
        <f t="shared" si="7"/>
        <v>482.4148739748379</v>
      </c>
    </row>
    <row r="66" spans="1:26" ht="13.5">
      <c r="A66" s="39" t="s">
        <v>108</v>
      </c>
      <c r="B66" s="15">
        <f t="shared" si="7"/>
        <v>0</v>
      </c>
      <c r="C66" s="15">
        <f t="shared" si="7"/>
        <v>0</v>
      </c>
      <c r="D66" s="4">
        <f t="shared" si="7"/>
        <v>5</v>
      </c>
      <c r="E66" s="16">
        <f t="shared" si="7"/>
        <v>5</v>
      </c>
      <c r="F66" s="16">
        <f t="shared" si="7"/>
        <v>4.999979748733862</v>
      </c>
      <c r="G66" s="16">
        <f t="shared" si="7"/>
        <v>5.000022728409148</v>
      </c>
      <c r="H66" s="16">
        <f t="shared" si="7"/>
        <v>4.849098026768238</v>
      </c>
      <c r="I66" s="16">
        <f t="shared" si="7"/>
        <v>4.948361147427806</v>
      </c>
      <c r="J66" s="16">
        <f t="shared" si="7"/>
        <v>4.999986176580363</v>
      </c>
      <c r="K66" s="16">
        <f t="shared" si="7"/>
        <v>4.999997361729566</v>
      </c>
      <c r="L66" s="16">
        <f t="shared" si="7"/>
        <v>4.999982137817455</v>
      </c>
      <c r="M66" s="16">
        <f t="shared" si="7"/>
        <v>4.999988522294912</v>
      </c>
      <c r="N66" s="16">
        <f t="shared" si="7"/>
        <v>5.000015242709666</v>
      </c>
      <c r="O66" s="16">
        <f t="shared" si="7"/>
        <v>5.000018334657795</v>
      </c>
      <c r="P66" s="16">
        <f t="shared" si="7"/>
        <v>4.9999973568761655</v>
      </c>
      <c r="Q66" s="16">
        <f t="shared" si="7"/>
        <v>5.000010400762168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4.983636540947369</v>
      </c>
      <c r="W66" s="16">
        <f t="shared" si="7"/>
        <v>4.985792485732656</v>
      </c>
      <c r="X66" s="16">
        <f t="shared" si="7"/>
        <v>0</v>
      </c>
      <c r="Y66" s="16">
        <f t="shared" si="7"/>
        <v>0</v>
      </c>
      <c r="Z66" s="17">
        <f t="shared" si="7"/>
        <v>5</v>
      </c>
    </row>
    <row r="67" spans="1:26" ht="13.5" hidden="1">
      <c r="A67" s="40" t="s">
        <v>109</v>
      </c>
      <c r="B67" s="23">
        <v>383686745</v>
      </c>
      <c r="C67" s="23"/>
      <c r="D67" s="24">
        <v>438316801</v>
      </c>
      <c r="E67" s="25">
        <v>438316801</v>
      </c>
      <c r="F67" s="25">
        <v>36726781</v>
      </c>
      <c r="G67" s="25">
        <v>37651279</v>
      </c>
      <c r="H67" s="25">
        <v>33770025</v>
      </c>
      <c r="I67" s="25">
        <v>108148085</v>
      </c>
      <c r="J67" s="25">
        <v>34973645</v>
      </c>
      <c r="K67" s="25">
        <v>40146523</v>
      </c>
      <c r="L67" s="25">
        <v>26249434</v>
      </c>
      <c r="M67" s="25">
        <v>101369602</v>
      </c>
      <c r="N67" s="25">
        <v>34349209</v>
      </c>
      <c r="O67" s="25">
        <v>33431818</v>
      </c>
      <c r="P67" s="25">
        <v>34055096</v>
      </c>
      <c r="Q67" s="25">
        <v>101836123</v>
      </c>
      <c r="R67" s="25"/>
      <c r="S67" s="25"/>
      <c r="T67" s="25"/>
      <c r="U67" s="25"/>
      <c r="V67" s="25">
        <v>311353810</v>
      </c>
      <c r="W67" s="25">
        <v>318580839</v>
      </c>
      <c r="X67" s="25"/>
      <c r="Y67" s="24"/>
      <c r="Z67" s="26">
        <v>438316801</v>
      </c>
    </row>
    <row r="68" spans="1:26" ht="13.5" hidden="1">
      <c r="A68" s="36" t="s">
        <v>31</v>
      </c>
      <c r="B68" s="18">
        <v>81970979</v>
      </c>
      <c r="C68" s="18"/>
      <c r="D68" s="19">
        <v>91895139</v>
      </c>
      <c r="E68" s="20">
        <v>91895139</v>
      </c>
      <c r="F68" s="20">
        <v>7807264</v>
      </c>
      <c r="G68" s="20">
        <v>7789163</v>
      </c>
      <c r="H68" s="20">
        <v>7790547</v>
      </c>
      <c r="I68" s="20">
        <v>23386974</v>
      </c>
      <c r="J68" s="20">
        <v>7791266</v>
      </c>
      <c r="K68" s="20">
        <v>7800295</v>
      </c>
      <c r="L68" s="20">
        <v>7807320</v>
      </c>
      <c r="M68" s="20">
        <v>23398881</v>
      </c>
      <c r="N68" s="20">
        <v>7820180</v>
      </c>
      <c r="O68" s="20">
        <v>7776797</v>
      </c>
      <c r="P68" s="20">
        <v>7757217</v>
      </c>
      <c r="Q68" s="20">
        <v>23354194</v>
      </c>
      <c r="R68" s="20"/>
      <c r="S68" s="20"/>
      <c r="T68" s="20"/>
      <c r="U68" s="20"/>
      <c r="V68" s="20">
        <v>70140049</v>
      </c>
      <c r="W68" s="20">
        <v>58569723</v>
      </c>
      <c r="X68" s="20"/>
      <c r="Y68" s="19"/>
      <c r="Z68" s="22">
        <v>91895139</v>
      </c>
    </row>
    <row r="69" spans="1:26" ht="13.5" hidden="1">
      <c r="A69" s="37" t="s">
        <v>32</v>
      </c>
      <c r="B69" s="18">
        <v>279022710</v>
      </c>
      <c r="C69" s="18"/>
      <c r="D69" s="19">
        <v>323921662</v>
      </c>
      <c r="E69" s="20">
        <v>323921662</v>
      </c>
      <c r="F69" s="20">
        <v>27191230</v>
      </c>
      <c r="G69" s="20">
        <v>28102204</v>
      </c>
      <c r="H69" s="20">
        <v>24164790</v>
      </c>
      <c r="I69" s="20">
        <v>79458224</v>
      </c>
      <c r="J69" s="20">
        <v>25373854</v>
      </c>
      <c r="K69" s="20">
        <v>30451047</v>
      </c>
      <c r="L69" s="20">
        <v>16482667</v>
      </c>
      <c r="M69" s="20">
        <v>72307568</v>
      </c>
      <c r="N69" s="20">
        <v>24560875</v>
      </c>
      <c r="O69" s="20">
        <v>23746068</v>
      </c>
      <c r="P69" s="20">
        <v>24406178</v>
      </c>
      <c r="Q69" s="20">
        <v>72713121</v>
      </c>
      <c r="R69" s="20"/>
      <c r="S69" s="20"/>
      <c r="T69" s="20"/>
      <c r="U69" s="20"/>
      <c r="V69" s="20">
        <v>224478913</v>
      </c>
      <c r="W69" s="20">
        <v>243088029</v>
      </c>
      <c r="X69" s="20"/>
      <c r="Y69" s="19"/>
      <c r="Z69" s="22">
        <v>323921662</v>
      </c>
    </row>
    <row r="70" spans="1:26" ht="13.5" hidden="1">
      <c r="A70" s="38" t="s">
        <v>103</v>
      </c>
      <c r="B70" s="18">
        <v>190807314</v>
      </c>
      <c r="C70" s="18"/>
      <c r="D70" s="19">
        <v>225446065</v>
      </c>
      <c r="E70" s="20">
        <v>225446065</v>
      </c>
      <c r="F70" s="20">
        <v>18002928</v>
      </c>
      <c r="G70" s="20">
        <v>19242369</v>
      </c>
      <c r="H70" s="20">
        <v>14730924</v>
      </c>
      <c r="I70" s="20">
        <v>51976221</v>
      </c>
      <c r="J70" s="20">
        <v>15232667</v>
      </c>
      <c r="K70" s="20">
        <v>14806764</v>
      </c>
      <c r="L70" s="20">
        <v>14979347</v>
      </c>
      <c r="M70" s="20">
        <v>45018778</v>
      </c>
      <c r="N70" s="20">
        <v>15683719</v>
      </c>
      <c r="O70" s="20">
        <v>15439253</v>
      </c>
      <c r="P70" s="20">
        <v>16415577</v>
      </c>
      <c r="Q70" s="20">
        <v>47538549</v>
      </c>
      <c r="R70" s="20"/>
      <c r="S70" s="20"/>
      <c r="T70" s="20"/>
      <c r="U70" s="20"/>
      <c r="V70" s="20">
        <v>144533548</v>
      </c>
      <c r="W70" s="20">
        <v>152622549</v>
      </c>
      <c r="X70" s="20"/>
      <c r="Y70" s="19"/>
      <c r="Z70" s="22">
        <v>225446065</v>
      </c>
    </row>
    <row r="71" spans="1:26" ht="13.5" hidden="1">
      <c r="A71" s="38" t="s">
        <v>104</v>
      </c>
      <c r="B71" s="18">
        <v>46694729</v>
      </c>
      <c r="C71" s="18"/>
      <c r="D71" s="19">
        <v>52392515</v>
      </c>
      <c r="E71" s="20">
        <v>52392515</v>
      </c>
      <c r="F71" s="20">
        <v>5270235</v>
      </c>
      <c r="G71" s="20">
        <v>4810150</v>
      </c>
      <c r="H71" s="20">
        <v>5047441</v>
      </c>
      <c r="I71" s="20">
        <v>15127826</v>
      </c>
      <c r="J71" s="20">
        <v>5174351</v>
      </c>
      <c r="K71" s="20">
        <v>11083022</v>
      </c>
      <c r="L71" s="20">
        <v>-2197384</v>
      </c>
      <c r="M71" s="20">
        <v>14059989</v>
      </c>
      <c r="N71" s="20">
        <v>4522231</v>
      </c>
      <c r="O71" s="20">
        <v>4476085</v>
      </c>
      <c r="P71" s="20">
        <v>4314631</v>
      </c>
      <c r="Q71" s="20">
        <v>13312947</v>
      </c>
      <c r="R71" s="20"/>
      <c r="S71" s="20"/>
      <c r="T71" s="20"/>
      <c r="U71" s="20"/>
      <c r="V71" s="20">
        <v>42500762</v>
      </c>
      <c r="W71" s="20">
        <v>49059324</v>
      </c>
      <c r="X71" s="20"/>
      <c r="Y71" s="19"/>
      <c r="Z71" s="22">
        <v>52392515</v>
      </c>
    </row>
    <row r="72" spans="1:26" ht="13.5" hidden="1">
      <c r="A72" s="38" t="s">
        <v>105</v>
      </c>
      <c r="B72" s="18">
        <v>21153519</v>
      </c>
      <c r="C72" s="18"/>
      <c r="D72" s="19">
        <v>23698604</v>
      </c>
      <c r="E72" s="20">
        <v>23698604</v>
      </c>
      <c r="F72" s="20">
        <v>2000725</v>
      </c>
      <c r="G72" s="20">
        <v>2007946</v>
      </c>
      <c r="H72" s="20">
        <v>2007658</v>
      </c>
      <c r="I72" s="20">
        <v>6016329</v>
      </c>
      <c r="J72" s="20">
        <v>2010024</v>
      </c>
      <c r="K72" s="20">
        <v>2190181</v>
      </c>
      <c r="L72" s="20">
        <v>1834068</v>
      </c>
      <c r="M72" s="20">
        <v>6034273</v>
      </c>
      <c r="N72" s="20">
        <v>2020521</v>
      </c>
      <c r="O72" s="20">
        <v>2017521</v>
      </c>
      <c r="P72" s="20">
        <v>2013063</v>
      </c>
      <c r="Q72" s="20">
        <v>6051105</v>
      </c>
      <c r="R72" s="20"/>
      <c r="S72" s="20"/>
      <c r="T72" s="20"/>
      <c r="U72" s="20"/>
      <c r="V72" s="20">
        <v>18101707</v>
      </c>
      <c r="W72" s="20">
        <v>16209513</v>
      </c>
      <c r="X72" s="20"/>
      <c r="Y72" s="19"/>
      <c r="Z72" s="22">
        <v>23698604</v>
      </c>
    </row>
    <row r="73" spans="1:26" ht="13.5" hidden="1">
      <c r="A73" s="38" t="s">
        <v>106</v>
      </c>
      <c r="B73" s="18">
        <v>18337728</v>
      </c>
      <c r="C73" s="18"/>
      <c r="D73" s="19">
        <v>19822688</v>
      </c>
      <c r="E73" s="20">
        <v>19822688</v>
      </c>
      <c r="F73" s="20">
        <v>1745342</v>
      </c>
      <c r="G73" s="20">
        <v>1752939</v>
      </c>
      <c r="H73" s="20">
        <v>1751465</v>
      </c>
      <c r="I73" s="20">
        <v>5249746</v>
      </c>
      <c r="J73" s="20">
        <v>1702126</v>
      </c>
      <c r="K73" s="20">
        <v>1760195</v>
      </c>
      <c r="L73" s="20">
        <v>1755911</v>
      </c>
      <c r="M73" s="20">
        <v>5218232</v>
      </c>
      <c r="N73" s="20">
        <v>1750577</v>
      </c>
      <c r="O73" s="20">
        <v>1718531</v>
      </c>
      <c r="P73" s="20">
        <v>1742930</v>
      </c>
      <c r="Q73" s="20">
        <v>5212038</v>
      </c>
      <c r="R73" s="20"/>
      <c r="S73" s="20"/>
      <c r="T73" s="20"/>
      <c r="U73" s="20"/>
      <c r="V73" s="20">
        <v>15680016</v>
      </c>
      <c r="W73" s="20">
        <v>14193729</v>
      </c>
      <c r="X73" s="20"/>
      <c r="Y73" s="19"/>
      <c r="Z73" s="22">
        <v>19822688</v>
      </c>
    </row>
    <row r="74" spans="1:26" ht="13.5" hidden="1">
      <c r="A74" s="38" t="s">
        <v>107</v>
      </c>
      <c r="B74" s="18">
        <v>2029420</v>
      </c>
      <c r="C74" s="18"/>
      <c r="D74" s="19">
        <v>2561790</v>
      </c>
      <c r="E74" s="20">
        <v>2561790</v>
      </c>
      <c r="F74" s="20">
        <v>172000</v>
      </c>
      <c r="G74" s="20">
        <v>288800</v>
      </c>
      <c r="H74" s="20">
        <v>627302</v>
      </c>
      <c r="I74" s="20">
        <v>1088102</v>
      </c>
      <c r="J74" s="20">
        <v>1254686</v>
      </c>
      <c r="K74" s="20">
        <v>610885</v>
      </c>
      <c r="L74" s="20">
        <v>110725</v>
      </c>
      <c r="M74" s="20">
        <v>1976296</v>
      </c>
      <c r="N74" s="20">
        <v>583827</v>
      </c>
      <c r="O74" s="20">
        <v>94678</v>
      </c>
      <c r="P74" s="20">
        <v>-80023</v>
      </c>
      <c r="Q74" s="20">
        <v>598482</v>
      </c>
      <c r="R74" s="20"/>
      <c r="S74" s="20"/>
      <c r="T74" s="20"/>
      <c r="U74" s="20"/>
      <c r="V74" s="20">
        <v>3662880</v>
      </c>
      <c r="W74" s="20">
        <v>11002914</v>
      </c>
      <c r="X74" s="20"/>
      <c r="Y74" s="19"/>
      <c r="Z74" s="22">
        <v>2561790</v>
      </c>
    </row>
    <row r="75" spans="1:26" ht="13.5" hidden="1">
      <c r="A75" s="39" t="s">
        <v>108</v>
      </c>
      <c r="B75" s="27">
        <v>22693056</v>
      </c>
      <c r="C75" s="27"/>
      <c r="D75" s="28">
        <v>22500000</v>
      </c>
      <c r="E75" s="29">
        <v>22500000</v>
      </c>
      <c r="F75" s="29">
        <v>1728287</v>
      </c>
      <c r="G75" s="29">
        <v>1759912</v>
      </c>
      <c r="H75" s="29">
        <v>1814688</v>
      </c>
      <c r="I75" s="29">
        <v>5302887</v>
      </c>
      <c r="J75" s="29">
        <v>1808525</v>
      </c>
      <c r="K75" s="29">
        <v>1895181</v>
      </c>
      <c r="L75" s="29">
        <v>1959447</v>
      </c>
      <c r="M75" s="29">
        <v>5663153</v>
      </c>
      <c r="N75" s="29">
        <v>1968154</v>
      </c>
      <c r="O75" s="29">
        <v>1908953</v>
      </c>
      <c r="P75" s="29">
        <v>1891701</v>
      </c>
      <c r="Q75" s="29">
        <v>5768808</v>
      </c>
      <c r="R75" s="29"/>
      <c r="S75" s="29"/>
      <c r="T75" s="29"/>
      <c r="U75" s="29"/>
      <c r="V75" s="29">
        <v>16734848</v>
      </c>
      <c r="W75" s="29">
        <v>16923087</v>
      </c>
      <c r="X75" s="29"/>
      <c r="Y75" s="28"/>
      <c r="Z75" s="30">
        <v>22500000</v>
      </c>
    </row>
    <row r="76" spans="1:26" ht="13.5" hidden="1">
      <c r="A76" s="41" t="s">
        <v>110</v>
      </c>
      <c r="B76" s="31"/>
      <c r="C76" s="31"/>
      <c r="D76" s="32">
        <v>379839036</v>
      </c>
      <c r="E76" s="33">
        <v>379839036</v>
      </c>
      <c r="F76" s="33">
        <v>24274676</v>
      </c>
      <c r="G76" s="33">
        <v>26636110</v>
      </c>
      <c r="H76" s="33">
        <v>26636110</v>
      </c>
      <c r="I76" s="33">
        <v>77546896</v>
      </c>
      <c r="J76" s="33">
        <v>20875703</v>
      </c>
      <c r="K76" s="33">
        <v>27573300</v>
      </c>
      <c r="L76" s="33">
        <v>20761081</v>
      </c>
      <c r="M76" s="33">
        <v>69210084</v>
      </c>
      <c r="N76" s="33">
        <v>27733271</v>
      </c>
      <c r="O76" s="33">
        <v>30682298</v>
      </c>
      <c r="P76" s="33">
        <v>28894780</v>
      </c>
      <c r="Q76" s="33">
        <v>87310349</v>
      </c>
      <c r="R76" s="33"/>
      <c r="S76" s="33"/>
      <c r="T76" s="33"/>
      <c r="U76" s="33"/>
      <c r="V76" s="33">
        <v>234067329</v>
      </c>
      <c r="W76" s="33">
        <v>284879097</v>
      </c>
      <c r="X76" s="33"/>
      <c r="Y76" s="32"/>
      <c r="Z76" s="34">
        <v>379839036</v>
      </c>
    </row>
    <row r="77" spans="1:26" ht="13.5" hidden="1">
      <c r="A77" s="36" t="s">
        <v>31</v>
      </c>
      <c r="B77" s="18"/>
      <c r="C77" s="18"/>
      <c r="D77" s="19">
        <v>74760998</v>
      </c>
      <c r="E77" s="20">
        <v>74760998</v>
      </c>
      <c r="F77" s="20">
        <v>4879668</v>
      </c>
      <c r="G77" s="20">
        <v>5332685</v>
      </c>
      <c r="H77" s="20">
        <v>5332685</v>
      </c>
      <c r="I77" s="20">
        <v>15545038</v>
      </c>
      <c r="J77" s="20">
        <v>6182861</v>
      </c>
      <c r="K77" s="20">
        <v>5263412</v>
      </c>
      <c r="L77" s="20">
        <v>7591740</v>
      </c>
      <c r="M77" s="20">
        <v>19038013</v>
      </c>
      <c r="N77" s="20">
        <v>6655882</v>
      </c>
      <c r="O77" s="20">
        <v>7958606</v>
      </c>
      <c r="P77" s="20">
        <v>8477312</v>
      </c>
      <c r="Q77" s="20">
        <v>23091800</v>
      </c>
      <c r="R77" s="20"/>
      <c r="S77" s="20"/>
      <c r="T77" s="20"/>
      <c r="U77" s="20"/>
      <c r="V77" s="20">
        <v>57674851</v>
      </c>
      <c r="W77" s="20">
        <v>56070567</v>
      </c>
      <c r="X77" s="20"/>
      <c r="Y77" s="19"/>
      <c r="Z77" s="22">
        <v>74760998</v>
      </c>
    </row>
    <row r="78" spans="1:26" ht="13.5" hidden="1">
      <c r="A78" s="37" t="s">
        <v>32</v>
      </c>
      <c r="B78" s="18"/>
      <c r="C78" s="18"/>
      <c r="D78" s="19">
        <v>303953038</v>
      </c>
      <c r="E78" s="20">
        <v>303953038</v>
      </c>
      <c r="F78" s="20">
        <v>19308594</v>
      </c>
      <c r="G78" s="20">
        <v>21215429</v>
      </c>
      <c r="H78" s="20">
        <v>21215429</v>
      </c>
      <c r="I78" s="20">
        <v>61739452</v>
      </c>
      <c r="J78" s="20">
        <v>14602416</v>
      </c>
      <c r="K78" s="20">
        <v>22215129</v>
      </c>
      <c r="L78" s="20">
        <v>13071369</v>
      </c>
      <c r="M78" s="20">
        <v>49888914</v>
      </c>
      <c r="N78" s="20">
        <v>20978981</v>
      </c>
      <c r="O78" s="20">
        <v>22628244</v>
      </c>
      <c r="P78" s="20">
        <v>20322883</v>
      </c>
      <c r="Q78" s="20">
        <v>63930108</v>
      </c>
      <c r="R78" s="20"/>
      <c r="S78" s="20"/>
      <c r="T78" s="20"/>
      <c r="U78" s="20"/>
      <c r="V78" s="20">
        <v>175558474</v>
      </c>
      <c r="W78" s="20">
        <v>227964780</v>
      </c>
      <c r="X78" s="20"/>
      <c r="Y78" s="19"/>
      <c r="Z78" s="22">
        <v>303953038</v>
      </c>
    </row>
    <row r="79" spans="1:26" ht="13.5" hidden="1">
      <c r="A79" s="38" t="s">
        <v>103</v>
      </c>
      <c r="B79" s="18"/>
      <c r="C79" s="18"/>
      <c r="D79" s="19">
        <v>212984868</v>
      </c>
      <c r="E79" s="20">
        <v>212984868</v>
      </c>
      <c r="F79" s="20">
        <v>12675383</v>
      </c>
      <c r="G79" s="20">
        <v>14497091</v>
      </c>
      <c r="H79" s="20">
        <v>14497091</v>
      </c>
      <c r="I79" s="20">
        <v>41669565</v>
      </c>
      <c r="J79" s="20">
        <v>6230471</v>
      </c>
      <c r="K79" s="20">
        <v>11241626</v>
      </c>
      <c r="L79" s="20">
        <v>12908045</v>
      </c>
      <c r="M79" s="20">
        <v>30380142</v>
      </c>
      <c r="N79" s="20">
        <v>13838240</v>
      </c>
      <c r="O79" s="20">
        <v>13228370</v>
      </c>
      <c r="P79" s="20">
        <v>10297466</v>
      </c>
      <c r="Q79" s="20">
        <v>37364076</v>
      </c>
      <c r="R79" s="20"/>
      <c r="S79" s="20"/>
      <c r="T79" s="20"/>
      <c r="U79" s="20"/>
      <c r="V79" s="20">
        <v>109413783</v>
      </c>
      <c r="W79" s="20">
        <v>159738651</v>
      </c>
      <c r="X79" s="20"/>
      <c r="Y79" s="19"/>
      <c r="Z79" s="22">
        <v>212984868</v>
      </c>
    </row>
    <row r="80" spans="1:26" ht="13.5" hidden="1">
      <c r="A80" s="38" t="s">
        <v>104</v>
      </c>
      <c r="B80" s="18"/>
      <c r="C80" s="18"/>
      <c r="D80" s="19">
        <v>42961861</v>
      </c>
      <c r="E80" s="20">
        <v>42961861</v>
      </c>
      <c r="F80" s="20">
        <v>3320248</v>
      </c>
      <c r="G80" s="20">
        <v>3319003</v>
      </c>
      <c r="H80" s="20">
        <v>3319003</v>
      </c>
      <c r="I80" s="20">
        <v>9958254</v>
      </c>
      <c r="J80" s="20">
        <v>3570302</v>
      </c>
      <c r="K80" s="20">
        <v>7536455</v>
      </c>
      <c r="L80" s="20">
        <v>-4160343</v>
      </c>
      <c r="M80" s="20">
        <v>6946414</v>
      </c>
      <c r="N80" s="20">
        <v>3889119</v>
      </c>
      <c r="O80" s="20">
        <v>3983716</v>
      </c>
      <c r="P80" s="20">
        <v>4098899</v>
      </c>
      <c r="Q80" s="20">
        <v>11971734</v>
      </c>
      <c r="R80" s="20"/>
      <c r="S80" s="20"/>
      <c r="T80" s="20"/>
      <c r="U80" s="20"/>
      <c r="V80" s="20">
        <v>28876402</v>
      </c>
      <c r="W80" s="20">
        <v>32221395</v>
      </c>
      <c r="X80" s="20"/>
      <c r="Y80" s="19"/>
      <c r="Z80" s="22">
        <v>42961861</v>
      </c>
    </row>
    <row r="81" spans="1:26" ht="13.5" hidden="1">
      <c r="A81" s="38" t="s">
        <v>105</v>
      </c>
      <c r="B81" s="18"/>
      <c r="C81" s="18"/>
      <c r="D81" s="19">
        <v>19393495</v>
      </c>
      <c r="E81" s="20">
        <v>19393495</v>
      </c>
      <c r="F81" s="20">
        <v>1257789</v>
      </c>
      <c r="G81" s="20">
        <v>1382561</v>
      </c>
      <c r="H81" s="20">
        <v>1382561</v>
      </c>
      <c r="I81" s="20">
        <v>4022911</v>
      </c>
      <c r="J81" s="20">
        <v>1951304</v>
      </c>
      <c r="K81" s="20">
        <v>1486443</v>
      </c>
      <c r="L81" s="20">
        <v>1793237</v>
      </c>
      <c r="M81" s="20">
        <v>5230984</v>
      </c>
      <c r="N81" s="20">
        <v>1746126</v>
      </c>
      <c r="O81" s="20">
        <v>2525022</v>
      </c>
      <c r="P81" s="20">
        <v>2692084</v>
      </c>
      <c r="Q81" s="20">
        <v>6963232</v>
      </c>
      <c r="R81" s="20"/>
      <c r="S81" s="20"/>
      <c r="T81" s="20"/>
      <c r="U81" s="20"/>
      <c r="V81" s="20">
        <v>16217127</v>
      </c>
      <c r="W81" s="20">
        <v>14545125</v>
      </c>
      <c r="X81" s="20"/>
      <c r="Y81" s="19"/>
      <c r="Z81" s="22">
        <v>19393495</v>
      </c>
    </row>
    <row r="82" spans="1:26" ht="13.5" hidden="1">
      <c r="A82" s="38" t="s">
        <v>106</v>
      </c>
      <c r="B82" s="18"/>
      <c r="C82" s="18"/>
      <c r="D82" s="19">
        <v>16254358</v>
      </c>
      <c r="E82" s="20">
        <v>16254358</v>
      </c>
      <c r="F82" s="20">
        <v>1099400</v>
      </c>
      <c r="G82" s="20">
        <v>1209074</v>
      </c>
      <c r="H82" s="20">
        <v>1209074</v>
      </c>
      <c r="I82" s="20">
        <v>3517548</v>
      </c>
      <c r="J82" s="20">
        <v>1763509</v>
      </c>
      <c r="K82" s="20">
        <v>1196933</v>
      </c>
      <c r="L82" s="20">
        <v>1720647</v>
      </c>
      <c r="M82" s="20">
        <v>4681089</v>
      </c>
      <c r="N82" s="20">
        <v>1505496</v>
      </c>
      <c r="O82" s="20">
        <v>2290539</v>
      </c>
      <c r="P82" s="20">
        <v>2469489</v>
      </c>
      <c r="Q82" s="20">
        <v>6265524</v>
      </c>
      <c r="R82" s="20"/>
      <c r="S82" s="20"/>
      <c r="T82" s="20"/>
      <c r="U82" s="20"/>
      <c r="V82" s="20">
        <v>14464161</v>
      </c>
      <c r="W82" s="20">
        <v>12190770</v>
      </c>
      <c r="X82" s="20"/>
      <c r="Y82" s="19"/>
      <c r="Z82" s="22">
        <v>16254358</v>
      </c>
    </row>
    <row r="83" spans="1:26" ht="13.5" hidden="1">
      <c r="A83" s="38" t="s">
        <v>107</v>
      </c>
      <c r="B83" s="18"/>
      <c r="C83" s="18"/>
      <c r="D83" s="19">
        <v>12358456</v>
      </c>
      <c r="E83" s="20">
        <v>12358456</v>
      </c>
      <c r="F83" s="20">
        <v>955774</v>
      </c>
      <c r="G83" s="20">
        <v>807700</v>
      </c>
      <c r="H83" s="20">
        <v>807700</v>
      </c>
      <c r="I83" s="20">
        <v>2571174</v>
      </c>
      <c r="J83" s="20">
        <v>1086830</v>
      </c>
      <c r="K83" s="20">
        <v>753672</v>
      </c>
      <c r="L83" s="20">
        <v>809783</v>
      </c>
      <c r="M83" s="20">
        <v>2650285</v>
      </c>
      <c r="N83" s="20"/>
      <c r="O83" s="20">
        <v>600597</v>
      </c>
      <c r="P83" s="20">
        <v>764945</v>
      </c>
      <c r="Q83" s="20">
        <v>1365542</v>
      </c>
      <c r="R83" s="20"/>
      <c r="S83" s="20"/>
      <c r="T83" s="20"/>
      <c r="U83" s="20"/>
      <c r="V83" s="20">
        <v>6587001</v>
      </c>
      <c r="W83" s="20">
        <v>9268839</v>
      </c>
      <c r="X83" s="20"/>
      <c r="Y83" s="19"/>
      <c r="Z83" s="22">
        <v>12358456</v>
      </c>
    </row>
    <row r="84" spans="1:26" ht="13.5" hidden="1">
      <c r="A84" s="39" t="s">
        <v>108</v>
      </c>
      <c r="B84" s="27"/>
      <c r="C84" s="27"/>
      <c r="D84" s="28">
        <v>1125000</v>
      </c>
      <c r="E84" s="29">
        <v>1125000</v>
      </c>
      <c r="F84" s="29">
        <v>86414</v>
      </c>
      <c r="G84" s="29">
        <v>87996</v>
      </c>
      <c r="H84" s="29">
        <v>87996</v>
      </c>
      <c r="I84" s="29">
        <v>262406</v>
      </c>
      <c r="J84" s="29">
        <v>90426</v>
      </c>
      <c r="K84" s="29">
        <v>94759</v>
      </c>
      <c r="L84" s="29">
        <v>97972</v>
      </c>
      <c r="M84" s="29">
        <v>283157</v>
      </c>
      <c r="N84" s="29">
        <v>98408</v>
      </c>
      <c r="O84" s="29">
        <v>95448</v>
      </c>
      <c r="P84" s="29">
        <v>94585</v>
      </c>
      <c r="Q84" s="29">
        <v>288441</v>
      </c>
      <c r="R84" s="29"/>
      <c r="S84" s="29"/>
      <c r="T84" s="29"/>
      <c r="U84" s="29"/>
      <c r="V84" s="29">
        <v>834004</v>
      </c>
      <c r="W84" s="29">
        <v>843750</v>
      </c>
      <c r="X84" s="29"/>
      <c r="Y84" s="28"/>
      <c r="Z84" s="30">
        <v>1125000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133" t="s">
        <v>67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34003480</v>
      </c>
      <c r="C5" s="18">
        <v>0</v>
      </c>
      <c r="D5" s="58">
        <v>44252409</v>
      </c>
      <c r="E5" s="59">
        <v>44252409</v>
      </c>
      <c r="F5" s="59">
        <v>3124659</v>
      </c>
      <c r="G5" s="59">
        <v>3981383</v>
      </c>
      <c r="H5" s="59">
        <v>3423950</v>
      </c>
      <c r="I5" s="59">
        <v>10529992</v>
      </c>
      <c r="J5" s="59">
        <v>3381128</v>
      </c>
      <c r="K5" s="59">
        <v>3376613</v>
      </c>
      <c r="L5" s="59">
        <v>3378306</v>
      </c>
      <c r="M5" s="59">
        <v>10136047</v>
      </c>
      <c r="N5" s="59">
        <v>2171862</v>
      </c>
      <c r="O5" s="59">
        <v>3144150</v>
      </c>
      <c r="P5" s="59">
        <v>3240433</v>
      </c>
      <c r="Q5" s="59">
        <v>8556445</v>
      </c>
      <c r="R5" s="59">
        <v>0</v>
      </c>
      <c r="S5" s="59">
        <v>0</v>
      </c>
      <c r="T5" s="59">
        <v>0</v>
      </c>
      <c r="U5" s="59">
        <v>0</v>
      </c>
      <c r="V5" s="59">
        <v>29222484</v>
      </c>
      <c r="W5" s="59">
        <v>30343428</v>
      </c>
      <c r="X5" s="59">
        <v>-1120944</v>
      </c>
      <c r="Y5" s="60">
        <v>-3.69</v>
      </c>
      <c r="Z5" s="61">
        <v>44252409</v>
      </c>
    </row>
    <row r="6" spans="1:26" ht="13.5">
      <c r="A6" s="57" t="s">
        <v>32</v>
      </c>
      <c r="B6" s="18">
        <v>120785386</v>
      </c>
      <c r="C6" s="18">
        <v>0</v>
      </c>
      <c r="D6" s="58">
        <v>127376294</v>
      </c>
      <c r="E6" s="59">
        <v>136040207</v>
      </c>
      <c r="F6" s="59">
        <v>7835046</v>
      </c>
      <c r="G6" s="59">
        <v>8351226</v>
      </c>
      <c r="H6" s="59">
        <v>8122975</v>
      </c>
      <c r="I6" s="59">
        <v>24309247</v>
      </c>
      <c r="J6" s="59">
        <v>17152513</v>
      </c>
      <c r="K6" s="59">
        <v>20318099</v>
      </c>
      <c r="L6" s="59">
        <v>24065842</v>
      </c>
      <c r="M6" s="59">
        <v>61536454</v>
      </c>
      <c r="N6" s="59">
        <v>11691221</v>
      </c>
      <c r="O6" s="59">
        <v>12220154</v>
      </c>
      <c r="P6" s="59">
        <v>11245412</v>
      </c>
      <c r="Q6" s="59">
        <v>35156787</v>
      </c>
      <c r="R6" s="59">
        <v>0</v>
      </c>
      <c r="S6" s="59">
        <v>0</v>
      </c>
      <c r="T6" s="59">
        <v>0</v>
      </c>
      <c r="U6" s="59">
        <v>0</v>
      </c>
      <c r="V6" s="59">
        <v>121002488</v>
      </c>
      <c r="W6" s="59">
        <v>104075379</v>
      </c>
      <c r="X6" s="59">
        <v>16927109</v>
      </c>
      <c r="Y6" s="60">
        <v>16.26</v>
      </c>
      <c r="Z6" s="61">
        <v>136040207</v>
      </c>
    </row>
    <row r="7" spans="1:26" ht="13.5">
      <c r="A7" s="57" t="s">
        <v>33</v>
      </c>
      <c r="B7" s="18">
        <v>1028297</v>
      </c>
      <c r="C7" s="18">
        <v>0</v>
      </c>
      <c r="D7" s="58">
        <v>947109</v>
      </c>
      <c r="E7" s="59">
        <v>947109</v>
      </c>
      <c r="F7" s="59">
        <v>79429</v>
      </c>
      <c r="G7" s="59">
        <v>91689</v>
      </c>
      <c r="H7" s="59">
        <v>64068</v>
      </c>
      <c r="I7" s="59">
        <v>235186</v>
      </c>
      <c r="J7" s="59">
        <v>24485</v>
      </c>
      <c r="K7" s="59">
        <v>24403</v>
      </c>
      <c r="L7" s="59">
        <v>70046</v>
      </c>
      <c r="M7" s="59">
        <v>118934</v>
      </c>
      <c r="N7" s="59">
        <v>22439</v>
      </c>
      <c r="O7" s="59">
        <v>23457</v>
      </c>
      <c r="P7" s="59">
        <v>8398</v>
      </c>
      <c r="Q7" s="59">
        <v>54294</v>
      </c>
      <c r="R7" s="59">
        <v>0</v>
      </c>
      <c r="S7" s="59">
        <v>0</v>
      </c>
      <c r="T7" s="59">
        <v>0</v>
      </c>
      <c r="U7" s="59">
        <v>0</v>
      </c>
      <c r="V7" s="59">
        <v>408414</v>
      </c>
      <c r="W7" s="59">
        <v>399753</v>
      </c>
      <c r="X7" s="59">
        <v>8661</v>
      </c>
      <c r="Y7" s="60">
        <v>2.17</v>
      </c>
      <c r="Z7" s="61">
        <v>947109</v>
      </c>
    </row>
    <row r="8" spans="1:26" ht="13.5">
      <c r="A8" s="57" t="s">
        <v>34</v>
      </c>
      <c r="B8" s="18">
        <v>168294917</v>
      </c>
      <c r="C8" s="18">
        <v>0</v>
      </c>
      <c r="D8" s="58">
        <v>174112000</v>
      </c>
      <c r="E8" s="59">
        <v>175199806</v>
      </c>
      <c r="F8" s="59">
        <v>69168554</v>
      </c>
      <c r="G8" s="59">
        <v>2476858</v>
      </c>
      <c r="H8" s="59">
        <v>135000</v>
      </c>
      <c r="I8" s="59">
        <v>71780412</v>
      </c>
      <c r="J8" s="59">
        <v>154768</v>
      </c>
      <c r="K8" s="59">
        <v>1211000</v>
      </c>
      <c r="L8" s="59">
        <v>55338271</v>
      </c>
      <c r="M8" s="59">
        <v>56704039</v>
      </c>
      <c r="N8" s="59">
        <v>88166</v>
      </c>
      <c r="O8" s="59">
        <v>736000</v>
      </c>
      <c r="P8" s="59">
        <v>41587000</v>
      </c>
      <c r="Q8" s="59">
        <v>42411166</v>
      </c>
      <c r="R8" s="59">
        <v>0</v>
      </c>
      <c r="S8" s="59">
        <v>0</v>
      </c>
      <c r="T8" s="59">
        <v>0</v>
      </c>
      <c r="U8" s="59">
        <v>0</v>
      </c>
      <c r="V8" s="59">
        <v>170895617</v>
      </c>
      <c r="W8" s="59">
        <v>174112000</v>
      </c>
      <c r="X8" s="59">
        <v>-3216383</v>
      </c>
      <c r="Y8" s="60">
        <v>-1.85</v>
      </c>
      <c r="Z8" s="61">
        <v>175199806</v>
      </c>
    </row>
    <row r="9" spans="1:26" ht="13.5">
      <c r="A9" s="57" t="s">
        <v>35</v>
      </c>
      <c r="B9" s="18">
        <v>63339567</v>
      </c>
      <c r="C9" s="18">
        <v>0</v>
      </c>
      <c r="D9" s="58">
        <v>49182966</v>
      </c>
      <c r="E9" s="59">
        <v>53815474</v>
      </c>
      <c r="F9" s="59">
        <v>7230708</v>
      </c>
      <c r="G9" s="59">
        <v>7006107</v>
      </c>
      <c r="H9" s="59">
        <v>5007913</v>
      </c>
      <c r="I9" s="59">
        <v>19244728</v>
      </c>
      <c r="J9" s="59">
        <v>6009688</v>
      </c>
      <c r="K9" s="59">
        <v>6573869</v>
      </c>
      <c r="L9" s="59">
        <v>-21629146</v>
      </c>
      <c r="M9" s="59">
        <v>-9045589</v>
      </c>
      <c r="N9" s="59">
        <v>1513154</v>
      </c>
      <c r="O9" s="59">
        <v>1482456</v>
      </c>
      <c r="P9" s="59">
        <v>14384731</v>
      </c>
      <c r="Q9" s="59">
        <v>17380341</v>
      </c>
      <c r="R9" s="59">
        <v>0</v>
      </c>
      <c r="S9" s="59">
        <v>0</v>
      </c>
      <c r="T9" s="59">
        <v>0</v>
      </c>
      <c r="U9" s="59">
        <v>0</v>
      </c>
      <c r="V9" s="59">
        <v>27579480</v>
      </c>
      <c r="W9" s="59">
        <v>37110689</v>
      </c>
      <c r="X9" s="59">
        <v>-9531209</v>
      </c>
      <c r="Y9" s="60">
        <v>-25.68</v>
      </c>
      <c r="Z9" s="61">
        <v>53815474</v>
      </c>
    </row>
    <row r="10" spans="1:26" ht="25.5">
      <c r="A10" s="62" t="s">
        <v>95</v>
      </c>
      <c r="B10" s="63">
        <f>SUM(B5:B9)</f>
        <v>387451647</v>
      </c>
      <c r="C10" s="63">
        <f>SUM(C5:C9)</f>
        <v>0</v>
      </c>
      <c r="D10" s="64">
        <f aca="true" t="shared" si="0" ref="D10:Z10">SUM(D5:D9)</f>
        <v>395870778</v>
      </c>
      <c r="E10" s="65">
        <f t="shared" si="0"/>
        <v>410255005</v>
      </c>
      <c r="F10" s="65">
        <f t="shared" si="0"/>
        <v>87438396</v>
      </c>
      <c r="G10" s="65">
        <f t="shared" si="0"/>
        <v>21907263</v>
      </c>
      <c r="H10" s="65">
        <f t="shared" si="0"/>
        <v>16753906</v>
      </c>
      <c r="I10" s="65">
        <f t="shared" si="0"/>
        <v>126099565</v>
      </c>
      <c r="J10" s="65">
        <f t="shared" si="0"/>
        <v>26722582</v>
      </c>
      <c r="K10" s="65">
        <f t="shared" si="0"/>
        <v>31503984</v>
      </c>
      <c r="L10" s="65">
        <f t="shared" si="0"/>
        <v>61223319</v>
      </c>
      <c r="M10" s="65">
        <f t="shared" si="0"/>
        <v>119449885</v>
      </c>
      <c r="N10" s="65">
        <f t="shared" si="0"/>
        <v>15486842</v>
      </c>
      <c r="O10" s="65">
        <f t="shared" si="0"/>
        <v>17606217</v>
      </c>
      <c r="P10" s="65">
        <f t="shared" si="0"/>
        <v>70465974</v>
      </c>
      <c r="Q10" s="65">
        <f t="shared" si="0"/>
        <v>103559033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349108483</v>
      </c>
      <c r="W10" s="65">
        <f t="shared" si="0"/>
        <v>346041249</v>
      </c>
      <c r="X10" s="65">
        <f t="shared" si="0"/>
        <v>3067234</v>
      </c>
      <c r="Y10" s="66">
        <f>+IF(W10&lt;&gt;0,(X10/W10)*100,0)</f>
        <v>0.8863781438957875</v>
      </c>
      <c r="Z10" s="67">
        <f t="shared" si="0"/>
        <v>410255005</v>
      </c>
    </row>
    <row r="11" spans="1:26" ht="13.5">
      <c r="A11" s="57" t="s">
        <v>36</v>
      </c>
      <c r="B11" s="18">
        <v>128726584</v>
      </c>
      <c r="C11" s="18">
        <v>0</v>
      </c>
      <c r="D11" s="58">
        <v>132738978</v>
      </c>
      <c r="E11" s="59">
        <v>148722395</v>
      </c>
      <c r="F11" s="59">
        <v>11790911</v>
      </c>
      <c r="G11" s="59">
        <v>14258097</v>
      </c>
      <c r="H11" s="59">
        <v>13096683</v>
      </c>
      <c r="I11" s="59">
        <v>39145691</v>
      </c>
      <c r="J11" s="59">
        <v>12589854</v>
      </c>
      <c r="K11" s="59">
        <v>12805578</v>
      </c>
      <c r="L11" s="59">
        <v>12855147</v>
      </c>
      <c r="M11" s="59">
        <v>38250579</v>
      </c>
      <c r="N11" s="59">
        <v>14453231</v>
      </c>
      <c r="O11" s="59">
        <v>13525269</v>
      </c>
      <c r="P11" s="59">
        <v>12336531</v>
      </c>
      <c r="Q11" s="59">
        <v>40315031</v>
      </c>
      <c r="R11" s="59">
        <v>0</v>
      </c>
      <c r="S11" s="59">
        <v>0</v>
      </c>
      <c r="T11" s="59">
        <v>0</v>
      </c>
      <c r="U11" s="59">
        <v>0</v>
      </c>
      <c r="V11" s="59">
        <v>117711301</v>
      </c>
      <c r="W11" s="59">
        <v>99554238</v>
      </c>
      <c r="X11" s="59">
        <v>18157063</v>
      </c>
      <c r="Y11" s="60">
        <v>18.24</v>
      </c>
      <c r="Z11" s="61">
        <v>148722395</v>
      </c>
    </row>
    <row r="12" spans="1:26" ht="13.5">
      <c r="A12" s="57" t="s">
        <v>37</v>
      </c>
      <c r="B12" s="18">
        <v>13086474</v>
      </c>
      <c r="C12" s="18">
        <v>0</v>
      </c>
      <c r="D12" s="58">
        <v>14652897</v>
      </c>
      <c r="E12" s="59">
        <v>14652897</v>
      </c>
      <c r="F12" s="59">
        <v>1151615</v>
      </c>
      <c r="G12" s="59">
        <v>898901</v>
      </c>
      <c r="H12" s="59">
        <v>991024</v>
      </c>
      <c r="I12" s="59">
        <v>3041540</v>
      </c>
      <c r="J12" s="59">
        <v>965395</v>
      </c>
      <c r="K12" s="59">
        <v>1021948</v>
      </c>
      <c r="L12" s="59">
        <v>1039952</v>
      </c>
      <c r="M12" s="59">
        <v>3027295</v>
      </c>
      <c r="N12" s="59">
        <v>993941</v>
      </c>
      <c r="O12" s="59">
        <v>1193090</v>
      </c>
      <c r="P12" s="59">
        <v>1265121</v>
      </c>
      <c r="Q12" s="59">
        <v>3452152</v>
      </c>
      <c r="R12" s="59">
        <v>0</v>
      </c>
      <c r="S12" s="59">
        <v>0</v>
      </c>
      <c r="T12" s="59">
        <v>0</v>
      </c>
      <c r="U12" s="59">
        <v>0</v>
      </c>
      <c r="V12" s="59">
        <v>9520987</v>
      </c>
      <c r="W12" s="59">
        <v>10989747</v>
      </c>
      <c r="X12" s="59">
        <v>-1468760</v>
      </c>
      <c r="Y12" s="60">
        <v>-13.36</v>
      </c>
      <c r="Z12" s="61">
        <v>14652897</v>
      </c>
    </row>
    <row r="13" spans="1:26" ht="13.5">
      <c r="A13" s="57" t="s">
        <v>96</v>
      </c>
      <c r="B13" s="18">
        <v>75291408</v>
      </c>
      <c r="C13" s="18">
        <v>0</v>
      </c>
      <c r="D13" s="58">
        <v>75079517</v>
      </c>
      <c r="E13" s="59">
        <v>75079517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846482</v>
      </c>
      <c r="Q13" s="59">
        <v>846482</v>
      </c>
      <c r="R13" s="59">
        <v>0</v>
      </c>
      <c r="S13" s="59">
        <v>0</v>
      </c>
      <c r="T13" s="59">
        <v>0</v>
      </c>
      <c r="U13" s="59">
        <v>0</v>
      </c>
      <c r="V13" s="59">
        <v>846482</v>
      </c>
      <c r="W13" s="59">
        <v>56309634</v>
      </c>
      <c r="X13" s="59">
        <v>-55463152</v>
      </c>
      <c r="Y13" s="60">
        <v>-98.5</v>
      </c>
      <c r="Z13" s="61">
        <v>75079517</v>
      </c>
    </row>
    <row r="14" spans="1:26" ht="13.5">
      <c r="A14" s="57" t="s">
        <v>38</v>
      </c>
      <c r="B14" s="18">
        <v>12698943</v>
      </c>
      <c r="C14" s="18">
        <v>0</v>
      </c>
      <c r="D14" s="58">
        <v>265532</v>
      </c>
      <c r="E14" s="59">
        <v>265532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3249915</v>
      </c>
      <c r="M14" s="59">
        <v>3249915</v>
      </c>
      <c r="N14" s="59">
        <v>1275270</v>
      </c>
      <c r="O14" s="59">
        <v>666031</v>
      </c>
      <c r="P14" s="59">
        <v>1281364</v>
      </c>
      <c r="Q14" s="59">
        <v>3222665</v>
      </c>
      <c r="R14" s="59">
        <v>0</v>
      </c>
      <c r="S14" s="59">
        <v>0</v>
      </c>
      <c r="T14" s="59">
        <v>0</v>
      </c>
      <c r="U14" s="59">
        <v>0</v>
      </c>
      <c r="V14" s="59">
        <v>6472580</v>
      </c>
      <c r="W14" s="59">
        <v>199152</v>
      </c>
      <c r="X14" s="59">
        <v>6273428</v>
      </c>
      <c r="Y14" s="60">
        <v>3150.07</v>
      </c>
      <c r="Z14" s="61">
        <v>265532</v>
      </c>
    </row>
    <row r="15" spans="1:26" ht="13.5">
      <c r="A15" s="57" t="s">
        <v>39</v>
      </c>
      <c r="B15" s="18">
        <v>135843717</v>
      </c>
      <c r="C15" s="18">
        <v>0</v>
      </c>
      <c r="D15" s="58">
        <v>127690440</v>
      </c>
      <c r="E15" s="59">
        <v>131075571</v>
      </c>
      <c r="F15" s="59">
        <v>14129711</v>
      </c>
      <c r="G15" s="59">
        <v>14391580</v>
      </c>
      <c r="H15" s="59">
        <v>9923941</v>
      </c>
      <c r="I15" s="59">
        <v>38445232</v>
      </c>
      <c r="J15" s="59">
        <v>161027</v>
      </c>
      <c r="K15" s="59">
        <v>7485288</v>
      </c>
      <c r="L15" s="59">
        <v>27500763</v>
      </c>
      <c r="M15" s="59">
        <v>35147078</v>
      </c>
      <c r="N15" s="59">
        <v>8963357</v>
      </c>
      <c r="O15" s="59">
        <v>6472738</v>
      </c>
      <c r="P15" s="59">
        <v>24402657</v>
      </c>
      <c r="Q15" s="59">
        <v>39838752</v>
      </c>
      <c r="R15" s="59">
        <v>0</v>
      </c>
      <c r="S15" s="59">
        <v>0</v>
      </c>
      <c r="T15" s="59">
        <v>0</v>
      </c>
      <c r="U15" s="59">
        <v>0</v>
      </c>
      <c r="V15" s="59">
        <v>113431062</v>
      </c>
      <c r="W15" s="59">
        <v>95767830</v>
      </c>
      <c r="X15" s="59">
        <v>17663232</v>
      </c>
      <c r="Y15" s="60">
        <v>18.44</v>
      </c>
      <c r="Z15" s="61">
        <v>131075571</v>
      </c>
    </row>
    <row r="16" spans="1:26" ht="13.5">
      <c r="A16" s="68" t="s">
        <v>40</v>
      </c>
      <c r="B16" s="18">
        <v>3929752</v>
      </c>
      <c r="C16" s="18">
        <v>0</v>
      </c>
      <c r="D16" s="58">
        <v>12728396</v>
      </c>
      <c r="E16" s="59">
        <v>12728396</v>
      </c>
      <c r="F16" s="59">
        <v>283484</v>
      </c>
      <c r="G16" s="59">
        <v>807597</v>
      </c>
      <c r="H16" s="59">
        <v>249095</v>
      </c>
      <c r="I16" s="59">
        <v>1340176</v>
      </c>
      <c r="J16" s="59">
        <v>545440</v>
      </c>
      <c r="K16" s="59">
        <v>870126</v>
      </c>
      <c r="L16" s="59">
        <v>899532</v>
      </c>
      <c r="M16" s="59">
        <v>2315098</v>
      </c>
      <c r="N16" s="59">
        <v>1409675</v>
      </c>
      <c r="O16" s="59">
        <v>1125491</v>
      </c>
      <c r="P16" s="59">
        <v>1475078</v>
      </c>
      <c r="Q16" s="59">
        <v>4010244</v>
      </c>
      <c r="R16" s="59">
        <v>0</v>
      </c>
      <c r="S16" s="59">
        <v>0</v>
      </c>
      <c r="T16" s="59">
        <v>0</v>
      </c>
      <c r="U16" s="59">
        <v>0</v>
      </c>
      <c r="V16" s="59">
        <v>7665518</v>
      </c>
      <c r="W16" s="59">
        <v>9546300</v>
      </c>
      <c r="X16" s="59">
        <v>-1880782</v>
      </c>
      <c r="Y16" s="60">
        <v>-19.7</v>
      </c>
      <c r="Z16" s="61">
        <v>12728396</v>
      </c>
    </row>
    <row r="17" spans="1:26" ht="13.5">
      <c r="A17" s="57" t="s">
        <v>41</v>
      </c>
      <c r="B17" s="18">
        <v>117131020</v>
      </c>
      <c r="C17" s="18">
        <v>0</v>
      </c>
      <c r="D17" s="58">
        <v>116278367</v>
      </c>
      <c r="E17" s="59">
        <v>132823949</v>
      </c>
      <c r="F17" s="59">
        <v>9234776</v>
      </c>
      <c r="G17" s="59">
        <v>9616884</v>
      </c>
      <c r="H17" s="59">
        <v>8185562</v>
      </c>
      <c r="I17" s="59">
        <v>27037222</v>
      </c>
      <c r="J17" s="59">
        <v>8501502</v>
      </c>
      <c r="K17" s="59">
        <v>18775798</v>
      </c>
      <c r="L17" s="59">
        <v>5516263</v>
      </c>
      <c r="M17" s="59">
        <v>32793563</v>
      </c>
      <c r="N17" s="59">
        <v>5463038</v>
      </c>
      <c r="O17" s="59">
        <v>10023425</v>
      </c>
      <c r="P17" s="59">
        <v>17652638</v>
      </c>
      <c r="Q17" s="59">
        <v>33139101</v>
      </c>
      <c r="R17" s="59">
        <v>0</v>
      </c>
      <c r="S17" s="59">
        <v>0</v>
      </c>
      <c r="T17" s="59">
        <v>0</v>
      </c>
      <c r="U17" s="59">
        <v>0</v>
      </c>
      <c r="V17" s="59">
        <v>92969886</v>
      </c>
      <c r="W17" s="59">
        <v>85999104</v>
      </c>
      <c r="X17" s="59">
        <v>6970782</v>
      </c>
      <c r="Y17" s="60">
        <v>8.11</v>
      </c>
      <c r="Z17" s="61">
        <v>132823949</v>
      </c>
    </row>
    <row r="18" spans="1:26" ht="13.5">
      <c r="A18" s="69" t="s">
        <v>42</v>
      </c>
      <c r="B18" s="70">
        <f>SUM(B11:B17)</f>
        <v>486707898</v>
      </c>
      <c r="C18" s="70">
        <f>SUM(C11:C17)</f>
        <v>0</v>
      </c>
      <c r="D18" s="71">
        <f aca="true" t="shared" si="1" ref="D18:Z18">SUM(D11:D17)</f>
        <v>479434127</v>
      </c>
      <c r="E18" s="72">
        <f t="shared" si="1"/>
        <v>515348257</v>
      </c>
      <c r="F18" s="72">
        <f t="shared" si="1"/>
        <v>36590497</v>
      </c>
      <c r="G18" s="72">
        <f t="shared" si="1"/>
        <v>39973059</v>
      </c>
      <c r="H18" s="72">
        <f t="shared" si="1"/>
        <v>32446305</v>
      </c>
      <c r="I18" s="72">
        <f t="shared" si="1"/>
        <v>109009861</v>
      </c>
      <c r="J18" s="72">
        <f t="shared" si="1"/>
        <v>22763218</v>
      </c>
      <c r="K18" s="72">
        <f t="shared" si="1"/>
        <v>40958738</v>
      </c>
      <c r="L18" s="72">
        <f t="shared" si="1"/>
        <v>51061572</v>
      </c>
      <c r="M18" s="72">
        <f t="shared" si="1"/>
        <v>114783528</v>
      </c>
      <c r="N18" s="72">
        <f t="shared" si="1"/>
        <v>32558512</v>
      </c>
      <c r="O18" s="72">
        <f t="shared" si="1"/>
        <v>33006044</v>
      </c>
      <c r="P18" s="72">
        <f t="shared" si="1"/>
        <v>59259871</v>
      </c>
      <c r="Q18" s="72">
        <f t="shared" si="1"/>
        <v>124824427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348617816</v>
      </c>
      <c r="W18" s="72">
        <f t="shared" si="1"/>
        <v>358366005</v>
      </c>
      <c r="X18" s="72">
        <f t="shared" si="1"/>
        <v>-9748189</v>
      </c>
      <c r="Y18" s="66">
        <f>+IF(W18&lt;&gt;0,(X18/W18)*100,0)</f>
        <v>-2.720176820343213</v>
      </c>
      <c r="Z18" s="73">
        <f t="shared" si="1"/>
        <v>515348257</v>
      </c>
    </row>
    <row r="19" spans="1:26" ht="13.5">
      <c r="A19" s="69" t="s">
        <v>43</v>
      </c>
      <c r="B19" s="74">
        <f>+B10-B18</f>
        <v>-99256251</v>
      </c>
      <c r="C19" s="74">
        <f>+C10-C18</f>
        <v>0</v>
      </c>
      <c r="D19" s="75">
        <f aca="true" t="shared" si="2" ref="D19:Z19">+D10-D18</f>
        <v>-83563349</v>
      </c>
      <c r="E19" s="76">
        <f t="shared" si="2"/>
        <v>-105093252</v>
      </c>
      <c r="F19" s="76">
        <f t="shared" si="2"/>
        <v>50847899</v>
      </c>
      <c r="G19" s="76">
        <f t="shared" si="2"/>
        <v>-18065796</v>
      </c>
      <c r="H19" s="76">
        <f t="shared" si="2"/>
        <v>-15692399</v>
      </c>
      <c r="I19" s="76">
        <f t="shared" si="2"/>
        <v>17089704</v>
      </c>
      <c r="J19" s="76">
        <f t="shared" si="2"/>
        <v>3959364</v>
      </c>
      <c r="K19" s="76">
        <f t="shared" si="2"/>
        <v>-9454754</v>
      </c>
      <c r="L19" s="76">
        <f t="shared" si="2"/>
        <v>10161747</v>
      </c>
      <c r="M19" s="76">
        <f t="shared" si="2"/>
        <v>4666357</v>
      </c>
      <c r="N19" s="76">
        <f t="shared" si="2"/>
        <v>-17071670</v>
      </c>
      <c r="O19" s="76">
        <f t="shared" si="2"/>
        <v>-15399827</v>
      </c>
      <c r="P19" s="76">
        <f t="shared" si="2"/>
        <v>11206103</v>
      </c>
      <c r="Q19" s="76">
        <f t="shared" si="2"/>
        <v>-21265394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490667</v>
      </c>
      <c r="W19" s="76">
        <f>IF(E10=E18,0,W10-W18)</f>
        <v>-12324756</v>
      </c>
      <c r="X19" s="76">
        <f t="shared" si="2"/>
        <v>12815423</v>
      </c>
      <c r="Y19" s="77">
        <f>+IF(W19&lt;&gt;0,(X19/W19)*100,0)</f>
        <v>-103.98114980937554</v>
      </c>
      <c r="Z19" s="78">
        <f t="shared" si="2"/>
        <v>-105093252</v>
      </c>
    </row>
    <row r="20" spans="1:26" ht="13.5">
      <c r="A20" s="57" t="s">
        <v>44</v>
      </c>
      <c r="B20" s="18">
        <v>191035163</v>
      </c>
      <c r="C20" s="18">
        <v>0</v>
      </c>
      <c r="D20" s="58">
        <v>75166000</v>
      </c>
      <c r="E20" s="59">
        <v>74932700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>
        <v>56374497</v>
      </c>
      <c r="X20" s="59">
        <v>-56374497</v>
      </c>
      <c r="Y20" s="60">
        <v>-100</v>
      </c>
      <c r="Z20" s="61">
        <v>74932700</v>
      </c>
    </row>
    <row r="21" spans="1:26" ht="13.5">
      <c r="A21" s="57" t="s">
        <v>97</v>
      </c>
      <c r="B21" s="79">
        <v>0</v>
      </c>
      <c r="C21" s="79">
        <v>0</v>
      </c>
      <c r="D21" s="80">
        <v>2100000</v>
      </c>
      <c r="E21" s="81">
        <v>26572635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1575000</v>
      </c>
      <c r="X21" s="81">
        <v>-1575000</v>
      </c>
      <c r="Y21" s="82">
        <v>-100</v>
      </c>
      <c r="Z21" s="83">
        <v>26572635</v>
      </c>
    </row>
    <row r="22" spans="1:26" ht="25.5">
      <c r="A22" s="84" t="s">
        <v>98</v>
      </c>
      <c r="B22" s="85">
        <f>SUM(B19:B21)</f>
        <v>91778912</v>
      </c>
      <c r="C22" s="85">
        <f>SUM(C19:C21)</f>
        <v>0</v>
      </c>
      <c r="D22" s="86">
        <f aca="true" t="shared" si="3" ref="D22:Z22">SUM(D19:D21)</f>
        <v>-6297349</v>
      </c>
      <c r="E22" s="87">
        <f t="shared" si="3"/>
        <v>-3587917</v>
      </c>
      <c r="F22" s="87">
        <f t="shared" si="3"/>
        <v>50847899</v>
      </c>
      <c r="G22" s="87">
        <f t="shared" si="3"/>
        <v>-18065796</v>
      </c>
      <c r="H22" s="87">
        <f t="shared" si="3"/>
        <v>-15692399</v>
      </c>
      <c r="I22" s="87">
        <f t="shared" si="3"/>
        <v>17089704</v>
      </c>
      <c r="J22" s="87">
        <f t="shared" si="3"/>
        <v>3959364</v>
      </c>
      <c r="K22" s="87">
        <f t="shared" si="3"/>
        <v>-9454754</v>
      </c>
      <c r="L22" s="87">
        <f t="shared" si="3"/>
        <v>10161747</v>
      </c>
      <c r="M22" s="87">
        <f t="shared" si="3"/>
        <v>4666357</v>
      </c>
      <c r="N22" s="87">
        <f t="shared" si="3"/>
        <v>-17071670</v>
      </c>
      <c r="O22" s="87">
        <f t="shared" si="3"/>
        <v>-15399827</v>
      </c>
      <c r="P22" s="87">
        <f t="shared" si="3"/>
        <v>11206103</v>
      </c>
      <c r="Q22" s="87">
        <f t="shared" si="3"/>
        <v>-21265394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490667</v>
      </c>
      <c r="W22" s="87">
        <f t="shared" si="3"/>
        <v>45624741</v>
      </c>
      <c r="X22" s="87">
        <f t="shared" si="3"/>
        <v>-45134074</v>
      </c>
      <c r="Y22" s="88">
        <f>+IF(W22&lt;&gt;0,(X22/W22)*100,0)</f>
        <v>-98.924559374485</v>
      </c>
      <c r="Z22" s="89">
        <f t="shared" si="3"/>
        <v>-3587917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91778912</v>
      </c>
      <c r="C24" s="74">
        <f>SUM(C22:C23)</f>
        <v>0</v>
      </c>
      <c r="D24" s="75">
        <f aca="true" t="shared" si="4" ref="D24:Z24">SUM(D22:D23)</f>
        <v>-6297349</v>
      </c>
      <c r="E24" s="76">
        <f t="shared" si="4"/>
        <v>-3587917</v>
      </c>
      <c r="F24" s="76">
        <f t="shared" si="4"/>
        <v>50847899</v>
      </c>
      <c r="G24" s="76">
        <f t="shared" si="4"/>
        <v>-18065796</v>
      </c>
      <c r="H24" s="76">
        <f t="shared" si="4"/>
        <v>-15692399</v>
      </c>
      <c r="I24" s="76">
        <f t="shared" si="4"/>
        <v>17089704</v>
      </c>
      <c r="J24" s="76">
        <f t="shared" si="4"/>
        <v>3959364</v>
      </c>
      <c r="K24" s="76">
        <f t="shared" si="4"/>
        <v>-9454754</v>
      </c>
      <c r="L24" s="76">
        <f t="shared" si="4"/>
        <v>10161747</v>
      </c>
      <c r="M24" s="76">
        <f t="shared" si="4"/>
        <v>4666357</v>
      </c>
      <c r="N24" s="76">
        <f t="shared" si="4"/>
        <v>-17071670</v>
      </c>
      <c r="O24" s="76">
        <f t="shared" si="4"/>
        <v>-15399827</v>
      </c>
      <c r="P24" s="76">
        <f t="shared" si="4"/>
        <v>11206103</v>
      </c>
      <c r="Q24" s="76">
        <f t="shared" si="4"/>
        <v>-21265394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490667</v>
      </c>
      <c r="W24" s="76">
        <f t="shared" si="4"/>
        <v>45624741</v>
      </c>
      <c r="X24" s="76">
        <f t="shared" si="4"/>
        <v>-45134074</v>
      </c>
      <c r="Y24" s="77">
        <f>+IF(W24&lt;&gt;0,(X24/W24)*100,0)</f>
        <v>-98.924559374485</v>
      </c>
      <c r="Z24" s="78">
        <f t="shared" si="4"/>
        <v>-3587917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99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212634667</v>
      </c>
      <c r="C27" s="21">
        <v>0</v>
      </c>
      <c r="D27" s="98">
        <v>77266000</v>
      </c>
      <c r="E27" s="99">
        <v>103605335</v>
      </c>
      <c r="F27" s="99">
        <v>1485522</v>
      </c>
      <c r="G27" s="99">
        <v>5550504</v>
      </c>
      <c r="H27" s="99">
        <v>8321567</v>
      </c>
      <c r="I27" s="99">
        <v>15357593</v>
      </c>
      <c r="J27" s="99">
        <v>6701601</v>
      </c>
      <c r="K27" s="99">
        <v>4024477</v>
      </c>
      <c r="L27" s="99">
        <v>26616071</v>
      </c>
      <c r="M27" s="99">
        <v>37342149</v>
      </c>
      <c r="N27" s="99">
        <v>776670</v>
      </c>
      <c r="O27" s="99">
        <v>3957328</v>
      </c>
      <c r="P27" s="99">
        <v>7059616</v>
      </c>
      <c r="Q27" s="99">
        <v>11793614</v>
      </c>
      <c r="R27" s="99">
        <v>0</v>
      </c>
      <c r="S27" s="99">
        <v>0</v>
      </c>
      <c r="T27" s="99">
        <v>0</v>
      </c>
      <c r="U27" s="99">
        <v>0</v>
      </c>
      <c r="V27" s="99">
        <v>64493356</v>
      </c>
      <c r="W27" s="99">
        <v>77704001</v>
      </c>
      <c r="X27" s="99">
        <v>-13210645</v>
      </c>
      <c r="Y27" s="100">
        <v>-17</v>
      </c>
      <c r="Z27" s="101">
        <v>103605335</v>
      </c>
    </row>
    <row r="28" spans="1:26" ht="13.5">
      <c r="A28" s="102" t="s">
        <v>44</v>
      </c>
      <c r="B28" s="18">
        <v>201035163</v>
      </c>
      <c r="C28" s="18">
        <v>0</v>
      </c>
      <c r="D28" s="58">
        <v>75166000</v>
      </c>
      <c r="E28" s="59">
        <v>74932700</v>
      </c>
      <c r="F28" s="59">
        <v>1465286</v>
      </c>
      <c r="G28" s="59">
        <v>5524806</v>
      </c>
      <c r="H28" s="59">
        <v>7997700</v>
      </c>
      <c r="I28" s="59">
        <v>14987792</v>
      </c>
      <c r="J28" s="59">
        <v>6322999</v>
      </c>
      <c r="K28" s="59">
        <v>1334892</v>
      </c>
      <c r="L28" s="59">
        <v>19239290</v>
      </c>
      <c r="M28" s="59">
        <v>26897181</v>
      </c>
      <c r="N28" s="59">
        <v>736600</v>
      </c>
      <c r="O28" s="59">
        <v>2453028</v>
      </c>
      <c r="P28" s="59">
        <v>7011510</v>
      </c>
      <c r="Q28" s="59">
        <v>10201138</v>
      </c>
      <c r="R28" s="59">
        <v>0</v>
      </c>
      <c r="S28" s="59">
        <v>0</v>
      </c>
      <c r="T28" s="59">
        <v>0</v>
      </c>
      <c r="U28" s="59">
        <v>0</v>
      </c>
      <c r="V28" s="59">
        <v>52086111</v>
      </c>
      <c r="W28" s="59">
        <v>56199525</v>
      </c>
      <c r="X28" s="59">
        <v>-4113414</v>
      </c>
      <c r="Y28" s="60">
        <v>-7.32</v>
      </c>
      <c r="Z28" s="61">
        <v>74932700</v>
      </c>
    </row>
    <row r="29" spans="1:26" ht="13.5">
      <c r="A29" s="57" t="s">
        <v>100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11599511</v>
      </c>
      <c r="C31" s="18">
        <v>0</v>
      </c>
      <c r="D31" s="58">
        <v>2100000</v>
      </c>
      <c r="E31" s="59">
        <v>28672635</v>
      </c>
      <c r="F31" s="59">
        <v>20236</v>
      </c>
      <c r="G31" s="59">
        <v>25698</v>
      </c>
      <c r="H31" s="59">
        <v>323867</v>
      </c>
      <c r="I31" s="59">
        <v>369801</v>
      </c>
      <c r="J31" s="59">
        <v>378602</v>
      </c>
      <c r="K31" s="59">
        <v>2689585</v>
      </c>
      <c r="L31" s="59">
        <v>7376781</v>
      </c>
      <c r="M31" s="59">
        <v>10444968</v>
      </c>
      <c r="N31" s="59">
        <v>40070</v>
      </c>
      <c r="O31" s="59">
        <v>1504300</v>
      </c>
      <c r="P31" s="59">
        <v>48106</v>
      </c>
      <c r="Q31" s="59">
        <v>1592476</v>
      </c>
      <c r="R31" s="59">
        <v>0</v>
      </c>
      <c r="S31" s="59">
        <v>0</v>
      </c>
      <c r="T31" s="59">
        <v>0</v>
      </c>
      <c r="U31" s="59">
        <v>0</v>
      </c>
      <c r="V31" s="59">
        <v>12407245</v>
      </c>
      <c r="W31" s="59">
        <v>21504476</v>
      </c>
      <c r="X31" s="59">
        <v>-9097231</v>
      </c>
      <c r="Y31" s="60">
        <v>-42.3</v>
      </c>
      <c r="Z31" s="61">
        <v>28672635</v>
      </c>
    </row>
    <row r="32" spans="1:26" ht="13.5">
      <c r="A32" s="69" t="s">
        <v>50</v>
      </c>
      <c r="B32" s="21">
        <f>SUM(B28:B31)</f>
        <v>212634674</v>
      </c>
      <c r="C32" s="21">
        <f>SUM(C28:C31)</f>
        <v>0</v>
      </c>
      <c r="D32" s="98">
        <f aca="true" t="shared" si="5" ref="D32:Z32">SUM(D28:D31)</f>
        <v>77266000</v>
      </c>
      <c r="E32" s="99">
        <f t="shared" si="5"/>
        <v>103605335</v>
      </c>
      <c r="F32" s="99">
        <f t="shared" si="5"/>
        <v>1485522</v>
      </c>
      <c r="G32" s="99">
        <f t="shared" si="5"/>
        <v>5550504</v>
      </c>
      <c r="H32" s="99">
        <f t="shared" si="5"/>
        <v>8321567</v>
      </c>
      <c r="I32" s="99">
        <f t="shared" si="5"/>
        <v>15357593</v>
      </c>
      <c r="J32" s="99">
        <f t="shared" si="5"/>
        <v>6701601</v>
      </c>
      <c r="K32" s="99">
        <f t="shared" si="5"/>
        <v>4024477</v>
      </c>
      <c r="L32" s="99">
        <f t="shared" si="5"/>
        <v>26616071</v>
      </c>
      <c r="M32" s="99">
        <f t="shared" si="5"/>
        <v>37342149</v>
      </c>
      <c r="N32" s="99">
        <f t="shared" si="5"/>
        <v>776670</v>
      </c>
      <c r="O32" s="99">
        <f t="shared" si="5"/>
        <v>3957328</v>
      </c>
      <c r="P32" s="99">
        <f t="shared" si="5"/>
        <v>7059616</v>
      </c>
      <c r="Q32" s="99">
        <f t="shared" si="5"/>
        <v>11793614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64493356</v>
      </c>
      <c r="W32" s="99">
        <f t="shared" si="5"/>
        <v>77704001</v>
      </c>
      <c r="X32" s="99">
        <f t="shared" si="5"/>
        <v>-13210645</v>
      </c>
      <c r="Y32" s="100">
        <f>+IF(W32&lt;&gt;0,(X32/W32)*100,0)</f>
        <v>-17.001241673514343</v>
      </c>
      <c r="Z32" s="101">
        <f t="shared" si="5"/>
        <v>103605335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59562047</v>
      </c>
      <c r="C35" s="18">
        <v>0</v>
      </c>
      <c r="D35" s="58">
        <v>94055403</v>
      </c>
      <c r="E35" s="59">
        <v>166767093</v>
      </c>
      <c r="F35" s="59">
        <v>248064240</v>
      </c>
      <c r="G35" s="59">
        <v>250738511</v>
      </c>
      <c r="H35" s="59">
        <v>234291418</v>
      </c>
      <c r="I35" s="59">
        <v>234291418</v>
      </c>
      <c r="J35" s="59">
        <v>0</v>
      </c>
      <c r="K35" s="59">
        <v>240491327</v>
      </c>
      <c r="L35" s="59">
        <v>258245092</v>
      </c>
      <c r="M35" s="59">
        <v>258245092</v>
      </c>
      <c r="N35" s="59">
        <v>251104803</v>
      </c>
      <c r="O35" s="59">
        <v>262576062</v>
      </c>
      <c r="P35" s="59">
        <v>264459437</v>
      </c>
      <c r="Q35" s="59">
        <v>264459437</v>
      </c>
      <c r="R35" s="59">
        <v>0</v>
      </c>
      <c r="S35" s="59">
        <v>0</v>
      </c>
      <c r="T35" s="59">
        <v>0</v>
      </c>
      <c r="U35" s="59">
        <v>0</v>
      </c>
      <c r="V35" s="59">
        <v>264459437</v>
      </c>
      <c r="W35" s="59">
        <v>125075320</v>
      </c>
      <c r="X35" s="59">
        <v>139384117</v>
      </c>
      <c r="Y35" s="60">
        <v>111.44</v>
      </c>
      <c r="Z35" s="61">
        <v>166767093</v>
      </c>
    </row>
    <row r="36" spans="1:26" ht="13.5">
      <c r="A36" s="57" t="s">
        <v>53</v>
      </c>
      <c r="B36" s="18">
        <v>1462744500</v>
      </c>
      <c r="C36" s="18">
        <v>0</v>
      </c>
      <c r="D36" s="58">
        <v>1440449365</v>
      </c>
      <c r="E36" s="59">
        <v>1440450464</v>
      </c>
      <c r="F36" s="59">
        <v>184304812</v>
      </c>
      <c r="G36" s="59">
        <v>1525115434</v>
      </c>
      <c r="H36" s="59">
        <v>1803133663</v>
      </c>
      <c r="I36" s="59">
        <v>1803133663</v>
      </c>
      <c r="J36" s="59">
        <v>0</v>
      </c>
      <c r="K36" s="59">
        <v>1130042799</v>
      </c>
      <c r="L36" s="59">
        <v>1484914710</v>
      </c>
      <c r="M36" s="59">
        <v>1484914710</v>
      </c>
      <c r="N36" s="59">
        <v>1543153089</v>
      </c>
      <c r="O36" s="59">
        <v>1488828385</v>
      </c>
      <c r="P36" s="59">
        <v>1504295760</v>
      </c>
      <c r="Q36" s="59">
        <v>1504295760</v>
      </c>
      <c r="R36" s="59">
        <v>0</v>
      </c>
      <c r="S36" s="59">
        <v>0</v>
      </c>
      <c r="T36" s="59">
        <v>0</v>
      </c>
      <c r="U36" s="59">
        <v>0</v>
      </c>
      <c r="V36" s="59">
        <v>1504295760</v>
      </c>
      <c r="W36" s="59">
        <v>1080337848</v>
      </c>
      <c r="X36" s="59">
        <v>423957912</v>
      </c>
      <c r="Y36" s="60">
        <v>39.24</v>
      </c>
      <c r="Z36" s="61">
        <v>1440450464</v>
      </c>
    </row>
    <row r="37" spans="1:26" ht="13.5">
      <c r="A37" s="57" t="s">
        <v>54</v>
      </c>
      <c r="B37" s="18">
        <v>181357496</v>
      </c>
      <c r="C37" s="18">
        <v>0</v>
      </c>
      <c r="D37" s="58">
        <v>61503118</v>
      </c>
      <c r="E37" s="59">
        <v>72006169</v>
      </c>
      <c r="F37" s="59">
        <v>138843554</v>
      </c>
      <c r="G37" s="59">
        <v>148270043</v>
      </c>
      <c r="H37" s="59">
        <v>165865549</v>
      </c>
      <c r="I37" s="59">
        <v>165865549</v>
      </c>
      <c r="J37" s="59">
        <v>0</v>
      </c>
      <c r="K37" s="59">
        <v>164587529</v>
      </c>
      <c r="L37" s="59">
        <v>144459712</v>
      </c>
      <c r="M37" s="59">
        <v>144459712</v>
      </c>
      <c r="N37" s="59">
        <v>156101538</v>
      </c>
      <c r="O37" s="59">
        <v>139148770</v>
      </c>
      <c r="P37" s="59">
        <v>135375236</v>
      </c>
      <c r="Q37" s="59">
        <v>135375236</v>
      </c>
      <c r="R37" s="59">
        <v>0</v>
      </c>
      <c r="S37" s="59">
        <v>0</v>
      </c>
      <c r="T37" s="59">
        <v>0</v>
      </c>
      <c r="U37" s="59">
        <v>0</v>
      </c>
      <c r="V37" s="59">
        <v>135375236</v>
      </c>
      <c r="W37" s="59">
        <v>54004627</v>
      </c>
      <c r="X37" s="59">
        <v>81370609</v>
      </c>
      <c r="Y37" s="60">
        <v>150.67</v>
      </c>
      <c r="Z37" s="61">
        <v>72006169</v>
      </c>
    </row>
    <row r="38" spans="1:26" ht="13.5">
      <c r="A38" s="57" t="s">
        <v>55</v>
      </c>
      <c r="B38" s="18">
        <v>37415311</v>
      </c>
      <c r="C38" s="18">
        <v>0</v>
      </c>
      <c r="D38" s="58">
        <v>35287071</v>
      </c>
      <c r="E38" s="59">
        <v>39622658</v>
      </c>
      <c r="F38" s="59">
        <v>13039262</v>
      </c>
      <c r="G38" s="59">
        <v>13039262</v>
      </c>
      <c r="H38" s="59">
        <v>13039262</v>
      </c>
      <c r="I38" s="59">
        <v>13039262</v>
      </c>
      <c r="J38" s="59">
        <v>0</v>
      </c>
      <c r="K38" s="59">
        <v>927306</v>
      </c>
      <c r="L38" s="59">
        <v>17631841</v>
      </c>
      <c r="M38" s="59">
        <v>17631841</v>
      </c>
      <c r="N38" s="59">
        <v>12783983</v>
      </c>
      <c r="O38" s="59">
        <v>17631841</v>
      </c>
      <c r="P38" s="59">
        <v>17631841</v>
      </c>
      <c r="Q38" s="59">
        <v>17631841</v>
      </c>
      <c r="R38" s="59">
        <v>0</v>
      </c>
      <c r="S38" s="59">
        <v>0</v>
      </c>
      <c r="T38" s="59">
        <v>0</v>
      </c>
      <c r="U38" s="59">
        <v>0</v>
      </c>
      <c r="V38" s="59">
        <v>17631841</v>
      </c>
      <c r="W38" s="59">
        <v>29716994</v>
      </c>
      <c r="X38" s="59">
        <v>-12085153</v>
      </c>
      <c r="Y38" s="60">
        <v>-40.67</v>
      </c>
      <c r="Z38" s="61">
        <v>39622658</v>
      </c>
    </row>
    <row r="39" spans="1:26" ht="13.5">
      <c r="A39" s="57" t="s">
        <v>56</v>
      </c>
      <c r="B39" s="18">
        <v>1303533740</v>
      </c>
      <c r="C39" s="18">
        <v>0</v>
      </c>
      <c r="D39" s="58">
        <v>1437714579</v>
      </c>
      <c r="E39" s="59">
        <v>1495588730</v>
      </c>
      <c r="F39" s="59">
        <v>280486236</v>
      </c>
      <c r="G39" s="59">
        <v>1614544640</v>
      </c>
      <c r="H39" s="59">
        <v>1858520270</v>
      </c>
      <c r="I39" s="59">
        <v>1858520270</v>
      </c>
      <c r="J39" s="59">
        <v>0</v>
      </c>
      <c r="K39" s="59">
        <v>1205019291</v>
      </c>
      <c r="L39" s="59">
        <v>1581068249</v>
      </c>
      <c r="M39" s="59">
        <v>1581068249</v>
      </c>
      <c r="N39" s="59">
        <v>1625372371</v>
      </c>
      <c r="O39" s="59">
        <v>1594623836</v>
      </c>
      <c r="P39" s="59">
        <v>1615748120</v>
      </c>
      <c r="Q39" s="59">
        <v>1615748120</v>
      </c>
      <c r="R39" s="59">
        <v>0</v>
      </c>
      <c r="S39" s="59">
        <v>0</v>
      </c>
      <c r="T39" s="59">
        <v>0</v>
      </c>
      <c r="U39" s="59">
        <v>0</v>
      </c>
      <c r="V39" s="59">
        <v>1615748120</v>
      </c>
      <c r="W39" s="59">
        <v>1121691548</v>
      </c>
      <c r="X39" s="59">
        <v>494056572</v>
      </c>
      <c r="Y39" s="60">
        <v>44.05</v>
      </c>
      <c r="Z39" s="61">
        <v>1495588730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216124864</v>
      </c>
      <c r="C42" s="18">
        <v>0</v>
      </c>
      <c r="D42" s="58">
        <v>52995348</v>
      </c>
      <c r="E42" s="59">
        <v>-14853679</v>
      </c>
      <c r="F42" s="59">
        <v>50847904</v>
      </c>
      <c r="G42" s="59">
        <v>-18065796</v>
      </c>
      <c r="H42" s="59">
        <v>-15692399</v>
      </c>
      <c r="I42" s="59">
        <v>17089709</v>
      </c>
      <c r="J42" s="59">
        <v>48739364</v>
      </c>
      <c r="K42" s="59">
        <v>-7454754</v>
      </c>
      <c r="L42" s="59">
        <v>34790169</v>
      </c>
      <c r="M42" s="59">
        <v>76074779</v>
      </c>
      <c r="N42" s="59">
        <v>-17071670</v>
      </c>
      <c r="O42" s="59">
        <v>-15399827</v>
      </c>
      <c r="P42" s="59">
        <v>17364583</v>
      </c>
      <c r="Q42" s="59">
        <v>-15106914</v>
      </c>
      <c r="R42" s="59">
        <v>0</v>
      </c>
      <c r="S42" s="59">
        <v>0</v>
      </c>
      <c r="T42" s="59">
        <v>0</v>
      </c>
      <c r="U42" s="59">
        <v>0</v>
      </c>
      <c r="V42" s="59">
        <v>78057574</v>
      </c>
      <c r="W42" s="59">
        <v>18719367</v>
      </c>
      <c r="X42" s="59">
        <v>59338207</v>
      </c>
      <c r="Y42" s="60">
        <v>316.99</v>
      </c>
      <c r="Z42" s="61">
        <v>-14853679</v>
      </c>
    </row>
    <row r="43" spans="1:26" ht="13.5">
      <c r="A43" s="57" t="s">
        <v>59</v>
      </c>
      <c r="B43" s="18">
        <v>-211371607</v>
      </c>
      <c r="C43" s="18">
        <v>0</v>
      </c>
      <c r="D43" s="58">
        <v>-73765996</v>
      </c>
      <c r="E43" s="59">
        <v>-100105335</v>
      </c>
      <c r="F43" s="59">
        <v>-1485522</v>
      </c>
      <c r="G43" s="59">
        <v>-5550504</v>
      </c>
      <c r="H43" s="59">
        <v>-8321567</v>
      </c>
      <c r="I43" s="59">
        <v>-15357593</v>
      </c>
      <c r="J43" s="59">
        <v>-6701601</v>
      </c>
      <c r="K43" s="59">
        <v>-4024477</v>
      </c>
      <c r="L43" s="59">
        <v>-26616071</v>
      </c>
      <c r="M43" s="59">
        <v>-37342149</v>
      </c>
      <c r="N43" s="59">
        <v>-776670</v>
      </c>
      <c r="O43" s="59">
        <v>-3957328</v>
      </c>
      <c r="P43" s="59">
        <v>-7059616</v>
      </c>
      <c r="Q43" s="59">
        <v>-11793614</v>
      </c>
      <c r="R43" s="59">
        <v>0</v>
      </c>
      <c r="S43" s="59">
        <v>0</v>
      </c>
      <c r="T43" s="59">
        <v>0</v>
      </c>
      <c r="U43" s="59">
        <v>0</v>
      </c>
      <c r="V43" s="59">
        <v>-64493356</v>
      </c>
      <c r="W43" s="59">
        <v>-78152741</v>
      </c>
      <c r="X43" s="59">
        <v>13659385</v>
      </c>
      <c r="Y43" s="60">
        <v>-17.48</v>
      </c>
      <c r="Z43" s="61">
        <v>-100105335</v>
      </c>
    </row>
    <row r="44" spans="1:26" ht="13.5">
      <c r="A44" s="57" t="s">
        <v>60</v>
      </c>
      <c r="B44" s="18">
        <v>-727241</v>
      </c>
      <c r="C44" s="18">
        <v>0</v>
      </c>
      <c r="D44" s="58">
        <v>-875000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/>
      <c r="X44" s="59">
        <v>0</v>
      </c>
      <c r="Y44" s="60">
        <v>0</v>
      </c>
      <c r="Z44" s="61">
        <v>0</v>
      </c>
    </row>
    <row r="45" spans="1:26" ht="13.5">
      <c r="A45" s="69" t="s">
        <v>61</v>
      </c>
      <c r="B45" s="21">
        <v>4026016</v>
      </c>
      <c r="C45" s="21">
        <v>0</v>
      </c>
      <c r="D45" s="98">
        <v>-18237649</v>
      </c>
      <c r="E45" s="99">
        <v>-110932998</v>
      </c>
      <c r="F45" s="99">
        <v>53388398</v>
      </c>
      <c r="G45" s="99">
        <v>29772098</v>
      </c>
      <c r="H45" s="99">
        <v>5758132</v>
      </c>
      <c r="I45" s="99">
        <v>5758132</v>
      </c>
      <c r="J45" s="99">
        <v>47795895</v>
      </c>
      <c r="K45" s="99">
        <v>36316664</v>
      </c>
      <c r="L45" s="99">
        <v>44490762</v>
      </c>
      <c r="M45" s="99">
        <v>44490762</v>
      </c>
      <c r="N45" s="99">
        <v>26642422</v>
      </c>
      <c r="O45" s="99">
        <v>7285267</v>
      </c>
      <c r="P45" s="99">
        <v>17590234</v>
      </c>
      <c r="Q45" s="99">
        <v>17590234</v>
      </c>
      <c r="R45" s="99">
        <v>0</v>
      </c>
      <c r="S45" s="99">
        <v>0</v>
      </c>
      <c r="T45" s="99">
        <v>0</v>
      </c>
      <c r="U45" s="99">
        <v>0</v>
      </c>
      <c r="V45" s="99">
        <v>17590234</v>
      </c>
      <c r="W45" s="99">
        <v>-55407358</v>
      </c>
      <c r="X45" s="99">
        <v>72997592</v>
      </c>
      <c r="Y45" s="100">
        <v>-131.75</v>
      </c>
      <c r="Z45" s="101">
        <v>-110932998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101</v>
      </c>
      <c r="B47" s="114" t="s">
        <v>86</v>
      </c>
      <c r="C47" s="114"/>
      <c r="D47" s="115" t="s">
        <v>87</v>
      </c>
      <c r="E47" s="116" t="s">
        <v>88</v>
      </c>
      <c r="F47" s="117"/>
      <c r="G47" s="117"/>
      <c r="H47" s="117"/>
      <c r="I47" s="118" t="s">
        <v>89</v>
      </c>
      <c r="J47" s="117"/>
      <c r="K47" s="117"/>
      <c r="L47" s="117"/>
      <c r="M47" s="118" t="s">
        <v>90</v>
      </c>
      <c r="N47" s="119"/>
      <c r="O47" s="119"/>
      <c r="P47" s="119"/>
      <c r="Q47" s="118" t="s">
        <v>91</v>
      </c>
      <c r="R47" s="119"/>
      <c r="S47" s="119"/>
      <c r="T47" s="119"/>
      <c r="U47" s="119"/>
      <c r="V47" s="118" t="s">
        <v>92</v>
      </c>
      <c r="W47" s="118" t="s">
        <v>93</v>
      </c>
      <c r="X47" s="118" t="s">
        <v>94</v>
      </c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12338425</v>
      </c>
      <c r="C49" s="51">
        <v>0</v>
      </c>
      <c r="D49" s="128">
        <v>11015175</v>
      </c>
      <c r="E49" s="53">
        <v>11281208</v>
      </c>
      <c r="F49" s="53">
        <v>0</v>
      </c>
      <c r="G49" s="53">
        <v>0</v>
      </c>
      <c r="H49" s="53">
        <v>0</v>
      </c>
      <c r="I49" s="53">
        <v>8529412</v>
      </c>
      <c r="J49" s="53">
        <v>0</v>
      </c>
      <c r="K49" s="53">
        <v>0</v>
      </c>
      <c r="L49" s="53">
        <v>0</v>
      </c>
      <c r="M49" s="53">
        <v>202457607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245621827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92489228</v>
      </c>
      <c r="C51" s="51">
        <v>0</v>
      </c>
      <c r="D51" s="128">
        <v>1202524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93691752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102</v>
      </c>
      <c r="B58" s="5">
        <f>IF(B67=0,0,+(B76/B67)*100)</f>
        <v>85.75931039249328</v>
      </c>
      <c r="C58" s="5">
        <f>IF(C67=0,0,+(C76/C67)*100)</f>
        <v>0</v>
      </c>
      <c r="D58" s="6">
        <f aca="true" t="shared" si="6" ref="D58:Z58">IF(D67=0,0,+(D76/D67)*100)</f>
        <v>73.91914143522543</v>
      </c>
      <c r="E58" s="7">
        <f t="shared" si="6"/>
        <v>52.38140694645536</v>
      </c>
      <c r="F58" s="7">
        <f t="shared" si="6"/>
        <v>100</v>
      </c>
      <c r="G58" s="7">
        <f t="shared" si="6"/>
        <v>100</v>
      </c>
      <c r="H58" s="7">
        <f t="shared" si="6"/>
        <v>100</v>
      </c>
      <c r="I58" s="7">
        <f t="shared" si="6"/>
        <v>100</v>
      </c>
      <c r="J58" s="7">
        <f t="shared" si="6"/>
        <v>100</v>
      </c>
      <c r="K58" s="7">
        <f t="shared" si="6"/>
        <v>100</v>
      </c>
      <c r="L58" s="7">
        <f t="shared" si="6"/>
        <v>100.1889207108573</v>
      </c>
      <c r="M58" s="7">
        <f t="shared" si="6"/>
        <v>100.0718465386872</v>
      </c>
      <c r="N58" s="7">
        <f t="shared" si="6"/>
        <v>100</v>
      </c>
      <c r="O58" s="7">
        <f t="shared" si="6"/>
        <v>100</v>
      </c>
      <c r="P58" s="7">
        <f t="shared" si="6"/>
        <v>100</v>
      </c>
      <c r="Q58" s="7">
        <f t="shared" si="6"/>
        <v>100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100.03357076321726</v>
      </c>
      <c r="W58" s="7">
        <f t="shared" si="6"/>
        <v>51.324999324345065</v>
      </c>
      <c r="X58" s="7">
        <f t="shared" si="6"/>
        <v>0</v>
      </c>
      <c r="Y58" s="7">
        <f t="shared" si="6"/>
        <v>0</v>
      </c>
      <c r="Z58" s="8">
        <f t="shared" si="6"/>
        <v>52.38140694645536</v>
      </c>
    </row>
    <row r="59" spans="1:26" ht="13.5">
      <c r="A59" s="36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68.49999962713895</v>
      </c>
      <c r="E59" s="10">
        <f t="shared" si="7"/>
        <v>56.99999970623069</v>
      </c>
      <c r="F59" s="10">
        <f t="shared" si="7"/>
        <v>100</v>
      </c>
      <c r="G59" s="10">
        <f t="shared" si="7"/>
        <v>100</v>
      </c>
      <c r="H59" s="10">
        <f t="shared" si="7"/>
        <v>100</v>
      </c>
      <c r="I59" s="10">
        <f t="shared" si="7"/>
        <v>100</v>
      </c>
      <c r="J59" s="10">
        <f t="shared" si="7"/>
        <v>100</v>
      </c>
      <c r="K59" s="10">
        <f t="shared" si="7"/>
        <v>100</v>
      </c>
      <c r="L59" s="10">
        <f t="shared" si="7"/>
        <v>100</v>
      </c>
      <c r="M59" s="10">
        <f t="shared" si="7"/>
        <v>100</v>
      </c>
      <c r="N59" s="10">
        <f t="shared" si="7"/>
        <v>100</v>
      </c>
      <c r="O59" s="10">
        <f t="shared" si="7"/>
        <v>100</v>
      </c>
      <c r="P59" s="10">
        <f t="shared" si="7"/>
        <v>100</v>
      </c>
      <c r="Q59" s="10">
        <f t="shared" si="7"/>
        <v>100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100</v>
      </c>
      <c r="W59" s="10">
        <f t="shared" si="7"/>
        <v>62.495598717455394</v>
      </c>
      <c r="X59" s="10">
        <f t="shared" si="7"/>
        <v>0</v>
      </c>
      <c r="Y59" s="10">
        <f t="shared" si="7"/>
        <v>0</v>
      </c>
      <c r="Z59" s="11">
        <f t="shared" si="7"/>
        <v>56.99999970623069</v>
      </c>
    </row>
    <row r="60" spans="1:26" ht="13.5">
      <c r="A60" s="37" t="s">
        <v>32</v>
      </c>
      <c r="B60" s="12">
        <f t="shared" si="7"/>
        <v>80.49348453462738</v>
      </c>
      <c r="C60" s="12">
        <f t="shared" si="7"/>
        <v>0</v>
      </c>
      <c r="D60" s="3">
        <f t="shared" si="7"/>
        <v>80.95689139770388</v>
      </c>
      <c r="E60" s="13">
        <f t="shared" si="7"/>
        <v>56.99999927227397</v>
      </c>
      <c r="F60" s="13">
        <f t="shared" si="7"/>
        <v>100</v>
      </c>
      <c r="G60" s="13">
        <f t="shared" si="7"/>
        <v>100</v>
      </c>
      <c r="H60" s="13">
        <f t="shared" si="7"/>
        <v>100</v>
      </c>
      <c r="I60" s="13">
        <f t="shared" si="7"/>
        <v>100</v>
      </c>
      <c r="J60" s="13">
        <f t="shared" si="7"/>
        <v>100</v>
      </c>
      <c r="K60" s="13">
        <f t="shared" si="7"/>
        <v>100</v>
      </c>
      <c r="L60" s="13">
        <f t="shared" si="7"/>
        <v>100.22613794273228</v>
      </c>
      <c r="M60" s="13">
        <f t="shared" si="7"/>
        <v>100.08843863508939</v>
      </c>
      <c r="N60" s="13">
        <f t="shared" si="7"/>
        <v>100</v>
      </c>
      <c r="O60" s="13">
        <f t="shared" si="7"/>
        <v>100</v>
      </c>
      <c r="P60" s="13">
        <f t="shared" si="7"/>
        <v>100</v>
      </c>
      <c r="Q60" s="13">
        <f t="shared" si="7"/>
        <v>100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100.04497593470971</v>
      </c>
      <c r="W60" s="13">
        <f t="shared" si="7"/>
        <v>51.13682843278428</v>
      </c>
      <c r="X60" s="13">
        <f t="shared" si="7"/>
        <v>0</v>
      </c>
      <c r="Y60" s="13">
        <f t="shared" si="7"/>
        <v>0</v>
      </c>
      <c r="Z60" s="14">
        <f t="shared" si="7"/>
        <v>56.99999927227397</v>
      </c>
    </row>
    <row r="61" spans="1:26" ht="13.5">
      <c r="A61" s="38" t="s">
        <v>103</v>
      </c>
      <c r="B61" s="12">
        <f t="shared" si="7"/>
        <v>73.61033072742897</v>
      </c>
      <c r="C61" s="12">
        <f t="shared" si="7"/>
        <v>0</v>
      </c>
      <c r="D61" s="3">
        <f t="shared" si="7"/>
        <v>85.4228807323968</v>
      </c>
      <c r="E61" s="13">
        <f t="shared" si="7"/>
        <v>56.99999958213697</v>
      </c>
      <c r="F61" s="13">
        <f t="shared" si="7"/>
        <v>100</v>
      </c>
      <c r="G61" s="13">
        <f t="shared" si="7"/>
        <v>100</v>
      </c>
      <c r="H61" s="13">
        <f t="shared" si="7"/>
        <v>100</v>
      </c>
      <c r="I61" s="13">
        <f t="shared" si="7"/>
        <v>100</v>
      </c>
      <c r="J61" s="13">
        <f t="shared" si="7"/>
        <v>100</v>
      </c>
      <c r="K61" s="13">
        <f t="shared" si="7"/>
        <v>100</v>
      </c>
      <c r="L61" s="13">
        <f t="shared" si="7"/>
        <v>100</v>
      </c>
      <c r="M61" s="13">
        <f t="shared" si="7"/>
        <v>100</v>
      </c>
      <c r="N61" s="13">
        <f t="shared" si="7"/>
        <v>100</v>
      </c>
      <c r="O61" s="13">
        <f t="shared" si="7"/>
        <v>100</v>
      </c>
      <c r="P61" s="13">
        <f t="shared" si="7"/>
        <v>100</v>
      </c>
      <c r="Q61" s="13">
        <f t="shared" si="7"/>
        <v>100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100</v>
      </c>
      <c r="W61" s="13">
        <f t="shared" si="7"/>
        <v>48.58570777382733</v>
      </c>
      <c r="X61" s="13">
        <f t="shared" si="7"/>
        <v>0</v>
      </c>
      <c r="Y61" s="13">
        <f t="shared" si="7"/>
        <v>0</v>
      </c>
      <c r="Z61" s="14">
        <f t="shared" si="7"/>
        <v>56.99999958213697</v>
      </c>
    </row>
    <row r="62" spans="1:26" ht="13.5">
      <c r="A62" s="38" t="s">
        <v>104</v>
      </c>
      <c r="B62" s="12">
        <f t="shared" si="7"/>
        <v>100</v>
      </c>
      <c r="C62" s="12">
        <f t="shared" si="7"/>
        <v>0</v>
      </c>
      <c r="D62" s="3">
        <f t="shared" si="7"/>
        <v>68.50001054887292</v>
      </c>
      <c r="E62" s="13">
        <f t="shared" si="7"/>
        <v>56.99999704882703</v>
      </c>
      <c r="F62" s="13">
        <f t="shared" si="7"/>
        <v>100</v>
      </c>
      <c r="G62" s="13">
        <f t="shared" si="7"/>
        <v>100</v>
      </c>
      <c r="H62" s="13">
        <f t="shared" si="7"/>
        <v>100</v>
      </c>
      <c r="I62" s="13">
        <f t="shared" si="7"/>
        <v>100</v>
      </c>
      <c r="J62" s="13">
        <f t="shared" si="7"/>
        <v>100</v>
      </c>
      <c r="K62" s="13">
        <f t="shared" si="7"/>
        <v>100</v>
      </c>
      <c r="L62" s="13">
        <f t="shared" si="7"/>
        <v>100</v>
      </c>
      <c r="M62" s="13">
        <f t="shared" si="7"/>
        <v>100</v>
      </c>
      <c r="N62" s="13">
        <f t="shared" si="7"/>
        <v>100</v>
      </c>
      <c r="O62" s="13">
        <f t="shared" si="7"/>
        <v>100</v>
      </c>
      <c r="P62" s="13">
        <f t="shared" si="7"/>
        <v>100</v>
      </c>
      <c r="Q62" s="13">
        <f t="shared" si="7"/>
        <v>100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100</v>
      </c>
      <c r="W62" s="13">
        <f t="shared" si="7"/>
        <v>58.11485883155834</v>
      </c>
      <c r="X62" s="13">
        <f t="shared" si="7"/>
        <v>0</v>
      </c>
      <c r="Y62" s="13">
        <f t="shared" si="7"/>
        <v>0</v>
      </c>
      <c r="Z62" s="14">
        <f t="shared" si="7"/>
        <v>56.99999704882703</v>
      </c>
    </row>
    <row r="63" spans="1:26" ht="13.5">
      <c r="A63" s="38" t="s">
        <v>105</v>
      </c>
      <c r="B63" s="12">
        <f t="shared" si="7"/>
        <v>100</v>
      </c>
      <c r="C63" s="12">
        <f t="shared" si="7"/>
        <v>0</v>
      </c>
      <c r="D63" s="3">
        <f t="shared" si="7"/>
        <v>68.49996504589633</v>
      </c>
      <c r="E63" s="13">
        <f t="shared" si="7"/>
        <v>56.99999579956357</v>
      </c>
      <c r="F63" s="13">
        <f t="shared" si="7"/>
        <v>100</v>
      </c>
      <c r="G63" s="13">
        <f t="shared" si="7"/>
        <v>100</v>
      </c>
      <c r="H63" s="13">
        <f t="shared" si="7"/>
        <v>100</v>
      </c>
      <c r="I63" s="13">
        <f t="shared" si="7"/>
        <v>100</v>
      </c>
      <c r="J63" s="13">
        <f t="shared" si="7"/>
        <v>100</v>
      </c>
      <c r="K63" s="13">
        <f t="shared" si="7"/>
        <v>100</v>
      </c>
      <c r="L63" s="13">
        <f t="shared" si="7"/>
        <v>106.50664868496878</v>
      </c>
      <c r="M63" s="13">
        <f t="shared" si="7"/>
        <v>102.172913997372</v>
      </c>
      <c r="N63" s="13">
        <f t="shared" si="7"/>
        <v>100</v>
      </c>
      <c r="O63" s="13">
        <f t="shared" si="7"/>
        <v>100</v>
      </c>
      <c r="P63" s="13">
        <f t="shared" si="7"/>
        <v>100</v>
      </c>
      <c r="Q63" s="13">
        <f t="shared" si="7"/>
        <v>100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100.8296958610187</v>
      </c>
      <c r="W63" s="13">
        <f t="shared" si="7"/>
        <v>66.01307488264936</v>
      </c>
      <c r="X63" s="13">
        <f t="shared" si="7"/>
        <v>0</v>
      </c>
      <c r="Y63" s="13">
        <f t="shared" si="7"/>
        <v>0</v>
      </c>
      <c r="Z63" s="14">
        <f t="shared" si="7"/>
        <v>56.99999579956357</v>
      </c>
    </row>
    <row r="64" spans="1:26" ht="13.5">
      <c r="A64" s="38" t="s">
        <v>106</v>
      </c>
      <c r="B64" s="12">
        <f t="shared" si="7"/>
        <v>100</v>
      </c>
      <c r="C64" s="12">
        <f t="shared" si="7"/>
        <v>0</v>
      </c>
      <c r="D64" s="3">
        <f t="shared" si="7"/>
        <v>68.49995441288671</v>
      </c>
      <c r="E64" s="13">
        <f t="shared" si="7"/>
        <v>57.000002976157994</v>
      </c>
      <c r="F64" s="13">
        <f t="shared" si="7"/>
        <v>100</v>
      </c>
      <c r="G64" s="13">
        <f t="shared" si="7"/>
        <v>100</v>
      </c>
      <c r="H64" s="13">
        <f t="shared" si="7"/>
        <v>100</v>
      </c>
      <c r="I64" s="13">
        <f t="shared" si="7"/>
        <v>100</v>
      </c>
      <c r="J64" s="13">
        <f t="shared" si="7"/>
        <v>100</v>
      </c>
      <c r="K64" s="13">
        <f t="shared" si="7"/>
        <v>100</v>
      </c>
      <c r="L64" s="13">
        <f t="shared" si="7"/>
        <v>100</v>
      </c>
      <c r="M64" s="13">
        <f t="shared" si="7"/>
        <v>100</v>
      </c>
      <c r="N64" s="13">
        <f t="shared" si="7"/>
        <v>100</v>
      </c>
      <c r="O64" s="13">
        <f t="shared" si="7"/>
        <v>100</v>
      </c>
      <c r="P64" s="13">
        <f t="shared" si="7"/>
        <v>100</v>
      </c>
      <c r="Q64" s="13">
        <f t="shared" si="7"/>
        <v>100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100</v>
      </c>
      <c r="W64" s="13">
        <f t="shared" si="7"/>
        <v>56.71877415241874</v>
      </c>
      <c r="X64" s="13">
        <f t="shared" si="7"/>
        <v>0</v>
      </c>
      <c r="Y64" s="13">
        <f t="shared" si="7"/>
        <v>0</v>
      </c>
      <c r="Z64" s="14">
        <f t="shared" si="7"/>
        <v>57.000002976157994</v>
      </c>
    </row>
    <row r="65" spans="1:26" ht="13.5">
      <c r="A65" s="38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108</v>
      </c>
      <c r="B66" s="15">
        <f t="shared" si="7"/>
        <v>100.00036587256996</v>
      </c>
      <c r="C66" s="15">
        <f t="shared" si="7"/>
        <v>0</v>
      </c>
      <c r="D66" s="4">
        <f t="shared" si="7"/>
        <v>11.8213077918246</v>
      </c>
      <c r="E66" s="16">
        <f t="shared" si="7"/>
        <v>0</v>
      </c>
      <c r="F66" s="16">
        <f t="shared" si="7"/>
        <v>100</v>
      </c>
      <c r="G66" s="16">
        <f t="shared" si="7"/>
        <v>100</v>
      </c>
      <c r="H66" s="16">
        <f t="shared" si="7"/>
        <v>100</v>
      </c>
      <c r="I66" s="16">
        <f t="shared" si="7"/>
        <v>100</v>
      </c>
      <c r="J66" s="16">
        <f t="shared" si="7"/>
        <v>100</v>
      </c>
      <c r="K66" s="16">
        <f t="shared" si="7"/>
        <v>100</v>
      </c>
      <c r="L66" s="16">
        <f t="shared" si="7"/>
        <v>100</v>
      </c>
      <c r="M66" s="16">
        <f t="shared" si="7"/>
        <v>100</v>
      </c>
      <c r="N66" s="16">
        <f t="shared" si="7"/>
        <v>100</v>
      </c>
      <c r="O66" s="16">
        <f t="shared" si="7"/>
        <v>100</v>
      </c>
      <c r="P66" s="16">
        <f t="shared" si="7"/>
        <v>100</v>
      </c>
      <c r="Q66" s="16">
        <f t="shared" si="7"/>
        <v>100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100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109</v>
      </c>
      <c r="B67" s="23">
        <v>165448315</v>
      </c>
      <c r="C67" s="23"/>
      <c r="D67" s="24">
        <v>182202863</v>
      </c>
      <c r="E67" s="25">
        <v>196189442</v>
      </c>
      <c r="F67" s="25">
        <v>12217657</v>
      </c>
      <c r="G67" s="25">
        <v>13620046</v>
      </c>
      <c r="H67" s="25">
        <v>12874891</v>
      </c>
      <c r="I67" s="25">
        <v>38712594</v>
      </c>
      <c r="J67" s="25">
        <v>21894550</v>
      </c>
      <c r="K67" s="25">
        <v>25046216</v>
      </c>
      <c r="L67" s="25">
        <v>28806794</v>
      </c>
      <c r="M67" s="25">
        <v>75747560</v>
      </c>
      <c r="N67" s="25">
        <v>15161127</v>
      </c>
      <c r="O67" s="25">
        <v>16626935</v>
      </c>
      <c r="P67" s="25">
        <v>15863082</v>
      </c>
      <c r="Q67" s="25">
        <v>47651144</v>
      </c>
      <c r="R67" s="25"/>
      <c r="S67" s="25"/>
      <c r="T67" s="25"/>
      <c r="U67" s="25"/>
      <c r="V67" s="25">
        <v>162111298</v>
      </c>
      <c r="W67" s="25">
        <v>140641317</v>
      </c>
      <c r="X67" s="25"/>
      <c r="Y67" s="24"/>
      <c r="Z67" s="26">
        <v>196189442</v>
      </c>
    </row>
    <row r="68" spans="1:26" ht="13.5" hidden="1">
      <c r="A68" s="36" t="s">
        <v>31</v>
      </c>
      <c r="B68" s="18">
        <v>34003480</v>
      </c>
      <c r="C68" s="18"/>
      <c r="D68" s="19">
        <v>44252409</v>
      </c>
      <c r="E68" s="20">
        <v>44252409</v>
      </c>
      <c r="F68" s="20">
        <v>3124659</v>
      </c>
      <c r="G68" s="20">
        <v>3981383</v>
      </c>
      <c r="H68" s="20">
        <v>3423950</v>
      </c>
      <c r="I68" s="20">
        <v>10529992</v>
      </c>
      <c r="J68" s="20">
        <v>3381128</v>
      </c>
      <c r="K68" s="20">
        <v>3376613</v>
      </c>
      <c r="L68" s="20">
        <v>3378306</v>
      </c>
      <c r="M68" s="20">
        <v>10136047</v>
      </c>
      <c r="N68" s="20">
        <v>2171862</v>
      </c>
      <c r="O68" s="20">
        <v>3144150</v>
      </c>
      <c r="P68" s="20">
        <v>3240433</v>
      </c>
      <c r="Q68" s="20">
        <v>8556445</v>
      </c>
      <c r="R68" s="20"/>
      <c r="S68" s="20"/>
      <c r="T68" s="20"/>
      <c r="U68" s="20"/>
      <c r="V68" s="20">
        <v>29222484</v>
      </c>
      <c r="W68" s="20">
        <v>30343428</v>
      </c>
      <c r="X68" s="20"/>
      <c r="Y68" s="19"/>
      <c r="Z68" s="22">
        <v>44252409</v>
      </c>
    </row>
    <row r="69" spans="1:26" ht="13.5" hidden="1">
      <c r="A69" s="37" t="s">
        <v>32</v>
      </c>
      <c r="B69" s="18">
        <v>120785386</v>
      </c>
      <c r="C69" s="18"/>
      <c r="D69" s="19">
        <v>127376294</v>
      </c>
      <c r="E69" s="20">
        <v>136040207</v>
      </c>
      <c r="F69" s="20">
        <v>7835046</v>
      </c>
      <c r="G69" s="20">
        <v>8351226</v>
      </c>
      <c r="H69" s="20">
        <v>8122975</v>
      </c>
      <c r="I69" s="20">
        <v>24309247</v>
      </c>
      <c r="J69" s="20">
        <v>17152513</v>
      </c>
      <c r="K69" s="20">
        <v>20318099</v>
      </c>
      <c r="L69" s="20">
        <v>24065842</v>
      </c>
      <c r="M69" s="20">
        <v>61536454</v>
      </c>
      <c r="N69" s="20">
        <v>11691221</v>
      </c>
      <c r="O69" s="20">
        <v>12220154</v>
      </c>
      <c r="P69" s="20">
        <v>11245412</v>
      </c>
      <c r="Q69" s="20">
        <v>35156787</v>
      </c>
      <c r="R69" s="20"/>
      <c r="S69" s="20"/>
      <c r="T69" s="20"/>
      <c r="U69" s="20"/>
      <c r="V69" s="20">
        <v>121002488</v>
      </c>
      <c r="W69" s="20">
        <v>104075379</v>
      </c>
      <c r="X69" s="20"/>
      <c r="Y69" s="19"/>
      <c r="Z69" s="22">
        <v>136040207</v>
      </c>
    </row>
    <row r="70" spans="1:26" ht="13.5" hidden="1">
      <c r="A70" s="38" t="s">
        <v>103</v>
      </c>
      <c r="B70" s="18">
        <v>89281225</v>
      </c>
      <c r="C70" s="18"/>
      <c r="D70" s="19">
        <v>93761413</v>
      </c>
      <c r="E70" s="20">
        <v>100511406</v>
      </c>
      <c r="F70" s="20">
        <v>4795059</v>
      </c>
      <c r="G70" s="20">
        <v>5342023</v>
      </c>
      <c r="H70" s="20">
        <v>4950823</v>
      </c>
      <c r="I70" s="20">
        <v>15087905</v>
      </c>
      <c r="J70" s="20">
        <v>13887643</v>
      </c>
      <c r="K70" s="20">
        <v>14298692</v>
      </c>
      <c r="L70" s="20">
        <v>20006254</v>
      </c>
      <c r="M70" s="20">
        <v>48192589</v>
      </c>
      <c r="N70" s="20">
        <v>7177046</v>
      </c>
      <c r="O70" s="20">
        <v>9952119</v>
      </c>
      <c r="P70" s="20">
        <v>8466214</v>
      </c>
      <c r="Q70" s="20">
        <v>25595379</v>
      </c>
      <c r="R70" s="20"/>
      <c r="S70" s="20"/>
      <c r="T70" s="20"/>
      <c r="U70" s="20"/>
      <c r="V70" s="20">
        <v>88875873</v>
      </c>
      <c r="W70" s="20">
        <v>80147934</v>
      </c>
      <c r="X70" s="20"/>
      <c r="Y70" s="19"/>
      <c r="Z70" s="22">
        <v>100511406</v>
      </c>
    </row>
    <row r="71" spans="1:26" ht="13.5" hidden="1">
      <c r="A71" s="38" t="s">
        <v>104</v>
      </c>
      <c r="B71" s="18">
        <v>15090592</v>
      </c>
      <c r="C71" s="18"/>
      <c r="D71" s="19">
        <v>15925872</v>
      </c>
      <c r="E71" s="20">
        <v>15925871</v>
      </c>
      <c r="F71" s="20">
        <v>1507305</v>
      </c>
      <c r="G71" s="20">
        <v>1483728</v>
      </c>
      <c r="H71" s="20">
        <v>1581096</v>
      </c>
      <c r="I71" s="20">
        <v>4572129</v>
      </c>
      <c r="J71" s="20">
        <v>1578324</v>
      </c>
      <c r="K71" s="20">
        <v>4310379</v>
      </c>
      <c r="L71" s="20">
        <v>2351939</v>
      </c>
      <c r="M71" s="20">
        <v>8240642</v>
      </c>
      <c r="N71" s="20">
        <v>3380823</v>
      </c>
      <c r="O71" s="20">
        <v>677421</v>
      </c>
      <c r="P71" s="20">
        <v>1236000</v>
      </c>
      <c r="Q71" s="20">
        <v>5294244</v>
      </c>
      <c r="R71" s="20"/>
      <c r="S71" s="20"/>
      <c r="T71" s="20"/>
      <c r="U71" s="20"/>
      <c r="V71" s="20">
        <v>18107015</v>
      </c>
      <c r="W71" s="20">
        <v>11460033</v>
      </c>
      <c r="X71" s="20"/>
      <c r="Y71" s="19"/>
      <c r="Z71" s="22">
        <v>15925871</v>
      </c>
    </row>
    <row r="72" spans="1:26" ht="13.5" hidden="1">
      <c r="A72" s="38" t="s">
        <v>105</v>
      </c>
      <c r="B72" s="18">
        <v>7702908</v>
      </c>
      <c r="C72" s="18"/>
      <c r="D72" s="19">
        <v>8453943</v>
      </c>
      <c r="E72" s="20">
        <v>9522820</v>
      </c>
      <c r="F72" s="20">
        <v>718556</v>
      </c>
      <c r="G72" s="20">
        <v>716935</v>
      </c>
      <c r="H72" s="20">
        <v>771357</v>
      </c>
      <c r="I72" s="20">
        <v>2206848</v>
      </c>
      <c r="J72" s="20">
        <v>824988</v>
      </c>
      <c r="K72" s="20">
        <v>843169</v>
      </c>
      <c r="L72" s="20">
        <v>836406</v>
      </c>
      <c r="M72" s="20">
        <v>2504563</v>
      </c>
      <c r="N72" s="20">
        <v>391395</v>
      </c>
      <c r="O72" s="20">
        <v>749753</v>
      </c>
      <c r="P72" s="20">
        <v>706712</v>
      </c>
      <c r="Q72" s="20">
        <v>1847860</v>
      </c>
      <c r="R72" s="20"/>
      <c r="S72" s="20"/>
      <c r="T72" s="20"/>
      <c r="U72" s="20"/>
      <c r="V72" s="20">
        <v>6559271</v>
      </c>
      <c r="W72" s="20">
        <v>5907510</v>
      </c>
      <c r="X72" s="20"/>
      <c r="Y72" s="19"/>
      <c r="Z72" s="22">
        <v>9522820</v>
      </c>
    </row>
    <row r="73" spans="1:26" ht="13.5" hidden="1">
      <c r="A73" s="38" t="s">
        <v>106</v>
      </c>
      <c r="B73" s="18">
        <v>8710661</v>
      </c>
      <c r="C73" s="18"/>
      <c r="D73" s="19">
        <v>9235066</v>
      </c>
      <c r="E73" s="20">
        <v>10080110</v>
      </c>
      <c r="F73" s="20">
        <v>814126</v>
      </c>
      <c r="G73" s="20">
        <v>808540</v>
      </c>
      <c r="H73" s="20">
        <v>819699</v>
      </c>
      <c r="I73" s="20">
        <v>2442365</v>
      </c>
      <c r="J73" s="20">
        <v>861558</v>
      </c>
      <c r="K73" s="20">
        <v>865859</v>
      </c>
      <c r="L73" s="20">
        <v>871243</v>
      </c>
      <c r="M73" s="20">
        <v>2598660</v>
      </c>
      <c r="N73" s="20">
        <v>741957</v>
      </c>
      <c r="O73" s="20">
        <v>840861</v>
      </c>
      <c r="P73" s="20">
        <v>836486</v>
      </c>
      <c r="Q73" s="20">
        <v>2419304</v>
      </c>
      <c r="R73" s="20"/>
      <c r="S73" s="20"/>
      <c r="T73" s="20"/>
      <c r="U73" s="20"/>
      <c r="V73" s="20">
        <v>7460329</v>
      </c>
      <c r="W73" s="20">
        <v>6559902</v>
      </c>
      <c r="X73" s="20"/>
      <c r="Y73" s="19"/>
      <c r="Z73" s="22">
        <v>10080110</v>
      </c>
    </row>
    <row r="74" spans="1:26" ht="13.5" hidden="1">
      <c r="A74" s="38" t="s">
        <v>107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108</v>
      </c>
      <c r="B75" s="27">
        <v>10659449</v>
      </c>
      <c r="C75" s="27"/>
      <c r="D75" s="28">
        <v>10574160</v>
      </c>
      <c r="E75" s="29">
        <v>15896826</v>
      </c>
      <c r="F75" s="29">
        <v>1257952</v>
      </c>
      <c r="G75" s="29">
        <v>1287437</v>
      </c>
      <c r="H75" s="29">
        <v>1327966</v>
      </c>
      <c r="I75" s="29">
        <v>3873355</v>
      </c>
      <c r="J75" s="29">
        <v>1360909</v>
      </c>
      <c r="K75" s="29">
        <v>1351504</v>
      </c>
      <c r="L75" s="29">
        <v>1362646</v>
      </c>
      <c r="M75" s="29">
        <v>4075059</v>
      </c>
      <c r="N75" s="29">
        <v>1298044</v>
      </c>
      <c r="O75" s="29">
        <v>1262631</v>
      </c>
      <c r="P75" s="29">
        <v>1377237</v>
      </c>
      <c r="Q75" s="29">
        <v>3937912</v>
      </c>
      <c r="R75" s="29"/>
      <c r="S75" s="29"/>
      <c r="T75" s="29"/>
      <c r="U75" s="29"/>
      <c r="V75" s="29">
        <v>11886326</v>
      </c>
      <c r="W75" s="29">
        <v>6222510</v>
      </c>
      <c r="X75" s="29"/>
      <c r="Y75" s="28"/>
      <c r="Z75" s="30">
        <v>15896826</v>
      </c>
    </row>
    <row r="76" spans="1:26" ht="13.5" hidden="1">
      <c r="A76" s="41" t="s">
        <v>110</v>
      </c>
      <c r="B76" s="31">
        <v>141887334</v>
      </c>
      <c r="C76" s="31"/>
      <c r="D76" s="32">
        <v>134682792</v>
      </c>
      <c r="E76" s="33">
        <v>102766790</v>
      </c>
      <c r="F76" s="33">
        <v>12217657</v>
      </c>
      <c r="G76" s="33">
        <v>13620046</v>
      </c>
      <c r="H76" s="33">
        <v>12874891</v>
      </c>
      <c r="I76" s="33">
        <v>38712594</v>
      </c>
      <c r="J76" s="33">
        <v>21894550</v>
      </c>
      <c r="K76" s="33">
        <v>25046216</v>
      </c>
      <c r="L76" s="33">
        <v>28861216</v>
      </c>
      <c r="M76" s="33">
        <v>75801982</v>
      </c>
      <c r="N76" s="33">
        <v>15161127</v>
      </c>
      <c r="O76" s="33">
        <v>16626935</v>
      </c>
      <c r="P76" s="33">
        <v>15863082</v>
      </c>
      <c r="Q76" s="33">
        <v>47651144</v>
      </c>
      <c r="R76" s="33"/>
      <c r="S76" s="33"/>
      <c r="T76" s="33"/>
      <c r="U76" s="33"/>
      <c r="V76" s="33">
        <v>162165720</v>
      </c>
      <c r="W76" s="33">
        <v>72184155</v>
      </c>
      <c r="X76" s="33"/>
      <c r="Y76" s="32"/>
      <c r="Z76" s="34">
        <v>102766790</v>
      </c>
    </row>
    <row r="77" spans="1:26" ht="13.5" hidden="1">
      <c r="A77" s="36" t="s">
        <v>31</v>
      </c>
      <c r="B77" s="18">
        <v>34003480</v>
      </c>
      <c r="C77" s="18"/>
      <c r="D77" s="19">
        <v>30312900</v>
      </c>
      <c r="E77" s="20">
        <v>25223873</v>
      </c>
      <c r="F77" s="20">
        <v>3124659</v>
      </c>
      <c r="G77" s="20">
        <v>3981383</v>
      </c>
      <c r="H77" s="20">
        <v>3423950</v>
      </c>
      <c r="I77" s="20">
        <v>10529992</v>
      </c>
      <c r="J77" s="20">
        <v>3381128</v>
      </c>
      <c r="K77" s="20">
        <v>3376613</v>
      </c>
      <c r="L77" s="20">
        <v>3378306</v>
      </c>
      <c r="M77" s="20">
        <v>10136047</v>
      </c>
      <c r="N77" s="20">
        <v>2171862</v>
      </c>
      <c r="O77" s="20">
        <v>3144150</v>
      </c>
      <c r="P77" s="20">
        <v>3240433</v>
      </c>
      <c r="Q77" s="20">
        <v>8556445</v>
      </c>
      <c r="R77" s="20"/>
      <c r="S77" s="20"/>
      <c r="T77" s="20"/>
      <c r="U77" s="20"/>
      <c r="V77" s="20">
        <v>29222484</v>
      </c>
      <c r="W77" s="20">
        <v>18963307</v>
      </c>
      <c r="X77" s="20"/>
      <c r="Y77" s="19"/>
      <c r="Z77" s="22">
        <v>25223873</v>
      </c>
    </row>
    <row r="78" spans="1:26" ht="13.5" hidden="1">
      <c r="A78" s="37" t="s">
        <v>32</v>
      </c>
      <c r="B78" s="18">
        <v>97224366</v>
      </c>
      <c r="C78" s="18"/>
      <c r="D78" s="19">
        <v>103119888</v>
      </c>
      <c r="E78" s="20">
        <v>77542917</v>
      </c>
      <c r="F78" s="20">
        <v>7835046</v>
      </c>
      <c r="G78" s="20">
        <v>8351226</v>
      </c>
      <c r="H78" s="20">
        <v>8122975</v>
      </c>
      <c r="I78" s="20">
        <v>24309247</v>
      </c>
      <c r="J78" s="20">
        <v>17152513</v>
      </c>
      <c r="K78" s="20">
        <v>20318099</v>
      </c>
      <c r="L78" s="20">
        <v>24120264</v>
      </c>
      <c r="M78" s="20">
        <v>61590876</v>
      </c>
      <c r="N78" s="20">
        <v>11691221</v>
      </c>
      <c r="O78" s="20">
        <v>12220154</v>
      </c>
      <c r="P78" s="20">
        <v>11245412</v>
      </c>
      <c r="Q78" s="20">
        <v>35156787</v>
      </c>
      <c r="R78" s="20"/>
      <c r="S78" s="20"/>
      <c r="T78" s="20"/>
      <c r="U78" s="20"/>
      <c r="V78" s="20">
        <v>121056910</v>
      </c>
      <c r="W78" s="20">
        <v>53220848</v>
      </c>
      <c r="X78" s="20"/>
      <c r="Y78" s="19"/>
      <c r="Z78" s="22">
        <v>77542917</v>
      </c>
    </row>
    <row r="79" spans="1:26" ht="13.5" hidden="1">
      <c r="A79" s="38" t="s">
        <v>103</v>
      </c>
      <c r="B79" s="18">
        <v>65720205</v>
      </c>
      <c r="C79" s="18"/>
      <c r="D79" s="19">
        <v>80093700</v>
      </c>
      <c r="E79" s="20">
        <v>57291501</v>
      </c>
      <c r="F79" s="20">
        <v>4795059</v>
      </c>
      <c r="G79" s="20">
        <v>5342023</v>
      </c>
      <c r="H79" s="20">
        <v>4950823</v>
      </c>
      <c r="I79" s="20">
        <v>15087905</v>
      </c>
      <c r="J79" s="20">
        <v>13887643</v>
      </c>
      <c r="K79" s="20">
        <v>14298692</v>
      </c>
      <c r="L79" s="20">
        <v>20006254</v>
      </c>
      <c r="M79" s="20">
        <v>48192589</v>
      </c>
      <c r="N79" s="20">
        <v>7177046</v>
      </c>
      <c r="O79" s="20">
        <v>9952119</v>
      </c>
      <c r="P79" s="20">
        <v>8466214</v>
      </c>
      <c r="Q79" s="20">
        <v>25595379</v>
      </c>
      <c r="R79" s="20"/>
      <c r="S79" s="20"/>
      <c r="T79" s="20"/>
      <c r="U79" s="20"/>
      <c r="V79" s="20">
        <v>88875873</v>
      </c>
      <c r="W79" s="20">
        <v>38940441</v>
      </c>
      <c r="X79" s="20"/>
      <c r="Y79" s="19"/>
      <c r="Z79" s="22">
        <v>57291501</v>
      </c>
    </row>
    <row r="80" spans="1:26" ht="13.5" hidden="1">
      <c r="A80" s="38" t="s">
        <v>104</v>
      </c>
      <c r="B80" s="18">
        <v>15090592</v>
      </c>
      <c r="C80" s="18"/>
      <c r="D80" s="19">
        <v>10909224</v>
      </c>
      <c r="E80" s="20">
        <v>9077746</v>
      </c>
      <c r="F80" s="20">
        <v>1507305</v>
      </c>
      <c r="G80" s="20">
        <v>1483728</v>
      </c>
      <c r="H80" s="20">
        <v>1581096</v>
      </c>
      <c r="I80" s="20">
        <v>4572129</v>
      </c>
      <c r="J80" s="20">
        <v>1578324</v>
      </c>
      <c r="K80" s="20">
        <v>4310379</v>
      </c>
      <c r="L80" s="20">
        <v>2351939</v>
      </c>
      <c r="M80" s="20">
        <v>8240642</v>
      </c>
      <c r="N80" s="20">
        <v>3380823</v>
      </c>
      <c r="O80" s="20">
        <v>677421</v>
      </c>
      <c r="P80" s="20">
        <v>1236000</v>
      </c>
      <c r="Q80" s="20">
        <v>5294244</v>
      </c>
      <c r="R80" s="20"/>
      <c r="S80" s="20"/>
      <c r="T80" s="20"/>
      <c r="U80" s="20"/>
      <c r="V80" s="20">
        <v>18107015</v>
      </c>
      <c r="W80" s="20">
        <v>6659982</v>
      </c>
      <c r="X80" s="20"/>
      <c r="Y80" s="19"/>
      <c r="Z80" s="22">
        <v>9077746</v>
      </c>
    </row>
    <row r="81" spans="1:26" ht="13.5" hidden="1">
      <c r="A81" s="38" t="s">
        <v>105</v>
      </c>
      <c r="B81" s="18">
        <v>7702908</v>
      </c>
      <c r="C81" s="18"/>
      <c r="D81" s="19">
        <v>5790948</v>
      </c>
      <c r="E81" s="20">
        <v>5428007</v>
      </c>
      <c r="F81" s="20">
        <v>718556</v>
      </c>
      <c r="G81" s="20">
        <v>716935</v>
      </c>
      <c r="H81" s="20">
        <v>771357</v>
      </c>
      <c r="I81" s="20">
        <v>2206848</v>
      </c>
      <c r="J81" s="20">
        <v>824988</v>
      </c>
      <c r="K81" s="20">
        <v>843169</v>
      </c>
      <c r="L81" s="20">
        <v>890828</v>
      </c>
      <c r="M81" s="20">
        <v>2558985</v>
      </c>
      <c r="N81" s="20">
        <v>391395</v>
      </c>
      <c r="O81" s="20">
        <v>749753</v>
      </c>
      <c r="P81" s="20">
        <v>706712</v>
      </c>
      <c r="Q81" s="20">
        <v>1847860</v>
      </c>
      <c r="R81" s="20"/>
      <c r="S81" s="20"/>
      <c r="T81" s="20"/>
      <c r="U81" s="20"/>
      <c r="V81" s="20">
        <v>6613693</v>
      </c>
      <c r="W81" s="20">
        <v>3899729</v>
      </c>
      <c r="X81" s="20"/>
      <c r="Y81" s="19"/>
      <c r="Z81" s="22">
        <v>5428007</v>
      </c>
    </row>
    <row r="82" spans="1:26" ht="13.5" hidden="1">
      <c r="A82" s="38" t="s">
        <v>106</v>
      </c>
      <c r="B82" s="18">
        <v>8710661</v>
      </c>
      <c r="C82" s="18"/>
      <c r="D82" s="19">
        <v>6326016</v>
      </c>
      <c r="E82" s="20">
        <v>5745663</v>
      </c>
      <c r="F82" s="20">
        <v>814126</v>
      </c>
      <c r="G82" s="20">
        <v>808540</v>
      </c>
      <c r="H82" s="20">
        <v>819699</v>
      </c>
      <c r="I82" s="20">
        <v>2442365</v>
      </c>
      <c r="J82" s="20">
        <v>861558</v>
      </c>
      <c r="K82" s="20">
        <v>865859</v>
      </c>
      <c r="L82" s="20">
        <v>871243</v>
      </c>
      <c r="M82" s="20">
        <v>2598660</v>
      </c>
      <c r="N82" s="20">
        <v>741957</v>
      </c>
      <c r="O82" s="20">
        <v>840861</v>
      </c>
      <c r="P82" s="20">
        <v>836486</v>
      </c>
      <c r="Q82" s="20">
        <v>2419304</v>
      </c>
      <c r="R82" s="20"/>
      <c r="S82" s="20"/>
      <c r="T82" s="20"/>
      <c r="U82" s="20"/>
      <c r="V82" s="20">
        <v>7460329</v>
      </c>
      <c r="W82" s="20">
        <v>3720696</v>
      </c>
      <c r="X82" s="20"/>
      <c r="Y82" s="19"/>
      <c r="Z82" s="22">
        <v>5745663</v>
      </c>
    </row>
    <row r="83" spans="1:26" ht="13.5" hidden="1">
      <c r="A83" s="38" t="s">
        <v>107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108</v>
      </c>
      <c r="B84" s="27">
        <v>10659488</v>
      </c>
      <c r="C84" s="27"/>
      <c r="D84" s="28">
        <v>1250004</v>
      </c>
      <c r="E84" s="29"/>
      <c r="F84" s="29">
        <v>1257952</v>
      </c>
      <c r="G84" s="29">
        <v>1287437</v>
      </c>
      <c r="H84" s="29">
        <v>1327966</v>
      </c>
      <c r="I84" s="29">
        <v>3873355</v>
      </c>
      <c r="J84" s="29">
        <v>1360909</v>
      </c>
      <c r="K84" s="29">
        <v>1351504</v>
      </c>
      <c r="L84" s="29">
        <v>1362646</v>
      </c>
      <c r="M84" s="29">
        <v>4075059</v>
      </c>
      <c r="N84" s="29">
        <v>1298044</v>
      </c>
      <c r="O84" s="29">
        <v>1262631</v>
      </c>
      <c r="P84" s="29">
        <v>1377237</v>
      </c>
      <c r="Q84" s="29">
        <v>3937912</v>
      </c>
      <c r="R84" s="29"/>
      <c r="S84" s="29"/>
      <c r="T84" s="29"/>
      <c r="U84" s="29"/>
      <c r="V84" s="29">
        <v>11886326</v>
      </c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133" t="s">
        <v>68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33059783</v>
      </c>
      <c r="C5" s="18">
        <v>0</v>
      </c>
      <c r="D5" s="58">
        <v>42838854</v>
      </c>
      <c r="E5" s="59">
        <v>42838854</v>
      </c>
      <c r="F5" s="59">
        <v>11294027</v>
      </c>
      <c r="G5" s="59">
        <v>2397097</v>
      </c>
      <c r="H5" s="59">
        <v>2403792</v>
      </c>
      <c r="I5" s="59">
        <v>16094916</v>
      </c>
      <c r="J5" s="59">
        <v>2396201</v>
      </c>
      <c r="K5" s="59">
        <v>2483460</v>
      </c>
      <c r="L5" s="59">
        <v>2440363</v>
      </c>
      <c r="M5" s="59">
        <v>7320024</v>
      </c>
      <c r="N5" s="59">
        <v>2435265</v>
      </c>
      <c r="O5" s="59">
        <v>2440558</v>
      </c>
      <c r="P5" s="59">
        <v>2446944</v>
      </c>
      <c r="Q5" s="59">
        <v>7322767</v>
      </c>
      <c r="R5" s="59">
        <v>0</v>
      </c>
      <c r="S5" s="59">
        <v>0</v>
      </c>
      <c r="T5" s="59">
        <v>0</v>
      </c>
      <c r="U5" s="59">
        <v>0</v>
      </c>
      <c r="V5" s="59">
        <v>30737707</v>
      </c>
      <c r="W5" s="59">
        <v>32129910</v>
      </c>
      <c r="X5" s="59">
        <v>-1392203</v>
      </c>
      <c r="Y5" s="60">
        <v>-4.33</v>
      </c>
      <c r="Z5" s="61">
        <v>42838854</v>
      </c>
    </row>
    <row r="6" spans="1:26" ht="13.5">
      <c r="A6" s="57" t="s">
        <v>32</v>
      </c>
      <c r="B6" s="18">
        <v>91288738</v>
      </c>
      <c r="C6" s="18">
        <v>0</v>
      </c>
      <c r="D6" s="58">
        <v>104712817</v>
      </c>
      <c r="E6" s="59">
        <v>104712817</v>
      </c>
      <c r="F6" s="59">
        <v>8552065</v>
      </c>
      <c r="G6" s="59">
        <v>9200204</v>
      </c>
      <c r="H6" s="59">
        <v>8445058</v>
      </c>
      <c r="I6" s="59">
        <v>26197327</v>
      </c>
      <c r="J6" s="59">
        <v>9018070</v>
      </c>
      <c r="K6" s="59">
        <v>8467040</v>
      </c>
      <c r="L6" s="59">
        <v>5828759</v>
      </c>
      <c r="M6" s="59">
        <v>23313869</v>
      </c>
      <c r="N6" s="59">
        <v>9543110</v>
      </c>
      <c r="O6" s="59">
        <v>7679735</v>
      </c>
      <c r="P6" s="59">
        <v>7629101</v>
      </c>
      <c r="Q6" s="59">
        <v>24851946</v>
      </c>
      <c r="R6" s="59">
        <v>0</v>
      </c>
      <c r="S6" s="59">
        <v>0</v>
      </c>
      <c r="T6" s="59">
        <v>0</v>
      </c>
      <c r="U6" s="59">
        <v>0</v>
      </c>
      <c r="V6" s="59">
        <v>74363142</v>
      </c>
      <c r="W6" s="59">
        <v>78534612</v>
      </c>
      <c r="X6" s="59">
        <v>-4171470</v>
      </c>
      <c r="Y6" s="60">
        <v>-5.31</v>
      </c>
      <c r="Z6" s="61">
        <v>104712817</v>
      </c>
    </row>
    <row r="7" spans="1:26" ht="13.5">
      <c r="A7" s="57" t="s">
        <v>33</v>
      </c>
      <c r="B7" s="18">
        <v>5633780</v>
      </c>
      <c r="C7" s="18">
        <v>0</v>
      </c>
      <c r="D7" s="58">
        <v>3985575</v>
      </c>
      <c r="E7" s="59">
        <v>3985575</v>
      </c>
      <c r="F7" s="59">
        <v>52198</v>
      </c>
      <c r="G7" s="59">
        <v>255565</v>
      </c>
      <c r="H7" s="59">
        <v>315128</v>
      </c>
      <c r="I7" s="59">
        <v>622891</v>
      </c>
      <c r="J7" s="59">
        <v>170335</v>
      </c>
      <c r="K7" s="59">
        <v>1243537</v>
      </c>
      <c r="L7" s="59">
        <v>199841</v>
      </c>
      <c r="M7" s="59">
        <v>1613713</v>
      </c>
      <c r="N7" s="59">
        <v>270419</v>
      </c>
      <c r="O7" s="59">
        <v>632782</v>
      </c>
      <c r="P7" s="59">
        <v>310964</v>
      </c>
      <c r="Q7" s="59">
        <v>1214165</v>
      </c>
      <c r="R7" s="59">
        <v>0</v>
      </c>
      <c r="S7" s="59">
        <v>0</v>
      </c>
      <c r="T7" s="59">
        <v>0</v>
      </c>
      <c r="U7" s="59">
        <v>0</v>
      </c>
      <c r="V7" s="59">
        <v>3450769</v>
      </c>
      <c r="W7" s="59">
        <v>298917</v>
      </c>
      <c r="X7" s="59">
        <v>3151852</v>
      </c>
      <c r="Y7" s="60">
        <v>1054.42</v>
      </c>
      <c r="Z7" s="61">
        <v>3985575</v>
      </c>
    </row>
    <row r="8" spans="1:26" ht="13.5">
      <c r="A8" s="57" t="s">
        <v>34</v>
      </c>
      <c r="B8" s="18">
        <v>96272053</v>
      </c>
      <c r="C8" s="18">
        <v>0</v>
      </c>
      <c r="D8" s="58">
        <v>96584000</v>
      </c>
      <c r="E8" s="59">
        <v>96584000</v>
      </c>
      <c r="F8" s="59">
        <v>38332000</v>
      </c>
      <c r="G8" s="59">
        <v>0</v>
      </c>
      <c r="H8" s="59">
        <v>1625000</v>
      </c>
      <c r="I8" s="59">
        <v>39957000</v>
      </c>
      <c r="J8" s="59">
        <v>0</v>
      </c>
      <c r="K8" s="59">
        <v>0</v>
      </c>
      <c r="L8" s="59">
        <v>22436000</v>
      </c>
      <c r="M8" s="59">
        <v>22436000</v>
      </c>
      <c r="N8" s="59">
        <v>0</v>
      </c>
      <c r="O8" s="59">
        <v>0</v>
      </c>
      <c r="P8" s="59">
        <v>23713000</v>
      </c>
      <c r="Q8" s="59">
        <v>23713000</v>
      </c>
      <c r="R8" s="59">
        <v>0</v>
      </c>
      <c r="S8" s="59">
        <v>0</v>
      </c>
      <c r="T8" s="59">
        <v>0</v>
      </c>
      <c r="U8" s="59">
        <v>0</v>
      </c>
      <c r="V8" s="59">
        <v>86106000</v>
      </c>
      <c r="W8" s="59"/>
      <c r="X8" s="59">
        <v>86106000</v>
      </c>
      <c r="Y8" s="60">
        <v>0</v>
      </c>
      <c r="Z8" s="61">
        <v>96584000</v>
      </c>
    </row>
    <row r="9" spans="1:26" ht="13.5">
      <c r="A9" s="57" t="s">
        <v>35</v>
      </c>
      <c r="B9" s="18">
        <v>34014456</v>
      </c>
      <c r="C9" s="18">
        <v>0</v>
      </c>
      <c r="D9" s="58">
        <v>36283105</v>
      </c>
      <c r="E9" s="59">
        <v>36283105</v>
      </c>
      <c r="F9" s="59">
        <v>4402805</v>
      </c>
      <c r="G9" s="59">
        <v>3214232</v>
      </c>
      <c r="H9" s="59">
        <v>3185559</v>
      </c>
      <c r="I9" s="59">
        <v>10802596</v>
      </c>
      <c r="J9" s="59">
        <v>3455145</v>
      </c>
      <c r="K9" s="59">
        <v>3256806</v>
      </c>
      <c r="L9" s="59">
        <v>2810247</v>
      </c>
      <c r="M9" s="59">
        <v>9522198</v>
      </c>
      <c r="N9" s="59">
        <v>4530749</v>
      </c>
      <c r="O9" s="59">
        <v>2941755</v>
      </c>
      <c r="P9" s="59">
        <v>3959004</v>
      </c>
      <c r="Q9" s="59">
        <v>11431508</v>
      </c>
      <c r="R9" s="59">
        <v>0</v>
      </c>
      <c r="S9" s="59">
        <v>0</v>
      </c>
      <c r="T9" s="59">
        <v>0</v>
      </c>
      <c r="U9" s="59">
        <v>0</v>
      </c>
      <c r="V9" s="59">
        <v>31756302</v>
      </c>
      <c r="W9" s="59">
        <v>11084904</v>
      </c>
      <c r="X9" s="59">
        <v>20671398</v>
      </c>
      <c r="Y9" s="60">
        <v>186.48</v>
      </c>
      <c r="Z9" s="61">
        <v>36283105</v>
      </c>
    </row>
    <row r="10" spans="1:26" ht="25.5">
      <c r="A10" s="62" t="s">
        <v>95</v>
      </c>
      <c r="B10" s="63">
        <f>SUM(B5:B9)</f>
        <v>260268810</v>
      </c>
      <c r="C10" s="63">
        <f>SUM(C5:C9)</f>
        <v>0</v>
      </c>
      <c r="D10" s="64">
        <f aca="true" t="shared" si="0" ref="D10:Z10">SUM(D5:D9)</f>
        <v>284404351</v>
      </c>
      <c r="E10" s="65">
        <f t="shared" si="0"/>
        <v>284404351</v>
      </c>
      <c r="F10" s="65">
        <f t="shared" si="0"/>
        <v>62633095</v>
      </c>
      <c r="G10" s="65">
        <f t="shared" si="0"/>
        <v>15067098</v>
      </c>
      <c r="H10" s="65">
        <f t="shared" si="0"/>
        <v>15974537</v>
      </c>
      <c r="I10" s="65">
        <f t="shared" si="0"/>
        <v>93674730</v>
      </c>
      <c r="J10" s="65">
        <f t="shared" si="0"/>
        <v>15039751</v>
      </c>
      <c r="K10" s="65">
        <f t="shared" si="0"/>
        <v>15450843</v>
      </c>
      <c r="L10" s="65">
        <f t="shared" si="0"/>
        <v>33715210</v>
      </c>
      <c r="M10" s="65">
        <f t="shared" si="0"/>
        <v>64205804</v>
      </c>
      <c r="N10" s="65">
        <f t="shared" si="0"/>
        <v>16779543</v>
      </c>
      <c r="O10" s="65">
        <f t="shared" si="0"/>
        <v>13694830</v>
      </c>
      <c r="P10" s="65">
        <f t="shared" si="0"/>
        <v>38059013</v>
      </c>
      <c r="Q10" s="65">
        <f t="shared" si="0"/>
        <v>68533386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226413920</v>
      </c>
      <c r="W10" s="65">
        <f t="shared" si="0"/>
        <v>122048343</v>
      </c>
      <c r="X10" s="65">
        <f t="shared" si="0"/>
        <v>104365577</v>
      </c>
      <c r="Y10" s="66">
        <f>+IF(W10&lt;&gt;0,(X10/W10)*100,0)</f>
        <v>85.5116705681125</v>
      </c>
      <c r="Z10" s="67">
        <f t="shared" si="0"/>
        <v>284404351</v>
      </c>
    </row>
    <row r="11" spans="1:26" ht="13.5">
      <c r="A11" s="57" t="s">
        <v>36</v>
      </c>
      <c r="B11" s="18">
        <v>67111820</v>
      </c>
      <c r="C11" s="18">
        <v>0</v>
      </c>
      <c r="D11" s="58">
        <v>77115261</v>
      </c>
      <c r="E11" s="59">
        <v>77115261</v>
      </c>
      <c r="F11" s="59">
        <v>6737898</v>
      </c>
      <c r="G11" s="59">
        <v>5888289</v>
      </c>
      <c r="H11" s="59">
        <v>5678459</v>
      </c>
      <c r="I11" s="59">
        <v>18304646</v>
      </c>
      <c r="J11" s="59">
        <v>5868665</v>
      </c>
      <c r="K11" s="59">
        <v>5781354</v>
      </c>
      <c r="L11" s="59">
        <v>5967073</v>
      </c>
      <c r="M11" s="59">
        <v>17617092</v>
      </c>
      <c r="N11" s="59">
        <v>6246689</v>
      </c>
      <c r="O11" s="59">
        <v>5791906</v>
      </c>
      <c r="P11" s="59">
        <v>5676629</v>
      </c>
      <c r="Q11" s="59">
        <v>17715224</v>
      </c>
      <c r="R11" s="59">
        <v>0</v>
      </c>
      <c r="S11" s="59">
        <v>0</v>
      </c>
      <c r="T11" s="59">
        <v>0</v>
      </c>
      <c r="U11" s="59">
        <v>0</v>
      </c>
      <c r="V11" s="59">
        <v>53636962</v>
      </c>
      <c r="W11" s="59">
        <v>57836448</v>
      </c>
      <c r="X11" s="59">
        <v>-4199486</v>
      </c>
      <c r="Y11" s="60">
        <v>-7.26</v>
      </c>
      <c r="Z11" s="61">
        <v>77115261</v>
      </c>
    </row>
    <row r="12" spans="1:26" ht="13.5">
      <c r="A12" s="57" t="s">
        <v>37</v>
      </c>
      <c r="B12" s="18">
        <v>7464421</v>
      </c>
      <c r="C12" s="18">
        <v>0</v>
      </c>
      <c r="D12" s="58">
        <v>7586900</v>
      </c>
      <c r="E12" s="59">
        <v>7586900</v>
      </c>
      <c r="F12" s="59">
        <v>624868</v>
      </c>
      <c r="G12" s="59">
        <v>533864</v>
      </c>
      <c r="H12" s="59">
        <v>580463</v>
      </c>
      <c r="I12" s="59">
        <v>1739195</v>
      </c>
      <c r="J12" s="59">
        <v>601784</v>
      </c>
      <c r="K12" s="59">
        <v>590496</v>
      </c>
      <c r="L12" s="59">
        <v>587200</v>
      </c>
      <c r="M12" s="59">
        <v>1779480</v>
      </c>
      <c r="N12" s="59">
        <v>619372</v>
      </c>
      <c r="O12" s="59">
        <v>635686</v>
      </c>
      <c r="P12" s="59">
        <v>634910</v>
      </c>
      <c r="Q12" s="59">
        <v>1889968</v>
      </c>
      <c r="R12" s="59">
        <v>0</v>
      </c>
      <c r="S12" s="59">
        <v>0</v>
      </c>
      <c r="T12" s="59">
        <v>0</v>
      </c>
      <c r="U12" s="59">
        <v>0</v>
      </c>
      <c r="V12" s="59">
        <v>5408643</v>
      </c>
      <c r="W12" s="59">
        <v>5690169</v>
      </c>
      <c r="X12" s="59">
        <v>-281526</v>
      </c>
      <c r="Y12" s="60">
        <v>-4.95</v>
      </c>
      <c r="Z12" s="61">
        <v>7586900</v>
      </c>
    </row>
    <row r="13" spans="1:26" ht="13.5">
      <c r="A13" s="57" t="s">
        <v>96</v>
      </c>
      <c r="B13" s="18">
        <v>28701181</v>
      </c>
      <c r="C13" s="18">
        <v>0</v>
      </c>
      <c r="D13" s="58">
        <v>36484397</v>
      </c>
      <c r="E13" s="59">
        <v>36484397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27363294</v>
      </c>
      <c r="X13" s="59">
        <v>-27363294</v>
      </c>
      <c r="Y13" s="60">
        <v>-100</v>
      </c>
      <c r="Z13" s="61">
        <v>36484397</v>
      </c>
    </row>
    <row r="14" spans="1:26" ht="13.5">
      <c r="A14" s="57" t="s">
        <v>38</v>
      </c>
      <c r="B14" s="18">
        <v>0</v>
      </c>
      <c r="C14" s="18">
        <v>0</v>
      </c>
      <c r="D14" s="58">
        <v>0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/>
      <c r="X14" s="59">
        <v>0</v>
      </c>
      <c r="Y14" s="60">
        <v>0</v>
      </c>
      <c r="Z14" s="61">
        <v>0</v>
      </c>
    </row>
    <row r="15" spans="1:26" ht="13.5">
      <c r="A15" s="57" t="s">
        <v>39</v>
      </c>
      <c r="B15" s="18">
        <v>79099499</v>
      </c>
      <c r="C15" s="18">
        <v>0</v>
      </c>
      <c r="D15" s="58">
        <v>67403152</v>
      </c>
      <c r="E15" s="59">
        <v>67403152</v>
      </c>
      <c r="F15" s="59">
        <v>404148</v>
      </c>
      <c r="G15" s="59">
        <v>9081738</v>
      </c>
      <c r="H15" s="59">
        <v>7502776</v>
      </c>
      <c r="I15" s="59">
        <v>16988662</v>
      </c>
      <c r="J15" s="59">
        <v>9579624</v>
      </c>
      <c r="K15" s="59">
        <v>5760805</v>
      </c>
      <c r="L15" s="59">
        <v>4301423</v>
      </c>
      <c r="M15" s="59">
        <v>19641852</v>
      </c>
      <c r="N15" s="59">
        <v>3865560</v>
      </c>
      <c r="O15" s="59">
        <v>8047677</v>
      </c>
      <c r="P15" s="59">
        <v>2291037</v>
      </c>
      <c r="Q15" s="59">
        <v>14204274</v>
      </c>
      <c r="R15" s="59">
        <v>0</v>
      </c>
      <c r="S15" s="59">
        <v>0</v>
      </c>
      <c r="T15" s="59">
        <v>0</v>
      </c>
      <c r="U15" s="59">
        <v>0</v>
      </c>
      <c r="V15" s="59">
        <v>50834788</v>
      </c>
      <c r="W15" s="59">
        <v>50551866</v>
      </c>
      <c r="X15" s="59">
        <v>282922</v>
      </c>
      <c r="Y15" s="60">
        <v>0.56</v>
      </c>
      <c r="Z15" s="61">
        <v>67403152</v>
      </c>
    </row>
    <row r="16" spans="1:26" ht="13.5">
      <c r="A16" s="68" t="s">
        <v>40</v>
      </c>
      <c r="B16" s="18">
        <v>1633991</v>
      </c>
      <c r="C16" s="18">
        <v>0</v>
      </c>
      <c r="D16" s="58">
        <v>9969151</v>
      </c>
      <c r="E16" s="59">
        <v>9969151</v>
      </c>
      <c r="F16" s="59">
        <v>749114</v>
      </c>
      <c r="G16" s="59">
        <v>507422</v>
      </c>
      <c r="H16" s="59">
        <v>497081</v>
      </c>
      <c r="I16" s="59">
        <v>1753617</v>
      </c>
      <c r="J16" s="59">
        <v>618248</v>
      </c>
      <c r="K16" s="59">
        <v>595529</v>
      </c>
      <c r="L16" s="59">
        <v>879479</v>
      </c>
      <c r="M16" s="59">
        <v>2093256</v>
      </c>
      <c r="N16" s="59">
        <v>931807</v>
      </c>
      <c r="O16" s="59">
        <v>1016421</v>
      </c>
      <c r="P16" s="59">
        <v>1124911</v>
      </c>
      <c r="Q16" s="59">
        <v>3073139</v>
      </c>
      <c r="R16" s="59">
        <v>0</v>
      </c>
      <c r="S16" s="59">
        <v>0</v>
      </c>
      <c r="T16" s="59">
        <v>0</v>
      </c>
      <c r="U16" s="59">
        <v>0</v>
      </c>
      <c r="V16" s="59">
        <v>6920012</v>
      </c>
      <c r="W16" s="59">
        <v>7476858</v>
      </c>
      <c r="X16" s="59">
        <v>-556846</v>
      </c>
      <c r="Y16" s="60">
        <v>-7.45</v>
      </c>
      <c r="Z16" s="61">
        <v>9969151</v>
      </c>
    </row>
    <row r="17" spans="1:26" ht="13.5">
      <c r="A17" s="57" t="s">
        <v>41</v>
      </c>
      <c r="B17" s="18">
        <v>69770296</v>
      </c>
      <c r="C17" s="18">
        <v>0</v>
      </c>
      <c r="D17" s="58">
        <v>106184394</v>
      </c>
      <c r="E17" s="59">
        <v>106184394</v>
      </c>
      <c r="F17" s="59">
        <v>4064705</v>
      </c>
      <c r="G17" s="59">
        <v>2671653</v>
      </c>
      <c r="H17" s="59">
        <v>3254776</v>
      </c>
      <c r="I17" s="59">
        <v>9991134</v>
      </c>
      <c r="J17" s="59">
        <v>3258356</v>
      </c>
      <c r="K17" s="59">
        <v>2184918</v>
      </c>
      <c r="L17" s="59">
        <v>5050078</v>
      </c>
      <c r="M17" s="59">
        <v>10493352</v>
      </c>
      <c r="N17" s="59">
        <v>2750103</v>
      </c>
      <c r="O17" s="59">
        <v>3268916</v>
      </c>
      <c r="P17" s="59">
        <v>3428403</v>
      </c>
      <c r="Q17" s="59">
        <v>9447422</v>
      </c>
      <c r="R17" s="59">
        <v>0</v>
      </c>
      <c r="S17" s="59">
        <v>0</v>
      </c>
      <c r="T17" s="59">
        <v>0</v>
      </c>
      <c r="U17" s="59">
        <v>0</v>
      </c>
      <c r="V17" s="59">
        <v>29931908</v>
      </c>
      <c r="W17" s="59">
        <v>79638282</v>
      </c>
      <c r="X17" s="59">
        <v>-49706374</v>
      </c>
      <c r="Y17" s="60">
        <v>-62.42</v>
      </c>
      <c r="Z17" s="61">
        <v>106184394</v>
      </c>
    </row>
    <row r="18" spans="1:26" ht="13.5">
      <c r="A18" s="69" t="s">
        <v>42</v>
      </c>
      <c r="B18" s="70">
        <f>SUM(B11:B17)</f>
        <v>253781208</v>
      </c>
      <c r="C18" s="70">
        <f>SUM(C11:C17)</f>
        <v>0</v>
      </c>
      <c r="D18" s="71">
        <f aca="true" t="shared" si="1" ref="D18:Z18">SUM(D11:D17)</f>
        <v>304743255</v>
      </c>
      <c r="E18" s="72">
        <f t="shared" si="1"/>
        <v>304743255</v>
      </c>
      <c r="F18" s="72">
        <f t="shared" si="1"/>
        <v>12580733</v>
      </c>
      <c r="G18" s="72">
        <f t="shared" si="1"/>
        <v>18682966</v>
      </c>
      <c r="H18" s="72">
        <f t="shared" si="1"/>
        <v>17513555</v>
      </c>
      <c r="I18" s="72">
        <f t="shared" si="1"/>
        <v>48777254</v>
      </c>
      <c r="J18" s="72">
        <f t="shared" si="1"/>
        <v>19926677</v>
      </c>
      <c r="K18" s="72">
        <f t="shared" si="1"/>
        <v>14913102</v>
      </c>
      <c r="L18" s="72">
        <f t="shared" si="1"/>
        <v>16785253</v>
      </c>
      <c r="M18" s="72">
        <f t="shared" si="1"/>
        <v>51625032</v>
      </c>
      <c r="N18" s="72">
        <f t="shared" si="1"/>
        <v>14413531</v>
      </c>
      <c r="O18" s="72">
        <f t="shared" si="1"/>
        <v>18760606</v>
      </c>
      <c r="P18" s="72">
        <f t="shared" si="1"/>
        <v>13155890</v>
      </c>
      <c r="Q18" s="72">
        <f t="shared" si="1"/>
        <v>46330027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146732313</v>
      </c>
      <c r="W18" s="72">
        <f t="shared" si="1"/>
        <v>228556917</v>
      </c>
      <c r="X18" s="72">
        <f t="shared" si="1"/>
        <v>-81824604</v>
      </c>
      <c r="Y18" s="66">
        <f>+IF(W18&lt;&gt;0,(X18/W18)*100,0)</f>
        <v>-35.800537158978216</v>
      </c>
      <c r="Z18" s="73">
        <f t="shared" si="1"/>
        <v>304743255</v>
      </c>
    </row>
    <row r="19" spans="1:26" ht="13.5">
      <c r="A19" s="69" t="s">
        <v>43</v>
      </c>
      <c r="B19" s="74">
        <f>+B10-B18</f>
        <v>6487602</v>
      </c>
      <c r="C19" s="74">
        <f>+C10-C18</f>
        <v>0</v>
      </c>
      <c r="D19" s="75">
        <f aca="true" t="shared" si="2" ref="D19:Z19">+D10-D18</f>
        <v>-20338904</v>
      </c>
      <c r="E19" s="76">
        <f t="shared" si="2"/>
        <v>-20338904</v>
      </c>
      <c r="F19" s="76">
        <f t="shared" si="2"/>
        <v>50052362</v>
      </c>
      <c r="G19" s="76">
        <f t="shared" si="2"/>
        <v>-3615868</v>
      </c>
      <c r="H19" s="76">
        <f t="shared" si="2"/>
        <v>-1539018</v>
      </c>
      <c r="I19" s="76">
        <f t="shared" si="2"/>
        <v>44897476</v>
      </c>
      <c r="J19" s="76">
        <f t="shared" si="2"/>
        <v>-4886926</v>
      </c>
      <c r="K19" s="76">
        <f t="shared" si="2"/>
        <v>537741</v>
      </c>
      <c r="L19" s="76">
        <f t="shared" si="2"/>
        <v>16929957</v>
      </c>
      <c r="M19" s="76">
        <f t="shared" si="2"/>
        <v>12580772</v>
      </c>
      <c r="N19" s="76">
        <f t="shared" si="2"/>
        <v>2366012</v>
      </c>
      <c r="O19" s="76">
        <f t="shared" si="2"/>
        <v>-5065776</v>
      </c>
      <c r="P19" s="76">
        <f t="shared" si="2"/>
        <v>24903123</v>
      </c>
      <c r="Q19" s="76">
        <f t="shared" si="2"/>
        <v>22203359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79681607</v>
      </c>
      <c r="W19" s="76">
        <f>IF(E10=E18,0,W10-W18)</f>
        <v>-106508574</v>
      </c>
      <c r="X19" s="76">
        <f t="shared" si="2"/>
        <v>186190181</v>
      </c>
      <c r="Y19" s="77">
        <f>+IF(W19&lt;&gt;0,(X19/W19)*100,0)</f>
        <v>-174.81238740460464</v>
      </c>
      <c r="Z19" s="78">
        <f t="shared" si="2"/>
        <v>-20338904</v>
      </c>
    </row>
    <row r="20" spans="1:26" ht="13.5">
      <c r="A20" s="57" t="s">
        <v>44</v>
      </c>
      <c r="B20" s="18">
        <v>32836727</v>
      </c>
      <c r="C20" s="18">
        <v>0</v>
      </c>
      <c r="D20" s="58">
        <v>0</v>
      </c>
      <c r="E20" s="59">
        <v>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>
        <v>30959000</v>
      </c>
      <c r="X20" s="59">
        <v>-30959000</v>
      </c>
      <c r="Y20" s="60">
        <v>-100</v>
      </c>
      <c r="Z20" s="61">
        <v>0</v>
      </c>
    </row>
    <row r="21" spans="1:26" ht="13.5">
      <c r="A21" s="57" t="s">
        <v>97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98</v>
      </c>
      <c r="B22" s="85">
        <f>SUM(B19:B21)</f>
        <v>39324329</v>
      </c>
      <c r="C22" s="85">
        <f>SUM(C19:C21)</f>
        <v>0</v>
      </c>
      <c r="D22" s="86">
        <f aca="true" t="shared" si="3" ref="D22:Z22">SUM(D19:D21)</f>
        <v>-20338904</v>
      </c>
      <c r="E22" s="87">
        <f t="shared" si="3"/>
        <v>-20338904</v>
      </c>
      <c r="F22" s="87">
        <f t="shared" si="3"/>
        <v>50052362</v>
      </c>
      <c r="G22" s="87">
        <f t="shared" si="3"/>
        <v>-3615868</v>
      </c>
      <c r="H22" s="87">
        <f t="shared" si="3"/>
        <v>-1539018</v>
      </c>
      <c r="I22" s="87">
        <f t="shared" si="3"/>
        <v>44897476</v>
      </c>
      <c r="J22" s="87">
        <f t="shared" si="3"/>
        <v>-4886926</v>
      </c>
      <c r="K22" s="87">
        <f t="shared" si="3"/>
        <v>537741</v>
      </c>
      <c r="L22" s="87">
        <f t="shared" si="3"/>
        <v>16929957</v>
      </c>
      <c r="M22" s="87">
        <f t="shared" si="3"/>
        <v>12580772</v>
      </c>
      <c r="N22" s="87">
        <f t="shared" si="3"/>
        <v>2366012</v>
      </c>
      <c r="O22" s="87">
        <f t="shared" si="3"/>
        <v>-5065776</v>
      </c>
      <c r="P22" s="87">
        <f t="shared" si="3"/>
        <v>24903123</v>
      </c>
      <c r="Q22" s="87">
        <f t="shared" si="3"/>
        <v>22203359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79681607</v>
      </c>
      <c r="W22" s="87">
        <f t="shared" si="3"/>
        <v>-75549574</v>
      </c>
      <c r="X22" s="87">
        <f t="shared" si="3"/>
        <v>155231181</v>
      </c>
      <c r="Y22" s="88">
        <f>+IF(W22&lt;&gt;0,(X22/W22)*100,0)</f>
        <v>-205.46930019751005</v>
      </c>
      <c r="Z22" s="89">
        <f t="shared" si="3"/>
        <v>-20338904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39324329</v>
      </c>
      <c r="C24" s="74">
        <f>SUM(C22:C23)</f>
        <v>0</v>
      </c>
      <c r="D24" s="75">
        <f aca="true" t="shared" si="4" ref="D24:Z24">SUM(D22:D23)</f>
        <v>-20338904</v>
      </c>
      <c r="E24" s="76">
        <f t="shared" si="4"/>
        <v>-20338904</v>
      </c>
      <c r="F24" s="76">
        <f t="shared" si="4"/>
        <v>50052362</v>
      </c>
      <c r="G24" s="76">
        <f t="shared" si="4"/>
        <v>-3615868</v>
      </c>
      <c r="H24" s="76">
        <f t="shared" si="4"/>
        <v>-1539018</v>
      </c>
      <c r="I24" s="76">
        <f t="shared" si="4"/>
        <v>44897476</v>
      </c>
      <c r="J24" s="76">
        <f t="shared" si="4"/>
        <v>-4886926</v>
      </c>
      <c r="K24" s="76">
        <f t="shared" si="4"/>
        <v>537741</v>
      </c>
      <c r="L24" s="76">
        <f t="shared" si="4"/>
        <v>16929957</v>
      </c>
      <c r="M24" s="76">
        <f t="shared" si="4"/>
        <v>12580772</v>
      </c>
      <c r="N24" s="76">
        <f t="shared" si="4"/>
        <v>2366012</v>
      </c>
      <c r="O24" s="76">
        <f t="shared" si="4"/>
        <v>-5065776</v>
      </c>
      <c r="P24" s="76">
        <f t="shared" si="4"/>
        <v>24903123</v>
      </c>
      <c r="Q24" s="76">
        <f t="shared" si="4"/>
        <v>22203359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79681607</v>
      </c>
      <c r="W24" s="76">
        <f t="shared" si="4"/>
        <v>-75549574</v>
      </c>
      <c r="X24" s="76">
        <f t="shared" si="4"/>
        <v>155231181</v>
      </c>
      <c r="Y24" s="77">
        <f>+IF(W24&lt;&gt;0,(X24/W24)*100,0)</f>
        <v>-205.46930019751005</v>
      </c>
      <c r="Z24" s="78">
        <f t="shared" si="4"/>
        <v>-20338904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99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0</v>
      </c>
      <c r="C27" s="21">
        <v>0</v>
      </c>
      <c r="D27" s="98">
        <v>30959000</v>
      </c>
      <c r="E27" s="99">
        <v>30959000</v>
      </c>
      <c r="F27" s="99">
        <v>0</v>
      </c>
      <c r="G27" s="99">
        <v>0</v>
      </c>
      <c r="H27" s="99">
        <v>4768874</v>
      </c>
      <c r="I27" s="99">
        <v>4768874</v>
      </c>
      <c r="J27" s="99">
        <v>3667287</v>
      </c>
      <c r="K27" s="99">
        <v>3823254</v>
      </c>
      <c r="L27" s="99">
        <v>2637410</v>
      </c>
      <c r="M27" s="99">
        <v>10127951</v>
      </c>
      <c r="N27" s="99">
        <v>617038</v>
      </c>
      <c r="O27" s="99">
        <v>2321295</v>
      </c>
      <c r="P27" s="99">
        <v>3843042</v>
      </c>
      <c r="Q27" s="99">
        <v>6781375</v>
      </c>
      <c r="R27" s="99">
        <v>0</v>
      </c>
      <c r="S27" s="99">
        <v>0</v>
      </c>
      <c r="T27" s="99">
        <v>0</v>
      </c>
      <c r="U27" s="99">
        <v>0</v>
      </c>
      <c r="V27" s="99">
        <v>21678200</v>
      </c>
      <c r="W27" s="99">
        <v>23219250</v>
      </c>
      <c r="X27" s="99">
        <v>-1541050</v>
      </c>
      <c r="Y27" s="100">
        <v>-6.64</v>
      </c>
      <c r="Z27" s="101">
        <v>30959000</v>
      </c>
    </row>
    <row r="28" spans="1:26" ht="13.5">
      <c r="A28" s="102" t="s">
        <v>44</v>
      </c>
      <c r="B28" s="18">
        <v>0</v>
      </c>
      <c r="C28" s="18">
        <v>0</v>
      </c>
      <c r="D28" s="58">
        <v>30959000</v>
      </c>
      <c r="E28" s="59">
        <v>30959000</v>
      </c>
      <c r="F28" s="59">
        <v>0</v>
      </c>
      <c r="G28" s="59">
        <v>0</v>
      </c>
      <c r="H28" s="59">
        <v>4768874</v>
      </c>
      <c r="I28" s="59">
        <v>4768874</v>
      </c>
      <c r="J28" s="59">
        <v>3667287</v>
      </c>
      <c r="K28" s="59">
        <v>3823254</v>
      </c>
      <c r="L28" s="59">
        <v>2637410</v>
      </c>
      <c r="M28" s="59">
        <v>10127951</v>
      </c>
      <c r="N28" s="59">
        <v>617038</v>
      </c>
      <c r="O28" s="59">
        <v>1059191</v>
      </c>
      <c r="P28" s="59">
        <v>3270502</v>
      </c>
      <c r="Q28" s="59">
        <v>4946731</v>
      </c>
      <c r="R28" s="59">
        <v>0</v>
      </c>
      <c r="S28" s="59">
        <v>0</v>
      </c>
      <c r="T28" s="59">
        <v>0</v>
      </c>
      <c r="U28" s="59">
        <v>0</v>
      </c>
      <c r="V28" s="59">
        <v>19843556</v>
      </c>
      <c r="W28" s="59">
        <v>23219250</v>
      </c>
      <c r="X28" s="59">
        <v>-3375694</v>
      </c>
      <c r="Y28" s="60">
        <v>-14.54</v>
      </c>
      <c r="Z28" s="61">
        <v>30959000</v>
      </c>
    </row>
    <row r="29" spans="1:26" ht="13.5">
      <c r="A29" s="57" t="s">
        <v>100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0</v>
      </c>
      <c r="C31" s="18">
        <v>0</v>
      </c>
      <c r="D31" s="58">
        <v>0</v>
      </c>
      <c r="E31" s="59">
        <v>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1262104</v>
      </c>
      <c r="P31" s="59">
        <v>572540</v>
      </c>
      <c r="Q31" s="59">
        <v>1834644</v>
      </c>
      <c r="R31" s="59">
        <v>0</v>
      </c>
      <c r="S31" s="59">
        <v>0</v>
      </c>
      <c r="T31" s="59">
        <v>0</v>
      </c>
      <c r="U31" s="59">
        <v>0</v>
      </c>
      <c r="V31" s="59">
        <v>1834644</v>
      </c>
      <c r="W31" s="59"/>
      <c r="X31" s="59">
        <v>1834644</v>
      </c>
      <c r="Y31" s="60">
        <v>0</v>
      </c>
      <c r="Z31" s="61">
        <v>0</v>
      </c>
    </row>
    <row r="32" spans="1:26" ht="13.5">
      <c r="A32" s="69" t="s">
        <v>50</v>
      </c>
      <c r="B32" s="21">
        <f>SUM(B28:B31)</f>
        <v>0</v>
      </c>
      <c r="C32" s="21">
        <f>SUM(C28:C31)</f>
        <v>0</v>
      </c>
      <c r="D32" s="98">
        <f aca="true" t="shared" si="5" ref="D32:Z32">SUM(D28:D31)</f>
        <v>30959000</v>
      </c>
      <c r="E32" s="99">
        <f t="shared" si="5"/>
        <v>30959000</v>
      </c>
      <c r="F32" s="99">
        <f t="shared" si="5"/>
        <v>0</v>
      </c>
      <c r="G32" s="99">
        <f t="shared" si="5"/>
        <v>0</v>
      </c>
      <c r="H32" s="99">
        <f t="shared" si="5"/>
        <v>4768874</v>
      </c>
      <c r="I32" s="99">
        <f t="shared" si="5"/>
        <v>4768874</v>
      </c>
      <c r="J32" s="99">
        <f t="shared" si="5"/>
        <v>3667287</v>
      </c>
      <c r="K32" s="99">
        <f t="shared" si="5"/>
        <v>3823254</v>
      </c>
      <c r="L32" s="99">
        <f t="shared" si="5"/>
        <v>2637410</v>
      </c>
      <c r="M32" s="99">
        <f t="shared" si="5"/>
        <v>10127951</v>
      </c>
      <c r="N32" s="99">
        <f t="shared" si="5"/>
        <v>617038</v>
      </c>
      <c r="O32" s="99">
        <f t="shared" si="5"/>
        <v>2321295</v>
      </c>
      <c r="P32" s="99">
        <f t="shared" si="5"/>
        <v>3843042</v>
      </c>
      <c r="Q32" s="99">
        <f t="shared" si="5"/>
        <v>6781375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21678200</v>
      </c>
      <c r="W32" s="99">
        <f t="shared" si="5"/>
        <v>23219250</v>
      </c>
      <c r="X32" s="99">
        <f t="shared" si="5"/>
        <v>-1541050</v>
      </c>
      <c r="Y32" s="100">
        <f>+IF(W32&lt;&gt;0,(X32/W32)*100,0)</f>
        <v>-6.636949944550318</v>
      </c>
      <c r="Z32" s="101">
        <f t="shared" si="5"/>
        <v>30959000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167662057</v>
      </c>
      <c r="C35" s="18">
        <v>0</v>
      </c>
      <c r="D35" s="58">
        <v>100317620</v>
      </c>
      <c r="E35" s="59">
        <v>100317620</v>
      </c>
      <c r="F35" s="59">
        <v>0</v>
      </c>
      <c r="G35" s="59">
        <v>0</v>
      </c>
      <c r="H35" s="59">
        <v>0</v>
      </c>
      <c r="I35" s="59">
        <v>0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0</v>
      </c>
      <c r="W35" s="59">
        <v>75238215</v>
      </c>
      <c r="X35" s="59">
        <v>-75238215</v>
      </c>
      <c r="Y35" s="60">
        <v>-100</v>
      </c>
      <c r="Z35" s="61">
        <v>100317620</v>
      </c>
    </row>
    <row r="36" spans="1:26" ht="13.5">
      <c r="A36" s="57" t="s">
        <v>53</v>
      </c>
      <c r="B36" s="18">
        <v>716693096</v>
      </c>
      <c r="C36" s="18">
        <v>0</v>
      </c>
      <c r="D36" s="58">
        <v>792817089</v>
      </c>
      <c r="E36" s="59">
        <v>792817089</v>
      </c>
      <c r="F36" s="59">
        <v>0</v>
      </c>
      <c r="G36" s="59">
        <v>0</v>
      </c>
      <c r="H36" s="59">
        <v>0</v>
      </c>
      <c r="I36" s="59">
        <v>0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0</v>
      </c>
      <c r="W36" s="59">
        <v>594612817</v>
      </c>
      <c r="X36" s="59">
        <v>-594612817</v>
      </c>
      <c r="Y36" s="60">
        <v>-100</v>
      </c>
      <c r="Z36" s="61">
        <v>792817089</v>
      </c>
    </row>
    <row r="37" spans="1:26" ht="13.5">
      <c r="A37" s="57" t="s">
        <v>54</v>
      </c>
      <c r="B37" s="18">
        <v>56142789</v>
      </c>
      <c r="C37" s="18">
        <v>0</v>
      </c>
      <c r="D37" s="58">
        <v>31896436</v>
      </c>
      <c r="E37" s="59">
        <v>31896436</v>
      </c>
      <c r="F37" s="59">
        <v>0</v>
      </c>
      <c r="G37" s="59">
        <v>0</v>
      </c>
      <c r="H37" s="59">
        <v>0</v>
      </c>
      <c r="I37" s="59">
        <v>0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0</v>
      </c>
      <c r="W37" s="59">
        <v>23922327</v>
      </c>
      <c r="X37" s="59">
        <v>-23922327</v>
      </c>
      <c r="Y37" s="60">
        <v>-100</v>
      </c>
      <c r="Z37" s="61">
        <v>31896436</v>
      </c>
    </row>
    <row r="38" spans="1:26" ht="13.5">
      <c r="A38" s="57" t="s">
        <v>55</v>
      </c>
      <c r="B38" s="18">
        <v>127063020</v>
      </c>
      <c r="C38" s="18">
        <v>0</v>
      </c>
      <c r="D38" s="58">
        <v>122353018</v>
      </c>
      <c r="E38" s="59">
        <v>122353018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91764764</v>
      </c>
      <c r="X38" s="59">
        <v>-91764764</v>
      </c>
      <c r="Y38" s="60">
        <v>-100</v>
      </c>
      <c r="Z38" s="61">
        <v>122353018</v>
      </c>
    </row>
    <row r="39" spans="1:26" ht="13.5">
      <c r="A39" s="57" t="s">
        <v>56</v>
      </c>
      <c r="B39" s="18">
        <v>701149344</v>
      </c>
      <c r="C39" s="18">
        <v>0</v>
      </c>
      <c r="D39" s="58">
        <v>738885255</v>
      </c>
      <c r="E39" s="59">
        <v>738885255</v>
      </c>
      <c r="F39" s="59">
        <v>0</v>
      </c>
      <c r="G39" s="59">
        <v>0</v>
      </c>
      <c r="H39" s="59">
        <v>0</v>
      </c>
      <c r="I39" s="59">
        <v>0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0</v>
      </c>
      <c r="W39" s="59">
        <v>554163941</v>
      </c>
      <c r="X39" s="59">
        <v>-554163941</v>
      </c>
      <c r="Y39" s="60">
        <v>-100</v>
      </c>
      <c r="Z39" s="61">
        <v>738885255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55830997</v>
      </c>
      <c r="C42" s="18">
        <v>0</v>
      </c>
      <c r="D42" s="58">
        <v>34972370</v>
      </c>
      <c r="E42" s="59">
        <v>34972370</v>
      </c>
      <c r="F42" s="59">
        <v>40949446</v>
      </c>
      <c r="G42" s="59">
        <v>-7952128</v>
      </c>
      <c r="H42" s="59">
        <v>-7802067</v>
      </c>
      <c r="I42" s="59">
        <v>25195251</v>
      </c>
      <c r="J42" s="59">
        <v>-11300611</v>
      </c>
      <c r="K42" s="59">
        <v>-5777050</v>
      </c>
      <c r="L42" s="59">
        <v>24244041</v>
      </c>
      <c r="M42" s="59">
        <v>7166380</v>
      </c>
      <c r="N42" s="59">
        <v>-5305846</v>
      </c>
      <c r="O42" s="59">
        <v>-10951361</v>
      </c>
      <c r="P42" s="59">
        <v>28858532</v>
      </c>
      <c r="Q42" s="59">
        <v>12601325</v>
      </c>
      <c r="R42" s="59">
        <v>0</v>
      </c>
      <c r="S42" s="59">
        <v>0</v>
      </c>
      <c r="T42" s="59">
        <v>0</v>
      </c>
      <c r="U42" s="59">
        <v>0</v>
      </c>
      <c r="V42" s="59">
        <v>44962956</v>
      </c>
      <c r="W42" s="59">
        <v>59918665</v>
      </c>
      <c r="X42" s="59">
        <v>-14955709</v>
      </c>
      <c r="Y42" s="60">
        <v>-24.96</v>
      </c>
      <c r="Z42" s="61">
        <v>34972370</v>
      </c>
    </row>
    <row r="43" spans="1:26" ht="13.5">
      <c r="A43" s="57" t="s">
        <v>59</v>
      </c>
      <c r="B43" s="18">
        <v>-28343980</v>
      </c>
      <c r="C43" s="18">
        <v>0</v>
      </c>
      <c r="D43" s="58">
        <v>-30959005</v>
      </c>
      <c r="E43" s="59">
        <v>-30959005</v>
      </c>
      <c r="F43" s="59">
        <v>0</v>
      </c>
      <c r="G43" s="59">
        <v>0</v>
      </c>
      <c r="H43" s="59">
        <v>-3873441</v>
      </c>
      <c r="I43" s="59">
        <v>-3873441</v>
      </c>
      <c r="J43" s="59">
        <v>-3667287</v>
      </c>
      <c r="K43" s="59">
        <v>-3823254</v>
      </c>
      <c r="L43" s="59">
        <v>-2637410</v>
      </c>
      <c r="M43" s="59">
        <v>-10127951</v>
      </c>
      <c r="N43" s="59">
        <v>-617038</v>
      </c>
      <c r="O43" s="59">
        <v>-2321296</v>
      </c>
      <c r="P43" s="59">
        <v>-3270505</v>
      </c>
      <c r="Q43" s="59">
        <v>-6208839</v>
      </c>
      <c r="R43" s="59">
        <v>0</v>
      </c>
      <c r="S43" s="59">
        <v>0</v>
      </c>
      <c r="T43" s="59">
        <v>0</v>
      </c>
      <c r="U43" s="59">
        <v>0</v>
      </c>
      <c r="V43" s="59">
        <v>-20210231</v>
      </c>
      <c r="W43" s="59">
        <v>-22515640</v>
      </c>
      <c r="X43" s="59">
        <v>2305409</v>
      </c>
      <c r="Y43" s="60">
        <v>-10.24</v>
      </c>
      <c r="Z43" s="61">
        <v>-30959005</v>
      </c>
    </row>
    <row r="44" spans="1:26" ht="13.5">
      <c r="A44" s="57" t="s">
        <v>60</v>
      </c>
      <c r="B44" s="18">
        <v>0</v>
      </c>
      <c r="C44" s="18">
        <v>0</v>
      </c>
      <c r="D44" s="58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/>
      <c r="X44" s="59">
        <v>0</v>
      </c>
      <c r="Y44" s="60">
        <v>0</v>
      </c>
      <c r="Z44" s="61">
        <v>0</v>
      </c>
    </row>
    <row r="45" spans="1:26" ht="13.5">
      <c r="A45" s="69" t="s">
        <v>61</v>
      </c>
      <c r="B45" s="21">
        <v>82886810</v>
      </c>
      <c r="C45" s="21">
        <v>0</v>
      </c>
      <c r="D45" s="98">
        <v>41653444</v>
      </c>
      <c r="E45" s="99">
        <v>41653444</v>
      </c>
      <c r="F45" s="99">
        <v>78589525</v>
      </c>
      <c r="G45" s="99">
        <v>70637397</v>
      </c>
      <c r="H45" s="99">
        <v>58961889</v>
      </c>
      <c r="I45" s="99">
        <v>58961889</v>
      </c>
      <c r="J45" s="99">
        <v>43993991</v>
      </c>
      <c r="K45" s="99">
        <v>34393687</v>
      </c>
      <c r="L45" s="99">
        <v>56000318</v>
      </c>
      <c r="M45" s="99">
        <v>56000318</v>
      </c>
      <c r="N45" s="99">
        <v>50077434</v>
      </c>
      <c r="O45" s="99">
        <v>36804777</v>
      </c>
      <c r="P45" s="99">
        <v>62392804</v>
      </c>
      <c r="Q45" s="99">
        <v>62392804</v>
      </c>
      <c r="R45" s="99">
        <v>0</v>
      </c>
      <c r="S45" s="99">
        <v>0</v>
      </c>
      <c r="T45" s="99">
        <v>0</v>
      </c>
      <c r="U45" s="99">
        <v>0</v>
      </c>
      <c r="V45" s="99">
        <v>62392804</v>
      </c>
      <c r="W45" s="99">
        <v>75043104</v>
      </c>
      <c r="X45" s="99">
        <v>-12650300</v>
      </c>
      <c r="Y45" s="100">
        <v>-16.86</v>
      </c>
      <c r="Z45" s="101">
        <v>41653444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101</v>
      </c>
      <c r="B47" s="114" t="s">
        <v>86</v>
      </c>
      <c r="C47" s="114"/>
      <c r="D47" s="115" t="s">
        <v>87</v>
      </c>
      <c r="E47" s="116" t="s">
        <v>88</v>
      </c>
      <c r="F47" s="117"/>
      <c r="G47" s="117"/>
      <c r="H47" s="117"/>
      <c r="I47" s="118" t="s">
        <v>89</v>
      </c>
      <c r="J47" s="117"/>
      <c r="K47" s="117"/>
      <c r="L47" s="117"/>
      <c r="M47" s="118" t="s">
        <v>90</v>
      </c>
      <c r="N47" s="119"/>
      <c r="O47" s="119"/>
      <c r="P47" s="119"/>
      <c r="Q47" s="118" t="s">
        <v>91</v>
      </c>
      <c r="R47" s="119"/>
      <c r="S47" s="119"/>
      <c r="T47" s="119"/>
      <c r="U47" s="119"/>
      <c r="V47" s="118" t="s">
        <v>92</v>
      </c>
      <c r="W47" s="118" t="s">
        <v>93</v>
      </c>
      <c r="X47" s="118" t="s">
        <v>94</v>
      </c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11315295</v>
      </c>
      <c r="C49" s="51">
        <v>0</v>
      </c>
      <c r="D49" s="128">
        <v>8206517</v>
      </c>
      <c r="E49" s="53">
        <v>8168116</v>
      </c>
      <c r="F49" s="53">
        <v>0</v>
      </c>
      <c r="G49" s="53">
        <v>0</v>
      </c>
      <c r="H49" s="53">
        <v>0</v>
      </c>
      <c r="I49" s="53">
        <v>7653102</v>
      </c>
      <c r="J49" s="53">
        <v>0</v>
      </c>
      <c r="K49" s="53">
        <v>0</v>
      </c>
      <c r="L49" s="53">
        <v>0</v>
      </c>
      <c r="M49" s="53">
        <v>8065332</v>
      </c>
      <c r="N49" s="53">
        <v>0</v>
      </c>
      <c r="O49" s="53">
        <v>0</v>
      </c>
      <c r="P49" s="53">
        <v>0</v>
      </c>
      <c r="Q49" s="53">
        <v>317580450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360988812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136341</v>
      </c>
      <c r="C51" s="51">
        <v>0</v>
      </c>
      <c r="D51" s="128">
        <v>1374</v>
      </c>
      <c r="E51" s="53">
        <v>0</v>
      </c>
      <c r="F51" s="53">
        <v>0</v>
      </c>
      <c r="G51" s="53">
        <v>0</v>
      </c>
      <c r="H51" s="53">
        <v>0</v>
      </c>
      <c r="I51" s="53">
        <v>2284929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2422644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102</v>
      </c>
      <c r="B58" s="5">
        <f>IF(B67=0,0,+(B76/B67)*100)</f>
        <v>39.00660175364421</v>
      </c>
      <c r="C58" s="5">
        <f>IF(C67=0,0,+(C76/C67)*100)</f>
        <v>0</v>
      </c>
      <c r="D58" s="6">
        <f aca="true" t="shared" si="6" ref="D58:Z58">IF(D67=0,0,+(D76/D67)*100)</f>
        <v>54.19472445877006</v>
      </c>
      <c r="E58" s="7">
        <f t="shared" si="6"/>
        <v>54.19472445877006</v>
      </c>
      <c r="F58" s="7">
        <f t="shared" si="6"/>
        <v>23.046737809572612</v>
      </c>
      <c r="G58" s="7">
        <f t="shared" si="6"/>
        <v>56.58233149875043</v>
      </c>
      <c r="H58" s="7">
        <f t="shared" si="6"/>
        <v>44.6504717328234</v>
      </c>
      <c r="I58" s="7">
        <f t="shared" si="6"/>
        <v>38.34790082036499</v>
      </c>
      <c r="J58" s="7">
        <f t="shared" si="6"/>
        <v>45.79743157951427</v>
      </c>
      <c r="K58" s="7">
        <f t="shared" si="6"/>
        <v>45.03391056126448</v>
      </c>
      <c r="L58" s="7">
        <f t="shared" si="6"/>
        <v>58.91798371936273</v>
      </c>
      <c r="M58" s="7">
        <f t="shared" si="6"/>
        <v>49.26160956482049</v>
      </c>
      <c r="N58" s="7">
        <f t="shared" si="6"/>
        <v>42.75686698385771</v>
      </c>
      <c r="O58" s="7">
        <f t="shared" si="6"/>
        <v>50.220007374083366</v>
      </c>
      <c r="P58" s="7">
        <f t="shared" si="6"/>
        <v>67.2933691279611</v>
      </c>
      <c r="Q58" s="7">
        <f t="shared" si="6"/>
        <v>52.93875054588369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46.21550600696982</v>
      </c>
      <c r="W58" s="7">
        <f t="shared" si="6"/>
        <v>61.98772660676026</v>
      </c>
      <c r="X58" s="7">
        <f t="shared" si="6"/>
        <v>0</v>
      </c>
      <c r="Y58" s="7">
        <f t="shared" si="6"/>
        <v>0</v>
      </c>
      <c r="Z58" s="8">
        <f t="shared" si="6"/>
        <v>54.19472445877006</v>
      </c>
    </row>
    <row r="59" spans="1:26" ht="13.5">
      <c r="A59" s="36" t="s">
        <v>31</v>
      </c>
      <c r="B59" s="9">
        <f aca="true" t="shared" si="7" ref="B59:Z66">IF(B68=0,0,+(B77/B68)*100)</f>
        <v>59.11788955178563</v>
      </c>
      <c r="C59" s="9">
        <f t="shared" si="7"/>
        <v>0</v>
      </c>
      <c r="D59" s="2">
        <f t="shared" si="7"/>
        <v>49.999992997011546</v>
      </c>
      <c r="E59" s="10">
        <f t="shared" si="7"/>
        <v>49.999992997011546</v>
      </c>
      <c r="F59" s="10">
        <f t="shared" si="7"/>
        <v>12.278569902480312</v>
      </c>
      <c r="G59" s="10">
        <f t="shared" si="7"/>
        <v>130.70918698742688</v>
      </c>
      <c r="H59" s="10">
        <f t="shared" si="7"/>
        <v>52.53449549711456</v>
      </c>
      <c r="I59" s="10">
        <f t="shared" si="7"/>
        <v>35.929302147336465</v>
      </c>
      <c r="J59" s="10">
        <f t="shared" si="7"/>
        <v>79.05918576947425</v>
      </c>
      <c r="K59" s="10">
        <f t="shared" si="7"/>
        <v>50.626303624781556</v>
      </c>
      <c r="L59" s="10">
        <f t="shared" si="7"/>
        <v>65.8364759668951</v>
      </c>
      <c r="M59" s="10">
        <f t="shared" si="7"/>
        <v>65.00456829103292</v>
      </c>
      <c r="N59" s="10">
        <f t="shared" si="7"/>
        <v>74.07337599809466</v>
      </c>
      <c r="O59" s="10">
        <f t="shared" si="7"/>
        <v>64.089933531594</v>
      </c>
      <c r="P59" s="10">
        <f t="shared" si="7"/>
        <v>58.48920122405744</v>
      </c>
      <c r="Q59" s="10">
        <f t="shared" si="7"/>
        <v>65.53851843162563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49.90734669960905</v>
      </c>
      <c r="W59" s="10">
        <f t="shared" si="7"/>
        <v>49.998795514833375</v>
      </c>
      <c r="X59" s="10">
        <f t="shared" si="7"/>
        <v>0</v>
      </c>
      <c r="Y59" s="10">
        <f t="shared" si="7"/>
        <v>0</v>
      </c>
      <c r="Z59" s="11">
        <f t="shared" si="7"/>
        <v>49.999992997011546</v>
      </c>
    </row>
    <row r="60" spans="1:26" ht="13.5">
      <c r="A60" s="37" t="s">
        <v>32</v>
      </c>
      <c r="B60" s="12">
        <f t="shared" si="7"/>
        <v>42.03388374149723</v>
      </c>
      <c r="C60" s="12">
        <f t="shared" si="7"/>
        <v>0</v>
      </c>
      <c r="D60" s="3">
        <f t="shared" si="7"/>
        <v>63.713004684039774</v>
      </c>
      <c r="E60" s="13">
        <f t="shared" si="7"/>
        <v>63.713004684039774</v>
      </c>
      <c r="F60" s="13">
        <f t="shared" si="7"/>
        <v>42.835397064919405</v>
      </c>
      <c r="G60" s="13">
        <f t="shared" si="7"/>
        <v>48.08030343674988</v>
      </c>
      <c r="H60" s="13">
        <f t="shared" si="7"/>
        <v>54.77607140175947</v>
      </c>
      <c r="I60" s="13">
        <f t="shared" si="7"/>
        <v>48.526584410691974</v>
      </c>
      <c r="J60" s="13">
        <f t="shared" si="7"/>
        <v>48.44841523740667</v>
      </c>
      <c r="K60" s="13">
        <f t="shared" si="7"/>
        <v>56.22752461308793</v>
      </c>
      <c r="L60" s="13">
        <f t="shared" si="7"/>
        <v>82.01397587376661</v>
      </c>
      <c r="M60" s="13">
        <f t="shared" si="7"/>
        <v>59.66541203435604</v>
      </c>
      <c r="N60" s="13">
        <f t="shared" si="7"/>
        <v>45.48516154586922</v>
      </c>
      <c r="O60" s="13">
        <f t="shared" si="7"/>
        <v>61.47985575023096</v>
      </c>
      <c r="P60" s="13">
        <f t="shared" si="7"/>
        <v>88.08760036077645</v>
      </c>
      <c r="Q60" s="13">
        <f t="shared" si="7"/>
        <v>63.50601679240733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57.02484303312521</v>
      </c>
      <c r="W60" s="13">
        <f t="shared" si="7"/>
        <v>63.74358989638862</v>
      </c>
      <c r="X60" s="13">
        <f t="shared" si="7"/>
        <v>0</v>
      </c>
      <c r="Y60" s="13">
        <f t="shared" si="7"/>
        <v>0</v>
      </c>
      <c r="Z60" s="14">
        <f t="shared" si="7"/>
        <v>63.713004684039774</v>
      </c>
    </row>
    <row r="61" spans="1:26" ht="13.5">
      <c r="A61" s="38" t="s">
        <v>103</v>
      </c>
      <c r="B61" s="12">
        <f t="shared" si="7"/>
        <v>44.16926423071516</v>
      </c>
      <c r="C61" s="12">
        <f t="shared" si="7"/>
        <v>0</v>
      </c>
      <c r="D61" s="3">
        <f t="shared" si="7"/>
        <v>73.21752116448971</v>
      </c>
      <c r="E61" s="13">
        <f t="shared" si="7"/>
        <v>73.21752116448971</v>
      </c>
      <c r="F61" s="13">
        <f t="shared" si="7"/>
        <v>38.95686396208317</v>
      </c>
      <c r="G61" s="13">
        <f t="shared" si="7"/>
        <v>41.949750798524846</v>
      </c>
      <c r="H61" s="13">
        <f t="shared" si="7"/>
        <v>53.73461757210576</v>
      </c>
      <c r="I61" s="13">
        <f t="shared" si="7"/>
        <v>44.7340850185864</v>
      </c>
      <c r="J61" s="13">
        <f t="shared" si="7"/>
        <v>46.62228412684003</v>
      </c>
      <c r="K61" s="13">
        <f t="shared" si="7"/>
        <v>44.110114601278255</v>
      </c>
      <c r="L61" s="13">
        <f t="shared" si="7"/>
        <v>83.19158428577477</v>
      </c>
      <c r="M61" s="13">
        <f t="shared" si="7"/>
        <v>51.46224204078528</v>
      </c>
      <c r="N61" s="13">
        <f t="shared" si="7"/>
        <v>38.88341412364147</v>
      </c>
      <c r="O61" s="13">
        <f t="shared" si="7"/>
        <v>67.52154714835477</v>
      </c>
      <c r="P61" s="13">
        <f t="shared" si="7"/>
        <v>107.87513802941146</v>
      </c>
      <c r="Q61" s="13">
        <f t="shared" si="7"/>
        <v>68.23625893372675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54.63905491611115</v>
      </c>
      <c r="W61" s="13">
        <f t="shared" si="7"/>
        <v>73.21751679393942</v>
      </c>
      <c r="X61" s="13">
        <f t="shared" si="7"/>
        <v>0</v>
      </c>
      <c r="Y61" s="13">
        <f t="shared" si="7"/>
        <v>0</v>
      </c>
      <c r="Z61" s="14">
        <f t="shared" si="7"/>
        <v>73.21752116448971</v>
      </c>
    </row>
    <row r="62" spans="1:26" ht="13.5">
      <c r="A62" s="38" t="s">
        <v>104</v>
      </c>
      <c r="B62" s="12">
        <f t="shared" si="7"/>
        <v>40.755411937786754</v>
      </c>
      <c r="C62" s="12">
        <f t="shared" si="7"/>
        <v>0</v>
      </c>
      <c r="D62" s="3">
        <f t="shared" si="7"/>
        <v>54.90585563878806</v>
      </c>
      <c r="E62" s="13">
        <f t="shared" si="7"/>
        <v>54.90585563878806</v>
      </c>
      <c r="F62" s="13">
        <f t="shared" si="7"/>
        <v>19.177672548184095</v>
      </c>
      <c r="G62" s="13">
        <f t="shared" si="7"/>
        <v>23.65979516604896</v>
      </c>
      <c r="H62" s="13">
        <f t="shared" si="7"/>
        <v>26.700243584487808</v>
      </c>
      <c r="I62" s="13">
        <f t="shared" si="7"/>
        <v>23.064704016575618</v>
      </c>
      <c r="J62" s="13">
        <f t="shared" si="7"/>
        <v>24.326156110701437</v>
      </c>
      <c r="K62" s="13">
        <f t="shared" si="7"/>
        <v>44.345501069179704</v>
      </c>
      <c r="L62" s="13">
        <f t="shared" si="7"/>
        <v>76.70029137912961</v>
      </c>
      <c r="M62" s="13">
        <f t="shared" si="7"/>
        <v>46.519795178367644</v>
      </c>
      <c r="N62" s="13">
        <f t="shared" si="7"/>
        <v>24.924269470038208</v>
      </c>
      <c r="O62" s="13">
        <f t="shared" si="7"/>
        <v>27.919961947161504</v>
      </c>
      <c r="P62" s="13">
        <f t="shared" si="7"/>
        <v>29.465682455199488</v>
      </c>
      <c r="Q62" s="13">
        <f t="shared" si="7"/>
        <v>27.204002760401806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31.939983959313885</v>
      </c>
      <c r="W62" s="13">
        <f t="shared" si="7"/>
        <v>55.0000072834379</v>
      </c>
      <c r="X62" s="13">
        <f t="shared" si="7"/>
        <v>0</v>
      </c>
      <c r="Y62" s="13">
        <f t="shared" si="7"/>
        <v>0</v>
      </c>
      <c r="Z62" s="14">
        <f t="shared" si="7"/>
        <v>54.90585563878806</v>
      </c>
    </row>
    <row r="63" spans="1:26" ht="13.5">
      <c r="A63" s="38" t="s">
        <v>105</v>
      </c>
      <c r="B63" s="12">
        <f t="shared" si="7"/>
        <v>41.13946738033097</v>
      </c>
      <c r="C63" s="12">
        <f t="shared" si="7"/>
        <v>0</v>
      </c>
      <c r="D63" s="3">
        <f t="shared" si="7"/>
        <v>54.992624234716395</v>
      </c>
      <c r="E63" s="13">
        <f t="shared" si="7"/>
        <v>54.992624234716395</v>
      </c>
      <c r="F63" s="13">
        <f t="shared" si="7"/>
        <v>33.03397418781386</v>
      </c>
      <c r="G63" s="13">
        <f t="shared" si="7"/>
        <v>33.18782668147416</v>
      </c>
      <c r="H63" s="13">
        <f t="shared" si="7"/>
        <v>38.59707288091537</v>
      </c>
      <c r="I63" s="13">
        <f t="shared" si="7"/>
        <v>34.942744469205174</v>
      </c>
      <c r="J63" s="13">
        <f t="shared" si="7"/>
        <v>37.37628775263122</v>
      </c>
      <c r="K63" s="13">
        <f t="shared" si="7"/>
        <v>37.32405470281222</v>
      </c>
      <c r="L63" s="13">
        <f t="shared" si="7"/>
        <v>30.487594097922997</v>
      </c>
      <c r="M63" s="13">
        <f t="shared" si="7"/>
        <v>35.06904598951089</v>
      </c>
      <c r="N63" s="13">
        <f t="shared" si="7"/>
        <v>40.397846245886925</v>
      </c>
      <c r="O63" s="13">
        <f t="shared" si="7"/>
        <v>36.74279257717072</v>
      </c>
      <c r="P63" s="13">
        <f t="shared" si="7"/>
        <v>45.11419961838644</v>
      </c>
      <c r="Q63" s="13">
        <f t="shared" si="7"/>
        <v>40.72212063099141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36.90258369932111</v>
      </c>
      <c r="W63" s="13">
        <f t="shared" si="7"/>
        <v>55.00002656338822</v>
      </c>
      <c r="X63" s="13">
        <f t="shared" si="7"/>
        <v>0</v>
      </c>
      <c r="Y63" s="13">
        <f t="shared" si="7"/>
        <v>0</v>
      </c>
      <c r="Z63" s="14">
        <f t="shared" si="7"/>
        <v>54.992624234716395</v>
      </c>
    </row>
    <row r="64" spans="1:26" ht="13.5">
      <c r="A64" s="38" t="s">
        <v>106</v>
      </c>
      <c r="B64" s="12">
        <f t="shared" si="7"/>
        <v>43.06321571353517</v>
      </c>
      <c r="C64" s="12">
        <f t="shared" si="7"/>
        <v>0</v>
      </c>
      <c r="D64" s="3">
        <f t="shared" si="7"/>
        <v>54.99999182538314</v>
      </c>
      <c r="E64" s="13">
        <f t="shared" si="7"/>
        <v>54.99999182538314</v>
      </c>
      <c r="F64" s="13">
        <f t="shared" si="7"/>
        <v>32.7972190240276</v>
      </c>
      <c r="G64" s="13">
        <f t="shared" si="7"/>
        <v>35.52541850246387</v>
      </c>
      <c r="H64" s="13">
        <f t="shared" si="7"/>
        <v>40.704419480096035</v>
      </c>
      <c r="I64" s="13">
        <f t="shared" si="7"/>
        <v>36.339180160769246</v>
      </c>
      <c r="J64" s="13">
        <f t="shared" si="7"/>
        <v>38.85061754133823</v>
      </c>
      <c r="K64" s="13">
        <f t="shared" si="7"/>
        <v>35.23163377192983</v>
      </c>
      <c r="L64" s="13">
        <f t="shared" si="7"/>
        <v>42.57335494364324</v>
      </c>
      <c r="M64" s="13">
        <f t="shared" si="7"/>
        <v>38.764655610294724</v>
      </c>
      <c r="N64" s="13">
        <f t="shared" si="7"/>
        <v>49.00903448583803</v>
      </c>
      <c r="O64" s="13">
        <f t="shared" si="7"/>
        <v>42.32852623515784</v>
      </c>
      <c r="P64" s="13">
        <f t="shared" si="7"/>
        <v>55.111980271340954</v>
      </c>
      <c r="Q64" s="13">
        <f t="shared" si="7"/>
        <v>48.82131466098783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41.29873864700551</v>
      </c>
      <c r="W64" s="13">
        <f t="shared" si="7"/>
        <v>55.00000000000001</v>
      </c>
      <c r="X64" s="13">
        <f t="shared" si="7"/>
        <v>0</v>
      </c>
      <c r="Y64" s="13">
        <f t="shared" si="7"/>
        <v>0</v>
      </c>
      <c r="Z64" s="14">
        <f t="shared" si="7"/>
        <v>54.99999182538314</v>
      </c>
    </row>
    <row r="65" spans="1:26" ht="13.5">
      <c r="A65" s="38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108</v>
      </c>
      <c r="B66" s="15">
        <f t="shared" si="7"/>
        <v>0</v>
      </c>
      <c r="C66" s="15">
        <f t="shared" si="7"/>
        <v>0</v>
      </c>
      <c r="D66" s="4">
        <f t="shared" si="7"/>
        <v>19.999999162907983</v>
      </c>
      <c r="E66" s="16">
        <f t="shared" si="7"/>
        <v>19.999999162907983</v>
      </c>
      <c r="F66" s="16">
        <f t="shared" si="7"/>
        <v>3.3926106005667007</v>
      </c>
      <c r="G66" s="16">
        <f t="shared" si="7"/>
        <v>15.88072292311822</v>
      </c>
      <c r="H66" s="16">
        <f t="shared" si="7"/>
        <v>4.337240412938939</v>
      </c>
      <c r="I66" s="16">
        <f t="shared" si="7"/>
        <v>7.812999049334064</v>
      </c>
      <c r="J66" s="16">
        <f t="shared" si="7"/>
        <v>6.30082478534081</v>
      </c>
      <c r="K66" s="16">
        <f t="shared" si="7"/>
        <v>5.359026438783845</v>
      </c>
      <c r="L66" s="16">
        <f t="shared" si="7"/>
        <v>4.028511225371136</v>
      </c>
      <c r="M66" s="16">
        <f t="shared" si="7"/>
        <v>5.211050519329692</v>
      </c>
      <c r="N66" s="16">
        <f t="shared" si="7"/>
        <v>6.079153985180543</v>
      </c>
      <c r="O66" s="16">
        <f t="shared" si="7"/>
        <v>7.872402877819379</v>
      </c>
      <c r="P66" s="16">
        <f t="shared" si="7"/>
        <v>19.250207278978934</v>
      </c>
      <c r="Q66" s="16">
        <f t="shared" si="7"/>
        <v>11.1098001669234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8.097099453058336</v>
      </c>
      <c r="W66" s="16">
        <f t="shared" si="7"/>
        <v>200.00100451529627</v>
      </c>
      <c r="X66" s="16">
        <f t="shared" si="7"/>
        <v>0</v>
      </c>
      <c r="Y66" s="16">
        <f t="shared" si="7"/>
        <v>0</v>
      </c>
      <c r="Z66" s="17">
        <f t="shared" si="7"/>
        <v>19.999999162907983</v>
      </c>
    </row>
    <row r="67" spans="1:26" ht="13.5" hidden="1">
      <c r="A67" s="40" t="s">
        <v>109</v>
      </c>
      <c r="B67" s="23">
        <v>148478579</v>
      </c>
      <c r="C67" s="23"/>
      <c r="D67" s="24">
        <v>171443907</v>
      </c>
      <c r="E67" s="25">
        <v>171443907</v>
      </c>
      <c r="F67" s="25">
        <v>22268887</v>
      </c>
      <c r="G67" s="25">
        <v>14041157</v>
      </c>
      <c r="H67" s="25">
        <v>13440129</v>
      </c>
      <c r="I67" s="25">
        <v>49750173</v>
      </c>
      <c r="J67" s="25">
        <v>14037499</v>
      </c>
      <c r="K67" s="25">
        <v>13689393</v>
      </c>
      <c r="L67" s="25">
        <v>11029298</v>
      </c>
      <c r="M67" s="25">
        <v>38756190</v>
      </c>
      <c r="N67" s="25">
        <v>14767546</v>
      </c>
      <c r="O67" s="25">
        <v>12961611</v>
      </c>
      <c r="P67" s="25">
        <v>12929687</v>
      </c>
      <c r="Q67" s="25">
        <v>40658844</v>
      </c>
      <c r="R67" s="25"/>
      <c r="S67" s="25"/>
      <c r="T67" s="25"/>
      <c r="U67" s="25"/>
      <c r="V67" s="25">
        <v>129165207</v>
      </c>
      <c r="W67" s="25">
        <v>112456431</v>
      </c>
      <c r="X67" s="25"/>
      <c r="Y67" s="24"/>
      <c r="Z67" s="26">
        <v>171443907</v>
      </c>
    </row>
    <row r="68" spans="1:26" ht="13.5" hidden="1">
      <c r="A68" s="36" t="s">
        <v>31</v>
      </c>
      <c r="B68" s="18">
        <v>33059783</v>
      </c>
      <c r="C68" s="18"/>
      <c r="D68" s="19">
        <v>42838854</v>
      </c>
      <c r="E68" s="20">
        <v>42838854</v>
      </c>
      <c r="F68" s="20">
        <v>11294027</v>
      </c>
      <c r="G68" s="20">
        <v>2397097</v>
      </c>
      <c r="H68" s="20">
        <v>2403792</v>
      </c>
      <c r="I68" s="20">
        <v>16094916</v>
      </c>
      <c r="J68" s="20">
        <v>2396201</v>
      </c>
      <c r="K68" s="20">
        <v>2483460</v>
      </c>
      <c r="L68" s="20">
        <v>2440363</v>
      </c>
      <c r="M68" s="20">
        <v>7320024</v>
      </c>
      <c r="N68" s="20">
        <v>2435265</v>
      </c>
      <c r="O68" s="20">
        <v>2440558</v>
      </c>
      <c r="P68" s="20">
        <v>2446944</v>
      </c>
      <c r="Q68" s="20">
        <v>7322767</v>
      </c>
      <c r="R68" s="20"/>
      <c r="S68" s="20"/>
      <c r="T68" s="20"/>
      <c r="U68" s="20"/>
      <c r="V68" s="20">
        <v>30737707</v>
      </c>
      <c r="W68" s="20">
        <v>32129910</v>
      </c>
      <c r="X68" s="20"/>
      <c r="Y68" s="19"/>
      <c r="Z68" s="22">
        <v>42838854</v>
      </c>
    </row>
    <row r="69" spans="1:26" ht="13.5" hidden="1">
      <c r="A69" s="37" t="s">
        <v>32</v>
      </c>
      <c r="B69" s="18">
        <v>91288738</v>
      </c>
      <c r="C69" s="18"/>
      <c r="D69" s="19">
        <v>104712817</v>
      </c>
      <c r="E69" s="20">
        <v>104712817</v>
      </c>
      <c r="F69" s="20">
        <v>8552065</v>
      </c>
      <c r="G69" s="20">
        <v>9200204</v>
      </c>
      <c r="H69" s="20">
        <v>8445058</v>
      </c>
      <c r="I69" s="20">
        <v>26197327</v>
      </c>
      <c r="J69" s="20">
        <v>9018070</v>
      </c>
      <c r="K69" s="20">
        <v>8467040</v>
      </c>
      <c r="L69" s="20">
        <v>5828759</v>
      </c>
      <c r="M69" s="20">
        <v>23313869</v>
      </c>
      <c r="N69" s="20">
        <v>9543110</v>
      </c>
      <c r="O69" s="20">
        <v>7679735</v>
      </c>
      <c r="P69" s="20">
        <v>7629101</v>
      </c>
      <c r="Q69" s="20">
        <v>24851946</v>
      </c>
      <c r="R69" s="20"/>
      <c r="S69" s="20"/>
      <c r="T69" s="20"/>
      <c r="U69" s="20"/>
      <c r="V69" s="20">
        <v>74363142</v>
      </c>
      <c r="W69" s="20">
        <v>78534612</v>
      </c>
      <c r="X69" s="20"/>
      <c r="Y69" s="19"/>
      <c r="Z69" s="22">
        <v>104712817</v>
      </c>
    </row>
    <row r="70" spans="1:26" ht="13.5" hidden="1">
      <c r="A70" s="38" t="s">
        <v>103</v>
      </c>
      <c r="B70" s="18">
        <v>46080994</v>
      </c>
      <c r="C70" s="18"/>
      <c r="D70" s="19">
        <v>50257413</v>
      </c>
      <c r="E70" s="20">
        <v>50257413</v>
      </c>
      <c r="F70" s="20">
        <v>4253520</v>
      </c>
      <c r="G70" s="20">
        <v>5184560</v>
      </c>
      <c r="H70" s="20">
        <v>4334085</v>
      </c>
      <c r="I70" s="20">
        <v>13772165</v>
      </c>
      <c r="J70" s="20">
        <v>4428318</v>
      </c>
      <c r="K70" s="20">
        <v>5036244</v>
      </c>
      <c r="L70" s="20">
        <v>1842458</v>
      </c>
      <c r="M70" s="20">
        <v>11307020</v>
      </c>
      <c r="N70" s="20">
        <v>5108286</v>
      </c>
      <c r="O70" s="20">
        <v>3716153</v>
      </c>
      <c r="P70" s="20">
        <v>3849723</v>
      </c>
      <c r="Q70" s="20">
        <v>12674162</v>
      </c>
      <c r="R70" s="20"/>
      <c r="S70" s="20"/>
      <c r="T70" s="20"/>
      <c r="U70" s="20"/>
      <c r="V70" s="20">
        <v>37753347</v>
      </c>
      <c r="W70" s="20">
        <v>37693062</v>
      </c>
      <c r="X70" s="20"/>
      <c r="Y70" s="19"/>
      <c r="Z70" s="22">
        <v>50257413</v>
      </c>
    </row>
    <row r="71" spans="1:26" ht="13.5" hidden="1">
      <c r="A71" s="38" t="s">
        <v>104</v>
      </c>
      <c r="B71" s="18">
        <v>23482393</v>
      </c>
      <c r="C71" s="18"/>
      <c r="D71" s="19">
        <v>32951469</v>
      </c>
      <c r="E71" s="20">
        <v>32951469</v>
      </c>
      <c r="F71" s="20">
        <v>2494651</v>
      </c>
      <c r="G71" s="20">
        <v>2211938</v>
      </c>
      <c r="H71" s="20">
        <v>2305155</v>
      </c>
      <c r="I71" s="20">
        <v>7011744</v>
      </c>
      <c r="J71" s="20">
        <v>2782692</v>
      </c>
      <c r="K71" s="20">
        <v>1522195</v>
      </c>
      <c r="L71" s="20">
        <v>2155954</v>
      </c>
      <c r="M71" s="20">
        <v>6460841</v>
      </c>
      <c r="N71" s="20">
        <v>2633020</v>
      </c>
      <c r="O71" s="20">
        <v>2140182</v>
      </c>
      <c r="P71" s="20">
        <v>1976540</v>
      </c>
      <c r="Q71" s="20">
        <v>6749742</v>
      </c>
      <c r="R71" s="20"/>
      <c r="S71" s="20"/>
      <c r="T71" s="20"/>
      <c r="U71" s="20"/>
      <c r="V71" s="20">
        <v>20222327</v>
      </c>
      <c r="W71" s="20">
        <v>24713604</v>
      </c>
      <c r="X71" s="20"/>
      <c r="Y71" s="19"/>
      <c r="Z71" s="22">
        <v>32951469</v>
      </c>
    </row>
    <row r="72" spans="1:26" ht="13.5" hidden="1">
      <c r="A72" s="38" t="s">
        <v>105</v>
      </c>
      <c r="B72" s="18">
        <v>12729421</v>
      </c>
      <c r="C72" s="18"/>
      <c r="D72" s="19">
        <v>13552492</v>
      </c>
      <c r="E72" s="20">
        <v>13552492</v>
      </c>
      <c r="F72" s="20">
        <v>1127297</v>
      </c>
      <c r="G72" s="20">
        <v>1129158</v>
      </c>
      <c r="H72" s="20">
        <v>1131078</v>
      </c>
      <c r="I72" s="20">
        <v>3387533</v>
      </c>
      <c r="J72" s="20">
        <v>1130749</v>
      </c>
      <c r="K72" s="20">
        <v>1135225</v>
      </c>
      <c r="L72" s="20">
        <v>1128213</v>
      </c>
      <c r="M72" s="20">
        <v>3394187</v>
      </c>
      <c r="N72" s="20">
        <v>1129934</v>
      </c>
      <c r="O72" s="20">
        <v>1130189</v>
      </c>
      <c r="P72" s="20">
        <v>1107403</v>
      </c>
      <c r="Q72" s="20">
        <v>3367526</v>
      </c>
      <c r="R72" s="20"/>
      <c r="S72" s="20"/>
      <c r="T72" s="20"/>
      <c r="U72" s="20"/>
      <c r="V72" s="20">
        <v>10149246</v>
      </c>
      <c r="W72" s="20">
        <v>10164366</v>
      </c>
      <c r="X72" s="20"/>
      <c r="Y72" s="19"/>
      <c r="Z72" s="22">
        <v>13552492</v>
      </c>
    </row>
    <row r="73" spans="1:26" ht="13.5" hidden="1">
      <c r="A73" s="38" t="s">
        <v>106</v>
      </c>
      <c r="B73" s="18">
        <v>7457418</v>
      </c>
      <c r="C73" s="18"/>
      <c r="D73" s="19">
        <v>7951443</v>
      </c>
      <c r="E73" s="20">
        <v>7951443</v>
      </c>
      <c r="F73" s="20">
        <v>676597</v>
      </c>
      <c r="G73" s="20">
        <v>674548</v>
      </c>
      <c r="H73" s="20">
        <v>674740</v>
      </c>
      <c r="I73" s="20">
        <v>2025885</v>
      </c>
      <c r="J73" s="20">
        <v>676311</v>
      </c>
      <c r="K73" s="20">
        <v>773376</v>
      </c>
      <c r="L73" s="20">
        <v>702134</v>
      </c>
      <c r="M73" s="20">
        <v>2151821</v>
      </c>
      <c r="N73" s="20">
        <v>671870</v>
      </c>
      <c r="O73" s="20">
        <v>693211</v>
      </c>
      <c r="P73" s="20">
        <v>695435</v>
      </c>
      <c r="Q73" s="20">
        <v>2060516</v>
      </c>
      <c r="R73" s="20"/>
      <c r="S73" s="20"/>
      <c r="T73" s="20"/>
      <c r="U73" s="20"/>
      <c r="V73" s="20">
        <v>6238222</v>
      </c>
      <c r="W73" s="20">
        <v>5963580</v>
      </c>
      <c r="X73" s="20"/>
      <c r="Y73" s="19"/>
      <c r="Z73" s="22">
        <v>7951443</v>
      </c>
    </row>
    <row r="74" spans="1:26" ht="13.5" hidden="1">
      <c r="A74" s="38" t="s">
        <v>107</v>
      </c>
      <c r="B74" s="18">
        <v>1538512</v>
      </c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108</v>
      </c>
      <c r="B75" s="27">
        <v>24130058</v>
      </c>
      <c r="C75" s="27"/>
      <c r="D75" s="28">
        <v>23892236</v>
      </c>
      <c r="E75" s="29">
        <v>23892236</v>
      </c>
      <c r="F75" s="29">
        <v>2422795</v>
      </c>
      <c r="G75" s="29">
        <v>2443856</v>
      </c>
      <c r="H75" s="29">
        <v>2591279</v>
      </c>
      <c r="I75" s="29">
        <v>7457930</v>
      </c>
      <c r="J75" s="29">
        <v>2623228</v>
      </c>
      <c r="K75" s="29">
        <v>2738893</v>
      </c>
      <c r="L75" s="29">
        <v>2760176</v>
      </c>
      <c r="M75" s="29">
        <v>8122297</v>
      </c>
      <c r="N75" s="29">
        <v>2789171</v>
      </c>
      <c r="O75" s="29">
        <v>2841318</v>
      </c>
      <c r="P75" s="29">
        <v>2853642</v>
      </c>
      <c r="Q75" s="29">
        <v>8484131</v>
      </c>
      <c r="R75" s="29"/>
      <c r="S75" s="29"/>
      <c r="T75" s="29"/>
      <c r="U75" s="29"/>
      <c r="V75" s="29">
        <v>24064358</v>
      </c>
      <c r="W75" s="29">
        <v>1791909</v>
      </c>
      <c r="X75" s="29"/>
      <c r="Y75" s="28"/>
      <c r="Z75" s="30">
        <v>23892236</v>
      </c>
    </row>
    <row r="76" spans="1:26" ht="13.5" hidden="1">
      <c r="A76" s="41" t="s">
        <v>110</v>
      </c>
      <c r="B76" s="31">
        <v>57916448</v>
      </c>
      <c r="C76" s="31"/>
      <c r="D76" s="32">
        <v>92913553</v>
      </c>
      <c r="E76" s="33">
        <v>92913553</v>
      </c>
      <c r="F76" s="33">
        <v>5132252</v>
      </c>
      <c r="G76" s="33">
        <v>7944814</v>
      </c>
      <c r="H76" s="33">
        <v>6001081</v>
      </c>
      <c r="I76" s="33">
        <v>19078147</v>
      </c>
      <c r="J76" s="33">
        <v>6428814</v>
      </c>
      <c r="K76" s="33">
        <v>6164869</v>
      </c>
      <c r="L76" s="33">
        <v>6498240</v>
      </c>
      <c r="M76" s="33">
        <v>19091923</v>
      </c>
      <c r="N76" s="33">
        <v>6314140</v>
      </c>
      <c r="O76" s="33">
        <v>6509322</v>
      </c>
      <c r="P76" s="33">
        <v>8700822</v>
      </c>
      <c r="Q76" s="33">
        <v>21524284</v>
      </c>
      <c r="R76" s="33"/>
      <c r="S76" s="33"/>
      <c r="T76" s="33"/>
      <c r="U76" s="33"/>
      <c r="V76" s="33">
        <v>59694354</v>
      </c>
      <c r="W76" s="33">
        <v>69709185</v>
      </c>
      <c r="X76" s="33"/>
      <c r="Y76" s="32"/>
      <c r="Z76" s="34">
        <v>92913553</v>
      </c>
    </row>
    <row r="77" spans="1:26" ht="13.5" hidden="1">
      <c r="A77" s="36" t="s">
        <v>31</v>
      </c>
      <c r="B77" s="18">
        <v>19544246</v>
      </c>
      <c r="C77" s="18"/>
      <c r="D77" s="19">
        <v>21419424</v>
      </c>
      <c r="E77" s="20">
        <v>21419424</v>
      </c>
      <c r="F77" s="20">
        <v>1386745</v>
      </c>
      <c r="G77" s="20">
        <v>3133226</v>
      </c>
      <c r="H77" s="20">
        <v>1262820</v>
      </c>
      <c r="I77" s="20">
        <v>5782791</v>
      </c>
      <c r="J77" s="20">
        <v>1894417</v>
      </c>
      <c r="K77" s="20">
        <v>1257284</v>
      </c>
      <c r="L77" s="20">
        <v>1606649</v>
      </c>
      <c r="M77" s="20">
        <v>4758350</v>
      </c>
      <c r="N77" s="20">
        <v>1803883</v>
      </c>
      <c r="O77" s="20">
        <v>1564152</v>
      </c>
      <c r="P77" s="20">
        <v>1431198</v>
      </c>
      <c r="Q77" s="20">
        <v>4799233</v>
      </c>
      <c r="R77" s="20"/>
      <c r="S77" s="20"/>
      <c r="T77" s="20"/>
      <c r="U77" s="20"/>
      <c r="V77" s="20">
        <v>15340374</v>
      </c>
      <c r="W77" s="20">
        <v>16064568</v>
      </c>
      <c r="X77" s="20"/>
      <c r="Y77" s="19"/>
      <c r="Z77" s="22">
        <v>21419424</v>
      </c>
    </row>
    <row r="78" spans="1:26" ht="13.5" hidden="1">
      <c r="A78" s="37" t="s">
        <v>32</v>
      </c>
      <c r="B78" s="18">
        <v>38372202</v>
      </c>
      <c r="C78" s="18"/>
      <c r="D78" s="19">
        <v>66715682</v>
      </c>
      <c r="E78" s="20">
        <v>66715682</v>
      </c>
      <c r="F78" s="20">
        <v>3663311</v>
      </c>
      <c r="G78" s="20">
        <v>4423486</v>
      </c>
      <c r="H78" s="20">
        <v>4625871</v>
      </c>
      <c r="I78" s="20">
        <v>12712668</v>
      </c>
      <c r="J78" s="20">
        <v>4369112</v>
      </c>
      <c r="K78" s="20">
        <v>4760807</v>
      </c>
      <c r="L78" s="20">
        <v>4780397</v>
      </c>
      <c r="M78" s="20">
        <v>13910316</v>
      </c>
      <c r="N78" s="20">
        <v>4340699</v>
      </c>
      <c r="O78" s="20">
        <v>4721490</v>
      </c>
      <c r="P78" s="20">
        <v>6720292</v>
      </c>
      <c r="Q78" s="20">
        <v>15782481</v>
      </c>
      <c r="R78" s="20"/>
      <c r="S78" s="20"/>
      <c r="T78" s="20"/>
      <c r="U78" s="20"/>
      <c r="V78" s="20">
        <v>42405465</v>
      </c>
      <c r="W78" s="20">
        <v>50060781</v>
      </c>
      <c r="X78" s="20"/>
      <c r="Y78" s="19"/>
      <c r="Z78" s="22">
        <v>66715682</v>
      </c>
    </row>
    <row r="79" spans="1:26" ht="13.5" hidden="1">
      <c r="A79" s="38" t="s">
        <v>103</v>
      </c>
      <c r="B79" s="18">
        <v>20353636</v>
      </c>
      <c r="C79" s="18"/>
      <c r="D79" s="19">
        <v>36797232</v>
      </c>
      <c r="E79" s="20">
        <v>36797232</v>
      </c>
      <c r="F79" s="20">
        <v>1657038</v>
      </c>
      <c r="G79" s="20">
        <v>2174910</v>
      </c>
      <c r="H79" s="20">
        <v>2328904</v>
      </c>
      <c r="I79" s="20">
        <v>6160852</v>
      </c>
      <c r="J79" s="20">
        <v>2064583</v>
      </c>
      <c r="K79" s="20">
        <v>2221493</v>
      </c>
      <c r="L79" s="20">
        <v>1532770</v>
      </c>
      <c r="M79" s="20">
        <v>5818846</v>
      </c>
      <c r="N79" s="20">
        <v>1986276</v>
      </c>
      <c r="O79" s="20">
        <v>2509204</v>
      </c>
      <c r="P79" s="20">
        <v>4152894</v>
      </c>
      <c r="Q79" s="20">
        <v>8648374</v>
      </c>
      <c r="R79" s="20"/>
      <c r="S79" s="20"/>
      <c r="T79" s="20"/>
      <c r="U79" s="20"/>
      <c r="V79" s="20">
        <v>20628072</v>
      </c>
      <c r="W79" s="20">
        <v>27597924</v>
      </c>
      <c r="X79" s="20"/>
      <c r="Y79" s="19"/>
      <c r="Z79" s="22">
        <v>36797232</v>
      </c>
    </row>
    <row r="80" spans="1:26" ht="13.5" hidden="1">
      <c r="A80" s="38" t="s">
        <v>104</v>
      </c>
      <c r="B80" s="18">
        <v>9570346</v>
      </c>
      <c r="C80" s="18"/>
      <c r="D80" s="19">
        <v>18092286</v>
      </c>
      <c r="E80" s="20">
        <v>18092286</v>
      </c>
      <c r="F80" s="20">
        <v>478416</v>
      </c>
      <c r="G80" s="20">
        <v>523340</v>
      </c>
      <c r="H80" s="20">
        <v>615482</v>
      </c>
      <c r="I80" s="20">
        <v>1617238</v>
      </c>
      <c r="J80" s="20">
        <v>676922</v>
      </c>
      <c r="K80" s="20">
        <v>675025</v>
      </c>
      <c r="L80" s="20">
        <v>1653623</v>
      </c>
      <c r="M80" s="20">
        <v>3005570</v>
      </c>
      <c r="N80" s="20">
        <v>656261</v>
      </c>
      <c r="O80" s="20">
        <v>597538</v>
      </c>
      <c r="P80" s="20">
        <v>582401</v>
      </c>
      <c r="Q80" s="20">
        <v>1836200</v>
      </c>
      <c r="R80" s="20"/>
      <c r="S80" s="20"/>
      <c r="T80" s="20"/>
      <c r="U80" s="20"/>
      <c r="V80" s="20">
        <v>6459008</v>
      </c>
      <c r="W80" s="20">
        <v>13592484</v>
      </c>
      <c r="X80" s="20"/>
      <c r="Y80" s="19"/>
      <c r="Z80" s="22">
        <v>18092286</v>
      </c>
    </row>
    <row r="81" spans="1:26" ht="13.5" hidden="1">
      <c r="A81" s="38" t="s">
        <v>105</v>
      </c>
      <c r="B81" s="18">
        <v>5236816</v>
      </c>
      <c r="C81" s="18"/>
      <c r="D81" s="19">
        <v>7452871</v>
      </c>
      <c r="E81" s="20">
        <v>7452871</v>
      </c>
      <c r="F81" s="20">
        <v>372391</v>
      </c>
      <c r="G81" s="20">
        <v>374743</v>
      </c>
      <c r="H81" s="20">
        <v>436563</v>
      </c>
      <c r="I81" s="20">
        <v>1183697</v>
      </c>
      <c r="J81" s="20">
        <v>422632</v>
      </c>
      <c r="K81" s="20">
        <v>423712</v>
      </c>
      <c r="L81" s="20">
        <v>343965</v>
      </c>
      <c r="M81" s="20">
        <v>1190309</v>
      </c>
      <c r="N81" s="20">
        <v>456469</v>
      </c>
      <c r="O81" s="20">
        <v>415263</v>
      </c>
      <c r="P81" s="20">
        <v>499596</v>
      </c>
      <c r="Q81" s="20">
        <v>1371328</v>
      </c>
      <c r="R81" s="20"/>
      <c r="S81" s="20"/>
      <c r="T81" s="20"/>
      <c r="U81" s="20"/>
      <c r="V81" s="20">
        <v>3745334</v>
      </c>
      <c r="W81" s="20">
        <v>5590404</v>
      </c>
      <c r="X81" s="20"/>
      <c r="Y81" s="19"/>
      <c r="Z81" s="22">
        <v>7452871</v>
      </c>
    </row>
    <row r="82" spans="1:26" ht="13.5" hidden="1">
      <c r="A82" s="38" t="s">
        <v>106</v>
      </c>
      <c r="B82" s="18">
        <v>3211404</v>
      </c>
      <c r="C82" s="18"/>
      <c r="D82" s="19">
        <v>4373293</v>
      </c>
      <c r="E82" s="20">
        <v>4373293</v>
      </c>
      <c r="F82" s="20">
        <v>221905</v>
      </c>
      <c r="G82" s="20">
        <v>239636</v>
      </c>
      <c r="H82" s="20">
        <v>274649</v>
      </c>
      <c r="I82" s="20">
        <v>736190</v>
      </c>
      <c r="J82" s="20">
        <v>262751</v>
      </c>
      <c r="K82" s="20">
        <v>272473</v>
      </c>
      <c r="L82" s="20">
        <v>298922</v>
      </c>
      <c r="M82" s="20">
        <v>834146</v>
      </c>
      <c r="N82" s="20">
        <v>329277</v>
      </c>
      <c r="O82" s="20">
        <v>293426</v>
      </c>
      <c r="P82" s="20">
        <v>383268</v>
      </c>
      <c r="Q82" s="20">
        <v>1005971</v>
      </c>
      <c r="R82" s="20"/>
      <c r="S82" s="20"/>
      <c r="T82" s="20"/>
      <c r="U82" s="20"/>
      <c r="V82" s="20">
        <v>2576307</v>
      </c>
      <c r="W82" s="20">
        <v>3279969</v>
      </c>
      <c r="X82" s="20"/>
      <c r="Y82" s="19"/>
      <c r="Z82" s="22">
        <v>4373293</v>
      </c>
    </row>
    <row r="83" spans="1:26" ht="13.5" hidden="1">
      <c r="A83" s="38" t="s">
        <v>107</v>
      </c>
      <c r="B83" s="18"/>
      <c r="C83" s="18"/>
      <c r="D83" s="19"/>
      <c r="E83" s="20"/>
      <c r="F83" s="20">
        <v>933561</v>
      </c>
      <c r="G83" s="20">
        <v>1110857</v>
      </c>
      <c r="H83" s="20">
        <v>970273</v>
      </c>
      <c r="I83" s="20">
        <v>3014691</v>
      </c>
      <c r="J83" s="20">
        <v>942224</v>
      </c>
      <c r="K83" s="20">
        <v>1168104</v>
      </c>
      <c r="L83" s="20">
        <v>951117</v>
      </c>
      <c r="M83" s="20">
        <v>3061445</v>
      </c>
      <c r="N83" s="20">
        <v>912416</v>
      </c>
      <c r="O83" s="20">
        <v>906059</v>
      </c>
      <c r="P83" s="20">
        <v>1102133</v>
      </c>
      <c r="Q83" s="20">
        <v>2920608</v>
      </c>
      <c r="R83" s="20"/>
      <c r="S83" s="20"/>
      <c r="T83" s="20"/>
      <c r="U83" s="20"/>
      <c r="V83" s="20">
        <v>8996744</v>
      </c>
      <c r="W83" s="20"/>
      <c r="X83" s="20"/>
      <c r="Y83" s="19"/>
      <c r="Z83" s="22"/>
    </row>
    <row r="84" spans="1:26" ht="13.5" hidden="1">
      <c r="A84" s="39" t="s">
        <v>108</v>
      </c>
      <c r="B84" s="27"/>
      <c r="C84" s="27"/>
      <c r="D84" s="28">
        <v>4778447</v>
      </c>
      <c r="E84" s="29">
        <v>4778447</v>
      </c>
      <c r="F84" s="29">
        <v>82196</v>
      </c>
      <c r="G84" s="29">
        <v>388102</v>
      </c>
      <c r="H84" s="29">
        <v>112390</v>
      </c>
      <c r="I84" s="29">
        <v>582688</v>
      </c>
      <c r="J84" s="29">
        <v>165285</v>
      </c>
      <c r="K84" s="29">
        <v>146778</v>
      </c>
      <c r="L84" s="29">
        <v>111194</v>
      </c>
      <c r="M84" s="29">
        <v>423257</v>
      </c>
      <c r="N84" s="29">
        <v>169558</v>
      </c>
      <c r="O84" s="29">
        <v>223680</v>
      </c>
      <c r="P84" s="29">
        <v>549332</v>
      </c>
      <c r="Q84" s="29">
        <v>942570</v>
      </c>
      <c r="R84" s="29"/>
      <c r="S84" s="29"/>
      <c r="T84" s="29"/>
      <c r="U84" s="29"/>
      <c r="V84" s="29">
        <v>1948515</v>
      </c>
      <c r="W84" s="29">
        <v>3583836</v>
      </c>
      <c r="X84" s="29"/>
      <c r="Y84" s="28"/>
      <c r="Z84" s="30">
        <v>4778447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133" t="s">
        <v>69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0</v>
      </c>
      <c r="C5" s="18">
        <v>0</v>
      </c>
      <c r="D5" s="58">
        <v>68812000</v>
      </c>
      <c r="E5" s="59">
        <v>62901101</v>
      </c>
      <c r="F5" s="59">
        <v>5251097</v>
      </c>
      <c r="G5" s="59">
        <v>5541982</v>
      </c>
      <c r="H5" s="59">
        <v>5053901</v>
      </c>
      <c r="I5" s="59">
        <v>15846980</v>
      </c>
      <c r="J5" s="59">
        <v>5130959</v>
      </c>
      <c r="K5" s="59">
        <v>5147879</v>
      </c>
      <c r="L5" s="59">
        <v>0</v>
      </c>
      <c r="M5" s="59">
        <v>10278838</v>
      </c>
      <c r="N5" s="59">
        <v>4128514</v>
      </c>
      <c r="O5" s="59">
        <v>4747793</v>
      </c>
      <c r="P5" s="59">
        <v>5111612</v>
      </c>
      <c r="Q5" s="59">
        <v>13987919</v>
      </c>
      <c r="R5" s="59">
        <v>0</v>
      </c>
      <c r="S5" s="59">
        <v>0</v>
      </c>
      <c r="T5" s="59">
        <v>0</v>
      </c>
      <c r="U5" s="59">
        <v>0</v>
      </c>
      <c r="V5" s="59">
        <v>40113737</v>
      </c>
      <c r="W5" s="59">
        <v>51606000</v>
      </c>
      <c r="X5" s="59">
        <v>-11492263</v>
      </c>
      <c r="Y5" s="60">
        <v>-22.27</v>
      </c>
      <c r="Z5" s="61">
        <v>62901101</v>
      </c>
    </row>
    <row r="6" spans="1:26" ht="13.5">
      <c r="A6" s="57" t="s">
        <v>32</v>
      </c>
      <c r="B6" s="18">
        <v>0</v>
      </c>
      <c r="C6" s="18">
        <v>0</v>
      </c>
      <c r="D6" s="58">
        <v>379896857</v>
      </c>
      <c r="E6" s="59">
        <v>365198633</v>
      </c>
      <c r="F6" s="59">
        <v>32287896</v>
      </c>
      <c r="G6" s="59">
        <v>32356532</v>
      </c>
      <c r="H6" s="59">
        <v>27558719</v>
      </c>
      <c r="I6" s="59">
        <v>92203147</v>
      </c>
      <c r="J6" s="59">
        <v>26025182</v>
      </c>
      <c r="K6" s="59">
        <v>29975467</v>
      </c>
      <c r="L6" s="59">
        <v>0</v>
      </c>
      <c r="M6" s="59">
        <v>56000649</v>
      </c>
      <c r="N6" s="59">
        <v>32020244</v>
      </c>
      <c r="O6" s="59">
        <v>20999408</v>
      </c>
      <c r="P6" s="59">
        <v>32065087</v>
      </c>
      <c r="Q6" s="59">
        <v>85084739</v>
      </c>
      <c r="R6" s="59">
        <v>0</v>
      </c>
      <c r="S6" s="59">
        <v>0</v>
      </c>
      <c r="T6" s="59">
        <v>0</v>
      </c>
      <c r="U6" s="59">
        <v>0</v>
      </c>
      <c r="V6" s="59">
        <v>233288535</v>
      </c>
      <c r="W6" s="59">
        <v>284904000</v>
      </c>
      <c r="X6" s="59">
        <v>-51615465</v>
      </c>
      <c r="Y6" s="60">
        <v>-18.12</v>
      </c>
      <c r="Z6" s="61">
        <v>365198633</v>
      </c>
    </row>
    <row r="7" spans="1:26" ht="13.5">
      <c r="A7" s="57" t="s">
        <v>33</v>
      </c>
      <c r="B7" s="18">
        <v>0</v>
      </c>
      <c r="C7" s="18">
        <v>0</v>
      </c>
      <c r="D7" s="58">
        <v>86000</v>
      </c>
      <c r="E7" s="59">
        <v>59289</v>
      </c>
      <c r="F7" s="59">
        <v>0</v>
      </c>
      <c r="G7" s="59">
        <v>0</v>
      </c>
      <c r="H7" s="59">
        <v>0</v>
      </c>
      <c r="I7" s="59">
        <v>0</v>
      </c>
      <c r="J7" s="59">
        <v>13026</v>
      </c>
      <c r="K7" s="59">
        <v>9778</v>
      </c>
      <c r="L7" s="59">
        <v>0</v>
      </c>
      <c r="M7" s="59">
        <v>22804</v>
      </c>
      <c r="N7" s="59">
        <v>0</v>
      </c>
      <c r="O7" s="59">
        <v>7666</v>
      </c>
      <c r="P7" s="59">
        <v>0</v>
      </c>
      <c r="Q7" s="59">
        <v>7666</v>
      </c>
      <c r="R7" s="59">
        <v>0</v>
      </c>
      <c r="S7" s="59">
        <v>0</v>
      </c>
      <c r="T7" s="59">
        <v>0</v>
      </c>
      <c r="U7" s="59">
        <v>0</v>
      </c>
      <c r="V7" s="59">
        <v>30470</v>
      </c>
      <c r="W7" s="59">
        <v>64530</v>
      </c>
      <c r="X7" s="59">
        <v>-34060</v>
      </c>
      <c r="Y7" s="60">
        <v>-52.78</v>
      </c>
      <c r="Z7" s="61">
        <v>59289</v>
      </c>
    </row>
    <row r="8" spans="1:26" ht="13.5">
      <c r="A8" s="57" t="s">
        <v>34</v>
      </c>
      <c r="B8" s="18">
        <v>0</v>
      </c>
      <c r="C8" s="18">
        <v>0</v>
      </c>
      <c r="D8" s="58">
        <v>92011000</v>
      </c>
      <c r="E8" s="59">
        <v>90590782</v>
      </c>
      <c r="F8" s="59">
        <v>35933000</v>
      </c>
      <c r="G8" s="59">
        <v>0</v>
      </c>
      <c r="H8" s="59">
        <v>0</v>
      </c>
      <c r="I8" s="59">
        <v>35933000</v>
      </c>
      <c r="J8" s="59">
        <v>253000</v>
      </c>
      <c r="K8" s="59">
        <v>0</v>
      </c>
      <c r="L8" s="59">
        <v>0</v>
      </c>
      <c r="M8" s="59">
        <v>253000</v>
      </c>
      <c r="N8" s="59">
        <v>0</v>
      </c>
      <c r="O8" s="59">
        <v>0</v>
      </c>
      <c r="P8" s="59">
        <v>21560000</v>
      </c>
      <c r="Q8" s="59">
        <v>21560000</v>
      </c>
      <c r="R8" s="59">
        <v>0</v>
      </c>
      <c r="S8" s="59">
        <v>0</v>
      </c>
      <c r="T8" s="59">
        <v>0</v>
      </c>
      <c r="U8" s="59">
        <v>0</v>
      </c>
      <c r="V8" s="59">
        <v>57746000</v>
      </c>
      <c r="W8" s="59">
        <v>69008220</v>
      </c>
      <c r="X8" s="59">
        <v>-11262220</v>
      </c>
      <c r="Y8" s="60">
        <v>-16.32</v>
      </c>
      <c r="Z8" s="61">
        <v>90590782</v>
      </c>
    </row>
    <row r="9" spans="1:26" ht="13.5">
      <c r="A9" s="57" t="s">
        <v>35</v>
      </c>
      <c r="B9" s="18">
        <v>0</v>
      </c>
      <c r="C9" s="18">
        <v>0</v>
      </c>
      <c r="D9" s="58">
        <v>56036669</v>
      </c>
      <c r="E9" s="59">
        <v>57216419</v>
      </c>
      <c r="F9" s="59">
        <v>1669915</v>
      </c>
      <c r="G9" s="59">
        <v>4544473</v>
      </c>
      <c r="H9" s="59">
        <v>17746874</v>
      </c>
      <c r="I9" s="59">
        <v>23961262</v>
      </c>
      <c r="J9" s="59">
        <v>13986141</v>
      </c>
      <c r="K9" s="59">
        <v>10406284</v>
      </c>
      <c r="L9" s="59">
        <v>0</v>
      </c>
      <c r="M9" s="59">
        <v>24392425</v>
      </c>
      <c r="N9" s="59">
        <v>4286002</v>
      </c>
      <c r="O9" s="59">
        <v>6091561</v>
      </c>
      <c r="P9" s="59">
        <v>7171778</v>
      </c>
      <c r="Q9" s="59">
        <v>17549341</v>
      </c>
      <c r="R9" s="59">
        <v>0</v>
      </c>
      <c r="S9" s="59">
        <v>0</v>
      </c>
      <c r="T9" s="59">
        <v>0</v>
      </c>
      <c r="U9" s="59">
        <v>0</v>
      </c>
      <c r="V9" s="59">
        <v>65903028</v>
      </c>
      <c r="W9" s="59">
        <v>42027030</v>
      </c>
      <c r="X9" s="59">
        <v>23875998</v>
      </c>
      <c r="Y9" s="60">
        <v>56.81</v>
      </c>
      <c r="Z9" s="61">
        <v>57216419</v>
      </c>
    </row>
    <row r="10" spans="1:26" ht="25.5">
      <c r="A10" s="62" t="s">
        <v>95</v>
      </c>
      <c r="B10" s="63">
        <f>SUM(B5:B9)</f>
        <v>0</v>
      </c>
      <c r="C10" s="63">
        <f>SUM(C5:C9)</f>
        <v>0</v>
      </c>
      <c r="D10" s="64">
        <f aca="true" t="shared" si="0" ref="D10:Z10">SUM(D5:D9)</f>
        <v>596842526</v>
      </c>
      <c r="E10" s="65">
        <f t="shared" si="0"/>
        <v>575966224</v>
      </c>
      <c r="F10" s="65">
        <f t="shared" si="0"/>
        <v>75141908</v>
      </c>
      <c r="G10" s="65">
        <f t="shared" si="0"/>
        <v>42442987</v>
      </c>
      <c r="H10" s="65">
        <f t="shared" si="0"/>
        <v>50359494</v>
      </c>
      <c r="I10" s="65">
        <f t="shared" si="0"/>
        <v>167944389</v>
      </c>
      <c r="J10" s="65">
        <f t="shared" si="0"/>
        <v>45408308</v>
      </c>
      <c r="K10" s="65">
        <f t="shared" si="0"/>
        <v>45539408</v>
      </c>
      <c r="L10" s="65">
        <f t="shared" si="0"/>
        <v>0</v>
      </c>
      <c r="M10" s="65">
        <f t="shared" si="0"/>
        <v>90947716</v>
      </c>
      <c r="N10" s="65">
        <f t="shared" si="0"/>
        <v>40434760</v>
      </c>
      <c r="O10" s="65">
        <f t="shared" si="0"/>
        <v>31846428</v>
      </c>
      <c r="P10" s="65">
        <f t="shared" si="0"/>
        <v>65908477</v>
      </c>
      <c r="Q10" s="65">
        <f t="shared" si="0"/>
        <v>138189665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397081770</v>
      </c>
      <c r="W10" s="65">
        <f t="shared" si="0"/>
        <v>447609780</v>
      </c>
      <c r="X10" s="65">
        <f t="shared" si="0"/>
        <v>-50528010</v>
      </c>
      <c r="Y10" s="66">
        <f>+IF(W10&lt;&gt;0,(X10/W10)*100,0)</f>
        <v>-11.288406164851894</v>
      </c>
      <c r="Z10" s="67">
        <f t="shared" si="0"/>
        <v>575966224</v>
      </c>
    </row>
    <row r="11" spans="1:26" ht="13.5">
      <c r="A11" s="57" t="s">
        <v>36</v>
      </c>
      <c r="B11" s="18">
        <v>0</v>
      </c>
      <c r="C11" s="18">
        <v>0</v>
      </c>
      <c r="D11" s="58">
        <v>142313686</v>
      </c>
      <c r="E11" s="59">
        <v>166216000</v>
      </c>
      <c r="F11" s="59">
        <v>13990839</v>
      </c>
      <c r="G11" s="59">
        <v>12214491</v>
      </c>
      <c r="H11" s="59">
        <v>15770162</v>
      </c>
      <c r="I11" s="59">
        <v>41975492</v>
      </c>
      <c r="J11" s="59">
        <v>15348840</v>
      </c>
      <c r="K11" s="59">
        <v>14395603</v>
      </c>
      <c r="L11" s="59">
        <v>0</v>
      </c>
      <c r="M11" s="59">
        <v>29744443</v>
      </c>
      <c r="N11" s="59">
        <v>14390604</v>
      </c>
      <c r="O11" s="59">
        <v>8384252</v>
      </c>
      <c r="P11" s="59">
        <v>14140302</v>
      </c>
      <c r="Q11" s="59">
        <v>36915158</v>
      </c>
      <c r="R11" s="59">
        <v>0</v>
      </c>
      <c r="S11" s="59">
        <v>0</v>
      </c>
      <c r="T11" s="59">
        <v>0</v>
      </c>
      <c r="U11" s="59">
        <v>0</v>
      </c>
      <c r="V11" s="59">
        <v>108635093</v>
      </c>
      <c r="W11" s="59">
        <v>106735500</v>
      </c>
      <c r="X11" s="59">
        <v>1899593</v>
      </c>
      <c r="Y11" s="60">
        <v>1.78</v>
      </c>
      <c r="Z11" s="61">
        <v>166216000</v>
      </c>
    </row>
    <row r="12" spans="1:26" ht="13.5">
      <c r="A12" s="57" t="s">
        <v>37</v>
      </c>
      <c r="B12" s="18">
        <v>0</v>
      </c>
      <c r="C12" s="18">
        <v>0</v>
      </c>
      <c r="D12" s="58">
        <v>10093112</v>
      </c>
      <c r="E12" s="59">
        <v>12021664</v>
      </c>
      <c r="F12" s="59">
        <v>870066</v>
      </c>
      <c r="G12" s="59">
        <v>798751</v>
      </c>
      <c r="H12" s="59">
        <v>1180447</v>
      </c>
      <c r="I12" s="59">
        <v>2849264</v>
      </c>
      <c r="J12" s="59">
        <v>939297</v>
      </c>
      <c r="K12" s="59">
        <v>836276</v>
      </c>
      <c r="L12" s="59">
        <v>0</v>
      </c>
      <c r="M12" s="59">
        <v>1775573</v>
      </c>
      <c r="N12" s="59">
        <v>1217518</v>
      </c>
      <c r="O12" s="59">
        <v>1015420</v>
      </c>
      <c r="P12" s="59">
        <v>958495</v>
      </c>
      <c r="Q12" s="59">
        <v>3191433</v>
      </c>
      <c r="R12" s="59">
        <v>0</v>
      </c>
      <c r="S12" s="59">
        <v>0</v>
      </c>
      <c r="T12" s="59">
        <v>0</v>
      </c>
      <c r="U12" s="59">
        <v>0</v>
      </c>
      <c r="V12" s="59">
        <v>7816270</v>
      </c>
      <c r="W12" s="59">
        <v>7569720</v>
      </c>
      <c r="X12" s="59">
        <v>246550</v>
      </c>
      <c r="Y12" s="60">
        <v>3.26</v>
      </c>
      <c r="Z12" s="61">
        <v>12021664</v>
      </c>
    </row>
    <row r="13" spans="1:26" ht="13.5">
      <c r="A13" s="57" t="s">
        <v>96</v>
      </c>
      <c r="B13" s="18">
        <v>0</v>
      </c>
      <c r="C13" s="18">
        <v>0</v>
      </c>
      <c r="D13" s="58">
        <v>129214000</v>
      </c>
      <c r="E13" s="59">
        <v>129214000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96910470</v>
      </c>
      <c r="X13" s="59">
        <v>-96910470</v>
      </c>
      <c r="Y13" s="60">
        <v>-100</v>
      </c>
      <c r="Z13" s="61">
        <v>129214000</v>
      </c>
    </row>
    <row r="14" spans="1:26" ht="13.5">
      <c r="A14" s="57" t="s">
        <v>38</v>
      </c>
      <c r="B14" s="18">
        <v>0</v>
      </c>
      <c r="C14" s="18">
        <v>0</v>
      </c>
      <c r="D14" s="58">
        <v>0</v>
      </c>
      <c r="E14" s="59">
        <v>30000000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/>
      <c r="X14" s="59">
        <v>0</v>
      </c>
      <c r="Y14" s="60">
        <v>0</v>
      </c>
      <c r="Z14" s="61">
        <v>30000000</v>
      </c>
    </row>
    <row r="15" spans="1:26" ht="13.5">
      <c r="A15" s="57" t="s">
        <v>39</v>
      </c>
      <c r="B15" s="18">
        <v>0</v>
      </c>
      <c r="C15" s="18">
        <v>0</v>
      </c>
      <c r="D15" s="58">
        <v>384801800</v>
      </c>
      <c r="E15" s="59">
        <v>358422164</v>
      </c>
      <c r="F15" s="59">
        <v>43560377</v>
      </c>
      <c r="G15" s="59">
        <v>52862597</v>
      </c>
      <c r="H15" s="59">
        <v>1065974</v>
      </c>
      <c r="I15" s="59">
        <v>97488948</v>
      </c>
      <c r="J15" s="59">
        <v>56464275</v>
      </c>
      <c r="K15" s="59">
        <v>23195693</v>
      </c>
      <c r="L15" s="59">
        <v>0</v>
      </c>
      <c r="M15" s="59">
        <v>79659968</v>
      </c>
      <c r="N15" s="59">
        <v>19698551</v>
      </c>
      <c r="O15" s="59">
        <v>29202402</v>
      </c>
      <c r="P15" s="59">
        <v>31300511</v>
      </c>
      <c r="Q15" s="59">
        <v>80201464</v>
      </c>
      <c r="R15" s="59">
        <v>0</v>
      </c>
      <c r="S15" s="59">
        <v>0</v>
      </c>
      <c r="T15" s="59">
        <v>0</v>
      </c>
      <c r="U15" s="59">
        <v>0</v>
      </c>
      <c r="V15" s="59">
        <v>257350380</v>
      </c>
      <c r="W15" s="59">
        <v>288601470</v>
      </c>
      <c r="X15" s="59">
        <v>-31251090</v>
      </c>
      <c r="Y15" s="60">
        <v>-10.83</v>
      </c>
      <c r="Z15" s="61">
        <v>358422164</v>
      </c>
    </row>
    <row r="16" spans="1:26" ht="13.5">
      <c r="A16" s="68" t="s">
        <v>40</v>
      </c>
      <c r="B16" s="18">
        <v>0</v>
      </c>
      <c r="C16" s="18">
        <v>0</v>
      </c>
      <c r="D16" s="58">
        <v>12759000</v>
      </c>
      <c r="E16" s="59">
        <v>6495452</v>
      </c>
      <c r="F16" s="59">
        <v>4765</v>
      </c>
      <c r="G16" s="59">
        <v>0</v>
      </c>
      <c r="H16" s="59">
        <v>0</v>
      </c>
      <c r="I16" s="59">
        <v>4765</v>
      </c>
      <c r="J16" s="59">
        <v>71895</v>
      </c>
      <c r="K16" s="59">
        <v>0</v>
      </c>
      <c r="L16" s="59">
        <v>0</v>
      </c>
      <c r="M16" s="59">
        <v>71895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76660</v>
      </c>
      <c r="W16" s="59">
        <v>9569250</v>
      </c>
      <c r="X16" s="59">
        <v>-9492590</v>
      </c>
      <c r="Y16" s="60">
        <v>-99.2</v>
      </c>
      <c r="Z16" s="61">
        <v>6495452</v>
      </c>
    </row>
    <row r="17" spans="1:26" ht="13.5">
      <c r="A17" s="57" t="s">
        <v>41</v>
      </c>
      <c r="B17" s="18">
        <v>0</v>
      </c>
      <c r="C17" s="18">
        <v>0</v>
      </c>
      <c r="D17" s="58">
        <v>246813402</v>
      </c>
      <c r="E17" s="59">
        <v>205652755</v>
      </c>
      <c r="F17" s="59">
        <v>3068786</v>
      </c>
      <c r="G17" s="59">
        <v>6268792</v>
      </c>
      <c r="H17" s="59">
        <v>15204187</v>
      </c>
      <c r="I17" s="59">
        <v>24541765</v>
      </c>
      <c r="J17" s="59">
        <v>11638899</v>
      </c>
      <c r="K17" s="59">
        <v>18356798</v>
      </c>
      <c r="L17" s="59">
        <v>0</v>
      </c>
      <c r="M17" s="59">
        <v>29995697</v>
      </c>
      <c r="N17" s="59">
        <v>4193769</v>
      </c>
      <c r="O17" s="59">
        <v>8945944</v>
      </c>
      <c r="P17" s="59">
        <v>21107596</v>
      </c>
      <c r="Q17" s="59">
        <v>34247309</v>
      </c>
      <c r="R17" s="59">
        <v>0</v>
      </c>
      <c r="S17" s="59">
        <v>0</v>
      </c>
      <c r="T17" s="59">
        <v>0</v>
      </c>
      <c r="U17" s="59">
        <v>0</v>
      </c>
      <c r="V17" s="59">
        <v>88784771</v>
      </c>
      <c r="W17" s="59">
        <v>185109840</v>
      </c>
      <c r="X17" s="59">
        <v>-96325069</v>
      </c>
      <c r="Y17" s="60">
        <v>-52.04</v>
      </c>
      <c r="Z17" s="61">
        <v>205652755</v>
      </c>
    </row>
    <row r="18" spans="1:26" ht="13.5">
      <c r="A18" s="69" t="s">
        <v>42</v>
      </c>
      <c r="B18" s="70">
        <f>SUM(B11:B17)</f>
        <v>0</v>
      </c>
      <c r="C18" s="70">
        <f>SUM(C11:C17)</f>
        <v>0</v>
      </c>
      <c r="D18" s="71">
        <f aca="true" t="shared" si="1" ref="D18:Z18">SUM(D11:D17)</f>
        <v>925995000</v>
      </c>
      <c r="E18" s="72">
        <f t="shared" si="1"/>
        <v>908022035</v>
      </c>
      <c r="F18" s="72">
        <f t="shared" si="1"/>
        <v>61494833</v>
      </c>
      <c r="G18" s="72">
        <f t="shared" si="1"/>
        <v>72144631</v>
      </c>
      <c r="H18" s="72">
        <f t="shared" si="1"/>
        <v>33220770</v>
      </c>
      <c r="I18" s="72">
        <f t="shared" si="1"/>
        <v>166860234</v>
      </c>
      <c r="J18" s="72">
        <f t="shared" si="1"/>
        <v>84463206</v>
      </c>
      <c r="K18" s="72">
        <f t="shared" si="1"/>
        <v>56784370</v>
      </c>
      <c r="L18" s="72">
        <f t="shared" si="1"/>
        <v>0</v>
      </c>
      <c r="M18" s="72">
        <f t="shared" si="1"/>
        <v>141247576</v>
      </c>
      <c r="N18" s="72">
        <f t="shared" si="1"/>
        <v>39500442</v>
      </c>
      <c r="O18" s="72">
        <f t="shared" si="1"/>
        <v>47548018</v>
      </c>
      <c r="P18" s="72">
        <f t="shared" si="1"/>
        <v>67506904</v>
      </c>
      <c r="Q18" s="72">
        <f t="shared" si="1"/>
        <v>154555364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462663174</v>
      </c>
      <c r="W18" s="72">
        <f t="shared" si="1"/>
        <v>694496250</v>
      </c>
      <c r="X18" s="72">
        <f t="shared" si="1"/>
        <v>-231833076</v>
      </c>
      <c r="Y18" s="66">
        <f>+IF(W18&lt;&gt;0,(X18/W18)*100,0)</f>
        <v>-33.38147268613761</v>
      </c>
      <c r="Z18" s="73">
        <f t="shared" si="1"/>
        <v>908022035</v>
      </c>
    </row>
    <row r="19" spans="1:26" ht="13.5">
      <c r="A19" s="69" t="s">
        <v>43</v>
      </c>
      <c r="B19" s="74">
        <f>+B10-B18</f>
        <v>0</v>
      </c>
      <c r="C19" s="74">
        <f>+C10-C18</f>
        <v>0</v>
      </c>
      <c r="D19" s="75">
        <f aca="true" t="shared" si="2" ref="D19:Z19">+D10-D18</f>
        <v>-329152474</v>
      </c>
      <c r="E19" s="76">
        <f t="shared" si="2"/>
        <v>-332055811</v>
      </c>
      <c r="F19" s="76">
        <f t="shared" si="2"/>
        <v>13647075</v>
      </c>
      <c r="G19" s="76">
        <f t="shared" si="2"/>
        <v>-29701644</v>
      </c>
      <c r="H19" s="76">
        <f t="shared" si="2"/>
        <v>17138724</v>
      </c>
      <c r="I19" s="76">
        <f t="shared" si="2"/>
        <v>1084155</v>
      </c>
      <c r="J19" s="76">
        <f t="shared" si="2"/>
        <v>-39054898</v>
      </c>
      <c r="K19" s="76">
        <f t="shared" si="2"/>
        <v>-11244962</v>
      </c>
      <c r="L19" s="76">
        <f t="shared" si="2"/>
        <v>0</v>
      </c>
      <c r="M19" s="76">
        <f t="shared" si="2"/>
        <v>-50299860</v>
      </c>
      <c r="N19" s="76">
        <f t="shared" si="2"/>
        <v>934318</v>
      </c>
      <c r="O19" s="76">
        <f t="shared" si="2"/>
        <v>-15701590</v>
      </c>
      <c r="P19" s="76">
        <f t="shared" si="2"/>
        <v>-1598427</v>
      </c>
      <c r="Q19" s="76">
        <f t="shared" si="2"/>
        <v>-16365699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-65581404</v>
      </c>
      <c r="W19" s="76">
        <f>IF(E10=E18,0,W10-W18)</f>
        <v>-246886470</v>
      </c>
      <c r="X19" s="76">
        <f t="shared" si="2"/>
        <v>181305066</v>
      </c>
      <c r="Y19" s="77">
        <f>+IF(W19&lt;&gt;0,(X19/W19)*100,0)</f>
        <v>-73.43661481327834</v>
      </c>
      <c r="Z19" s="78">
        <f t="shared" si="2"/>
        <v>-332055811</v>
      </c>
    </row>
    <row r="20" spans="1:26" ht="13.5">
      <c r="A20" s="57" t="s">
        <v>44</v>
      </c>
      <c r="B20" s="18">
        <v>0</v>
      </c>
      <c r="C20" s="18">
        <v>0</v>
      </c>
      <c r="D20" s="58">
        <v>0</v>
      </c>
      <c r="E20" s="59">
        <v>0</v>
      </c>
      <c r="F20" s="59">
        <v>0</v>
      </c>
      <c r="G20" s="59">
        <v>0</v>
      </c>
      <c r="H20" s="59">
        <v>0</v>
      </c>
      <c r="I20" s="59">
        <v>0</v>
      </c>
      <c r="J20" s="59">
        <v>2000000</v>
      </c>
      <c r="K20" s="59">
        <v>0</v>
      </c>
      <c r="L20" s="59">
        <v>0</v>
      </c>
      <c r="M20" s="59">
        <v>2000000</v>
      </c>
      <c r="N20" s="59">
        <v>0</v>
      </c>
      <c r="O20" s="59">
        <v>0</v>
      </c>
      <c r="P20" s="59">
        <v>13139000</v>
      </c>
      <c r="Q20" s="59">
        <v>13139000</v>
      </c>
      <c r="R20" s="59">
        <v>0</v>
      </c>
      <c r="S20" s="59">
        <v>0</v>
      </c>
      <c r="T20" s="59">
        <v>0</v>
      </c>
      <c r="U20" s="59">
        <v>0</v>
      </c>
      <c r="V20" s="59">
        <v>15139000</v>
      </c>
      <c r="W20" s="59"/>
      <c r="X20" s="59">
        <v>15139000</v>
      </c>
      <c r="Y20" s="60">
        <v>0</v>
      </c>
      <c r="Z20" s="61">
        <v>0</v>
      </c>
    </row>
    <row r="21" spans="1:26" ht="13.5">
      <c r="A21" s="57" t="s">
        <v>97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98</v>
      </c>
      <c r="B22" s="85">
        <f>SUM(B19:B21)</f>
        <v>0</v>
      </c>
      <c r="C22" s="85">
        <f>SUM(C19:C21)</f>
        <v>0</v>
      </c>
      <c r="D22" s="86">
        <f aca="true" t="shared" si="3" ref="D22:Z22">SUM(D19:D21)</f>
        <v>-329152474</v>
      </c>
      <c r="E22" s="87">
        <f t="shared" si="3"/>
        <v>-332055811</v>
      </c>
      <c r="F22" s="87">
        <f t="shared" si="3"/>
        <v>13647075</v>
      </c>
      <c r="G22" s="87">
        <f t="shared" si="3"/>
        <v>-29701644</v>
      </c>
      <c r="H22" s="87">
        <f t="shared" si="3"/>
        <v>17138724</v>
      </c>
      <c r="I22" s="87">
        <f t="shared" si="3"/>
        <v>1084155</v>
      </c>
      <c r="J22" s="87">
        <f t="shared" si="3"/>
        <v>-37054898</v>
      </c>
      <c r="K22" s="87">
        <f t="shared" si="3"/>
        <v>-11244962</v>
      </c>
      <c r="L22" s="87">
        <f t="shared" si="3"/>
        <v>0</v>
      </c>
      <c r="M22" s="87">
        <f t="shared" si="3"/>
        <v>-48299860</v>
      </c>
      <c r="N22" s="87">
        <f t="shared" si="3"/>
        <v>934318</v>
      </c>
      <c r="O22" s="87">
        <f t="shared" si="3"/>
        <v>-15701590</v>
      </c>
      <c r="P22" s="87">
        <f t="shared" si="3"/>
        <v>11540573</v>
      </c>
      <c r="Q22" s="87">
        <f t="shared" si="3"/>
        <v>-3226699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-50442404</v>
      </c>
      <c r="W22" s="87">
        <f t="shared" si="3"/>
        <v>-246886470</v>
      </c>
      <c r="X22" s="87">
        <f t="shared" si="3"/>
        <v>196444066</v>
      </c>
      <c r="Y22" s="88">
        <f>+IF(W22&lt;&gt;0,(X22/W22)*100,0)</f>
        <v>-79.56858308193236</v>
      </c>
      <c r="Z22" s="89">
        <f t="shared" si="3"/>
        <v>-332055811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0</v>
      </c>
      <c r="C24" s="74">
        <f>SUM(C22:C23)</f>
        <v>0</v>
      </c>
      <c r="D24" s="75">
        <f aca="true" t="shared" si="4" ref="D24:Z24">SUM(D22:D23)</f>
        <v>-329152474</v>
      </c>
      <c r="E24" s="76">
        <f t="shared" si="4"/>
        <v>-332055811</v>
      </c>
      <c r="F24" s="76">
        <f t="shared" si="4"/>
        <v>13647075</v>
      </c>
      <c r="G24" s="76">
        <f t="shared" si="4"/>
        <v>-29701644</v>
      </c>
      <c r="H24" s="76">
        <f t="shared" si="4"/>
        <v>17138724</v>
      </c>
      <c r="I24" s="76">
        <f t="shared" si="4"/>
        <v>1084155</v>
      </c>
      <c r="J24" s="76">
        <f t="shared" si="4"/>
        <v>-37054898</v>
      </c>
      <c r="K24" s="76">
        <f t="shared" si="4"/>
        <v>-11244962</v>
      </c>
      <c r="L24" s="76">
        <f t="shared" si="4"/>
        <v>0</v>
      </c>
      <c r="M24" s="76">
        <f t="shared" si="4"/>
        <v>-48299860</v>
      </c>
      <c r="N24" s="76">
        <f t="shared" si="4"/>
        <v>934318</v>
      </c>
      <c r="O24" s="76">
        <f t="shared" si="4"/>
        <v>-15701590</v>
      </c>
      <c r="P24" s="76">
        <f t="shared" si="4"/>
        <v>11540573</v>
      </c>
      <c r="Q24" s="76">
        <f t="shared" si="4"/>
        <v>-3226699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-50442404</v>
      </c>
      <c r="W24" s="76">
        <f t="shared" si="4"/>
        <v>-246886470</v>
      </c>
      <c r="X24" s="76">
        <f t="shared" si="4"/>
        <v>196444066</v>
      </c>
      <c r="Y24" s="77">
        <f>+IF(W24&lt;&gt;0,(X24/W24)*100,0)</f>
        <v>-79.56858308193236</v>
      </c>
      <c r="Z24" s="78">
        <f t="shared" si="4"/>
        <v>-332055811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99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29678150</v>
      </c>
      <c r="C27" s="21">
        <v>0</v>
      </c>
      <c r="D27" s="98">
        <v>43613000</v>
      </c>
      <c r="E27" s="99">
        <v>43613000</v>
      </c>
      <c r="F27" s="99">
        <v>0</v>
      </c>
      <c r="G27" s="99">
        <v>0</v>
      </c>
      <c r="H27" s="99">
        <v>0</v>
      </c>
      <c r="I27" s="99">
        <v>0</v>
      </c>
      <c r="J27" s="99">
        <v>0</v>
      </c>
      <c r="K27" s="99">
        <v>5171732</v>
      </c>
      <c r="L27" s="99">
        <v>14773028</v>
      </c>
      <c r="M27" s="99">
        <v>19944760</v>
      </c>
      <c r="N27" s="99">
        <v>1513520</v>
      </c>
      <c r="O27" s="99">
        <v>4071819</v>
      </c>
      <c r="P27" s="99">
        <v>4099536</v>
      </c>
      <c r="Q27" s="99">
        <v>9684875</v>
      </c>
      <c r="R27" s="99">
        <v>0</v>
      </c>
      <c r="S27" s="99">
        <v>0</v>
      </c>
      <c r="T27" s="99">
        <v>0</v>
      </c>
      <c r="U27" s="99">
        <v>0</v>
      </c>
      <c r="V27" s="99">
        <v>29629635</v>
      </c>
      <c r="W27" s="99">
        <v>32709750</v>
      </c>
      <c r="X27" s="99">
        <v>-3080115</v>
      </c>
      <c r="Y27" s="100">
        <v>-9.42</v>
      </c>
      <c r="Z27" s="101">
        <v>43613000</v>
      </c>
    </row>
    <row r="28" spans="1:26" ht="13.5">
      <c r="A28" s="102" t="s">
        <v>44</v>
      </c>
      <c r="B28" s="18">
        <v>28505150</v>
      </c>
      <c r="C28" s="18">
        <v>0</v>
      </c>
      <c r="D28" s="58">
        <v>43613000</v>
      </c>
      <c r="E28" s="59">
        <v>43613000</v>
      </c>
      <c r="F28" s="59">
        <v>0</v>
      </c>
      <c r="G28" s="59">
        <v>0</v>
      </c>
      <c r="H28" s="59">
        <v>0</v>
      </c>
      <c r="I28" s="59">
        <v>0</v>
      </c>
      <c r="J28" s="59">
        <v>0</v>
      </c>
      <c r="K28" s="59">
        <v>5171732</v>
      </c>
      <c r="L28" s="59">
        <v>14773028</v>
      </c>
      <c r="M28" s="59">
        <v>19944760</v>
      </c>
      <c r="N28" s="59">
        <v>1513520</v>
      </c>
      <c r="O28" s="59">
        <v>4071819</v>
      </c>
      <c r="P28" s="59">
        <v>4099536</v>
      </c>
      <c r="Q28" s="59">
        <v>9684875</v>
      </c>
      <c r="R28" s="59">
        <v>0</v>
      </c>
      <c r="S28" s="59">
        <v>0</v>
      </c>
      <c r="T28" s="59">
        <v>0</v>
      </c>
      <c r="U28" s="59">
        <v>0</v>
      </c>
      <c r="V28" s="59">
        <v>29629635</v>
      </c>
      <c r="W28" s="59">
        <v>32709750</v>
      </c>
      <c r="X28" s="59">
        <v>-3080115</v>
      </c>
      <c r="Y28" s="60">
        <v>-9.42</v>
      </c>
      <c r="Z28" s="61">
        <v>43613000</v>
      </c>
    </row>
    <row r="29" spans="1:26" ht="13.5">
      <c r="A29" s="57" t="s">
        <v>100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1173000</v>
      </c>
      <c r="C31" s="18">
        <v>0</v>
      </c>
      <c r="D31" s="58">
        <v>0</v>
      </c>
      <c r="E31" s="59">
        <v>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/>
      <c r="X31" s="59">
        <v>0</v>
      </c>
      <c r="Y31" s="60">
        <v>0</v>
      </c>
      <c r="Z31" s="61">
        <v>0</v>
      </c>
    </row>
    <row r="32" spans="1:26" ht="13.5">
      <c r="A32" s="69" t="s">
        <v>50</v>
      </c>
      <c r="B32" s="21">
        <f>SUM(B28:B31)</f>
        <v>29678150</v>
      </c>
      <c r="C32" s="21">
        <f>SUM(C28:C31)</f>
        <v>0</v>
      </c>
      <c r="D32" s="98">
        <f aca="true" t="shared" si="5" ref="D32:Z32">SUM(D28:D31)</f>
        <v>43613000</v>
      </c>
      <c r="E32" s="99">
        <f t="shared" si="5"/>
        <v>43613000</v>
      </c>
      <c r="F32" s="99">
        <f t="shared" si="5"/>
        <v>0</v>
      </c>
      <c r="G32" s="99">
        <f t="shared" si="5"/>
        <v>0</v>
      </c>
      <c r="H32" s="99">
        <f t="shared" si="5"/>
        <v>0</v>
      </c>
      <c r="I32" s="99">
        <f t="shared" si="5"/>
        <v>0</v>
      </c>
      <c r="J32" s="99">
        <f t="shared" si="5"/>
        <v>0</v>
      </c>
      <c r="K32" s="99">
        <f t="shared" si="5"/>
        <v>5171732</v>
      </c>
      <c r="L32" s="99">
        <f t="shared" si="5"/>
        <v>14773028</v>
      </c>
      <c r="M32" s="99">
        <f t="shared" si="5"/>
        <v>19944760</v>
      </c>
      <c r="N32" s="99">
        <f t="shared" si="5"/>
        <v>1513520</v>
      </c>
      <c r="O32" s="99">
        <f t="shared" si="5"/>
        <v>4071819</v>
      </c>
      <c r="P32" s="99">
        <f t="shared" si="5"/>
        <v>4099536</v>
      </c>
      <c r="Q32" s="99">
        <f t="shared" si="5"/>
        <v>9684875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29629635</v>
      </c>
      <c r="W32" s="99">
        <f t="shared" si="5"/>
        <v>32709750</v>
      </c>
      <c r="X32" s="99">
        <f t="shared" si="5"/>
        <v>-3080115</v>
      </c>
      <c r="Y32" s="100">
        <f>+IF(W32&lt;&gt;0,(X32/W32)*100,0)</f>
        <v>-9.416504253318966</v>
      </c>
      <c r="Z32" s="101">
        <f t="shared" si="5"/>
        <v>43613000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0</v>
      </c>
      <c r="C35" s="18">
        <v>0</v>
      </c>
      <c r="D35" s="58">
        <v>203062200</v>
      </c>
      <c r="E35" s="59">
        <v>203062200</v>
      </c>
      <c r="F35" s="59">
        <v>0</v>
      </c>
      <c r="G35" s="59">
        <v>0</v>
      </c>
      <c r="H35" s="59">
        <v>0</v>
      </c>
      <c r="I35" s="59">
        <v>0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0</v>
      </c>
      <c r="W35" s="59">
        <v>152296650</v>
      </c>
      <c r="X35" s="59">
        <v>-152296650</v>
      </c>
      <c r="Y35" s="60">
        <v>-100</v>
      </c>
      <c r="Z35" s="61">
        <v>203062200</v>
      </c>
    </row>
    <row r="36" spans="1:26" ht="13.5">
      <c r="A36" s="57" t="s">
        <v>53</v>
      </c>
      <c r="B36" s="18">
        <v>0</v>
      </c>
      <c r="C36" s="18">
        <v>0</v>
      </c>
      <c r="D36" s="58">
        <v>1764674782</v>
      </c>
      <c r="E36" s="59">
        <v>1764674782</v>
      </c>
      <c r="F36" s="59">
        <v>0</v>
      </c>
      <c r="G36" s="59">
        <v>0</v>
      </c>
      <c r="H36" s="59">
        <v>0</v>
      </c>
      <c r="I36" s="59">
        <v>0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0</v>
      </c>
      <c r="W36" s="59">
        <v>1323506087</v>
      </c>
      <c r="X36" s="59">
        <v>-1323506087</v>
      </c>
      <c r="Y36" s="60">
        <v>-100</v>
      </c>
      <c r="Z36" s="61">
        <v>1764674782</v>
      </c>
    </row>
    <row r="37" spans="1:26" ht="13.5">
      <c r="A37" s="57" t="s">
        <v>54</v>
      </c>
      <c r="B37" s="18">
        <v>0</v>
      </c>
      <c r="C37" s="18">
        <v>0</v>
      </c>
      <c r="D37" s="58">
        <v>326511312</v>
      </c>
      <c r="E37" s="59">
        <v>326511312</v>
      </c>
      <c r="F37" s="59">
        <v>0</v>
      </c>
      <c r="G37" s="59">
        <v>0</v>
      </c>
      <c r="H37" s="59">
        <v>0</v>
      </c>
      <c r="I37" s="59">
        <v>0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0</v>
      </c>
      <c r="W37" s="59">
        <v>244883484</v>
      </c>
      <c r="X37" s="59">
        <v>-244883484</v>
      </c>
      <c r="Y37" s="60">
        <v>-100</v>
      </c>
      <c r="Z37" s="61">
        <v>326511312</v>
      </c>
    </row>
    <row r="38" spans="1:26" ht="13.5">
      <c r="A38" s="57" t="s">
        <v>55</v>
      </c>
      <c r="B38" s="18">
        <v>0</v>
      </c>
      <c r="C38" s="18">
        <v>0</v>
      </c>
      <c r="D38" s="58">
        <v>111520000</v>
      </c>
      <c r="E38" s="59">
        <v>111520000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83640000</v>
      </c>
      <c r="X38" s="59">
        <v>-83640000</v>
      </c>
      <c r="Y38" s="60">
        <v>-100</v>
      </c>
      <c r="Z38" s="61">
        <v>111520000</v>
      </c>
    </row>
    <row r="39" spans="1:26" ht="13.5">
      <c r="A39" s="57" t="s">
        <v>56</v>
      </c>
      <c r="B39" s="18">
        <v>0</v>
      </c>
      <c r="C39" s="18">
        <v>0</v>
      </c>
      <c r="D39" s="58">
        <v>1529705670</v>
      </c>
      <c r="E39" s="59">
        <v>1529705670</v>
      </c>
      <c r="F39" s="59">
        <v>0</v>
      </c>
      <c r="G39" s="59">
        <v>0</v>
      </c>
      <c r="H39" s="59">
        <v>0</v>
      </c>
      <c r="I39" s="59">
        <v>0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0</v>
      </c>
      <c r="W39" s="59">
        <v>1147279253</v>
      </c>
      <c r="X39" s="59">
        <v>-1147279253</v>
      </c>
      <c r="Y39" s="60">
        <v>-100</v>
      </c>
      <c r="Z39" s="61">
        <v>1529705670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0</v>
      </c>
      <c r="C42" s="18">
        <v>0</v>
      </c>
      <c r="D42" s="58">
        <v>-139057904</v>
      </c>
      <c r="E42" s="59">
        <v>-123680187</v>
      </c>
      <c r="F42" s="59">
        <v>19591005</v>
      </c>
      <c r="G42" s="59">
        <v>-49199324</v>
      </c>
      <c r="H42" s="59">
        <v>-1352589</v>
      </c>
      <c r="I42" s="59">
        <v>-30960908</v>
      </c>
      <c r="J42" s="59">
        <v>-78051</v>
      </c>
      <c r="K42" s="59">
        <v>4809733</v>
      </c>
      <c r="L42" s="59">
        <v>-25438455</v>
      </c>
      <c r="M42" s="59">
        <v>-20706773</v>
      </c>
      <c r="N42" s="59">
        <v>4320519</v>
      </c>
      <c r="O42" s="59">
        <v>6614653</v>
      </c>
      <c r="P42" s="59">
        <v>-1345204</v>
      </c>
      <c r="Q42" s="59">
        <v>9589968</v>
      </c>
      <c r="R42" s="59">
        <v>0</v>
      </c>
      <c r="S42" s="59">
        <v>0</v>
      </c>
      <c r="T42" s="59">
        <v>0</v>
      </c>
      <c r="U42" s="59">
        <v>0</v>
      </c>
      <c r="V42" s="59">
        <v>-42077713</v>
      </c>
      <c r="W42" s="59">
        <v>-59210646</v>
      </c>
      <c r="X42" s="59">
        <v>17132933</v>
      </c>
      <c r="Y42" s="60">
        <v>-28.94</v>
      </c>
      <c r="Z42" s="61">
        <v>-123680187</v>
      </c>
    </row>
    <row r="43" spans="1:26" ht="13.5">
      <c r="A43" s="57" t="s">
        <v>59</v>
      </c>
      <c r="B43" s="18">
        <v>0</v>
      </c>
      <c r="C43" s="18">
        <v>0</v>
      </c>
      <c r="D43" s="58">
        <v>-43696191</v>
      </c>
      <c r="E43" s="59">
        <v>0</v>
      </c>
      <c r="F43" s="59">
        <v>0</v>
      </c>
      <c r="G43" s="59">
        <v>0</v>
      </c>
      <c r="H43" s="59">
        <v>0</v>
      </c>
      <c r="I43" s="59">
        <v>0</v>
      </c>
      <c r="J43" s="59">
        <v>0</v>
      </c>
      <c r="K43" s="59">
        <v>-4980666</v>
      </c>
      <c r="L43" s="59">
        <v>-3641491</v>
      </c>
      <c r="M43" s="59">
        <v>-8622157</v>
      </c>
      <c r="N43" s="59">
        <v>-1513520</v>
      </c>
      <c r="O43" s="59">
        <v>-4071818</v>
      </c>
      <c r="P43" s="59">
        <v>-4099537</v>
      </c>
      <c r="Q43" s="59">
        <v>-9684875</v>
      </c>
      <c r="R43" s="59">
        <v>0</v>
      </c>
      <c r="S43" s="59">
        <v>0</v>
      </c>
      <c r="T43" s="59">
        <v>0</v>
      </c>
      <c r="U43" s="59">
        <v>0</v>
      </c>
      <c r="V43" s="59">
        <v>-18307032</v>
      </c>
      <c r="W43" s="59"/>
      <c r="X43" s="59">
        <v>-18307032</v>
      </c>
      <c r="Y43" s="60">
        <v>0</v>
      </c>
      <c r="Z43" s="61">
        <v>0</v>
      </c>
    </row>
    <row r="44" spans="1:26" ht="13.5">
      <c r="A44" s="57" t="s">
        <v>60</v>
      </c>
      <c r="B44" s="18">
        <v>0</v>
      </c>
      <c r="C44" s="18">
        <v>0</v>
      </c>
      <c r="D44" s="58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/>
      <c r="X44" s="59">
        <v>0</v>
      </c>
      <c r="Y44" s="60">
        <v>0</v>
      </c>
      <c r="Z44" s="61">
        <v>0</v>
      </c>
    </row>
    <row r="45" spans="1:26" ht="13.5">
      <c r="A45" s="69" t="s">
        <v>61</v>
      </c>
      <c r="B45" s="21">
        <v>0</v>
      </c>
      <c r="C45" s="21">
        <v>0</v>
      </c>
      <c r="D45" s="98">
        <v>-148824095</v>
      </c>
      <c r="E45" s="99">
        <v>-123680187</v>
      </c>
      <c r="F45" s="99">
        <v>24916071</v>
      </c>
      <c r="G45" s="99">
        <v>-24283253</v>
      </c>
      <c r="H45" s="99">
        <v>-25635842</v>
      </c>
      <c r="I45" s="99">
        <v>-25635842</v>
      </c>
      <c r="J45" s="99">
        <v>-25713893</v>
      </c>
      <c r="K45" s="99">
        <v>-25884826</v>
      </c>
      <c r="L45" s="99">
        <v>-54964772</v>
      </c>
      <c r="M45" s="99">
        <v>-54964772</v>
      </c>
      <c r="N45" s="99">
        <v>-52157773</v>
      </c>
      <c r="O45" s="99">
        <v>-49614938</v>
      </c>
      <c r="P45" s="99">
        <v>-55059679</v>
      </c>
      <c r="Q45" s="99">
        <v>-55059679</v>
      </c>
      <c r="R45" s="99">
        <v>0</v>
      </c>
      <c r="S45" s="99">
        <v>0</v>
      </c>
      <c r="T45" s="99">
        <v>0</v>
      </c>
      <c r="U45" s="99">
        <v>0</v>
      </c>
      <c r="V45" s="99">
        <v>-55059679</v>
      </c>
      <c r="W45" s="99">
        <v>-59210646</v>
      </c>
      <c r="X45" s="99">
        <v>4150967</v>
      </c>
      <c r="Y45" s="100">
        <v>-7.01</v>
      </c>
      <c r="Z45" s="101">
        <v>-123680187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101</v>
      </c>
      <c r="B47" s="114" t="s">
        <v>86</v>
      </c>
      <c r="C47" s="114"/>
      <c r="D47" s="115" t="s">
        <v>87</v>
      </c>
      <c r="E47" s="116" t="s">
        <v>88</v>
      </c>
      <c r="F47" s="117"/>
      <c r="G47" s="117"/>
      <c r="H47" s="117"/>
      <c r="I47" s="118" t="s">
        <v>89</v>
      </c>
      <c r="J47" s="117"/>
      <c r="K47" s="117"/>
      <c r="L47" s="117"/>
      <c r="M47" s="118" t="s">
        <v>90</v>
      </c>
      <c r="N47" s="119"/>
      <c r="O47" s="119"/>
      <c r="P47" s="119"/>
      <c r="Q47" s="118" t="s">
        <v>91</v>
      </c>
      <c r="R47" s="119"/>
      <c r="S47" s="119"/>
      <c r="T47" s="119"/>
      <c r="U47" s="119"/>
      <c r="V47" s="118" t="s">
        <v>92</v>
      </c>
      <c r="W47" s="118" t="s">
        <v>93</v>
      </c>
      <c r="X47" s="118" t="s">
        <v>94</v>
      </c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41034529</v>
      </c>
      <c r="C49" s="51">
        <v>0</v>
      </c>
      <c r="D49" s="128">
        <v>24598459</v>
      </c>
      <c r="E49" s="53">
        <v>17916739</v>
      </c>
      <c r="F49" s="53">
        <v>0</v>
      </c>
      <c r="G49" s="53">
        <v>0</v>
      </c>
      <c r="H49" s="53">
        <v>0</v>
      </c>
      <c r="I49" s="53">
        <v>13831550</v>
      </c>
      <c r="J49" s="53">
        <v>0</v>
      </c>
      <c r="K49" s="53">
        <v>0</v>
      </c>
      <c r="L49" s="53">
        <v>0</v>
      </c>
      <c r="M49" s="53">
        <v>14133550</v>
      </c>
      <c r="N49" s="53">
        <v>0</v>
      </c>
      <c r="O49" s="53">
        <v>0</v>
      </c>
      <c r="P49" s="53">
        <v>0</v>
      </c>
      <c r="Q49" s="53">
        <v>553763363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665278190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59965748</v>
      </c>
      <c r="C51" s="51">
        <v>0</v>
      </c>
      <c r="D51" s="128">
        <v>73490266</v>
      </c>
      <c r="E51" s="53">
        <v>36079131</v>
      </c>
      <c r="F51" s="53">
        <v>0</v>
      </c>
      <c r="G51" s="53">
        <v>0</v>
      </c>
      <c r="H51" s="53">
        <v>0</v>
      </c>
      <c r="I51" s="53">
        <v>33898783</v>
      </c>
      <c r="J51" s="53">
        <v>0</v>
      </c>
      <c r="K51" s="53">
        <v>0</v>
      </c>
      <c r="L51" s="53">
        <v>0</v>
      </c>
      <c r="M51" s="53">
        <v>6670173</v>
      </c>
      <c r="N51" s="53">
        <v>0</v>
      </c>
      <c r="O51" s="53">
        <v>0</v>
      </c>
      <c r="P51" s="53">
        <v>0</v>
      </c>
      <c r="Q51" s="53">
        <v>6627507</v>
      </c>
      <c r="R51" s="53">
        <v>0</v>
      </c>
      <c r="S51" s="53">
        <v>0</v>
      </c>
      <c r="T51" s="53">
        <v>0</v>
      </c>
      <c r="U51" s="53">
        <v>0</v>
      </c>
      <c r="V51" s="53">
        <v>6983105</v>
      </c>
      <c r="W51" s="53">
        <v>498735478</v>
      </c>
      <c r="X51" s="53">
        <v>722450191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102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66.96418088846666</v>
      </c>
      <c r="E58" s="7">
        <f t="shared" si="6"/>
        <v>83.3440900283706</v>
      </c>
      <c r="F58" s="7">
        <f t="shared" si="6"/>
        <v>53.49878458380597</v>
      </c>
      <c r="G58" s="7">
        <f t="shared" si="6"/>
        <v>57.60531541341166</v>
      </c>
      <c r="H58" s="7">
        <f t="shared" si="6"/>
        <v>80.65547823494764</v>
      </c>
      <c r="I58" s="7">
        <f t="shared" si="6"/>
        <v>63.68216068843241</v>
      </c>
      <c r="J58" s="7">
        <f t="shared" si="6"/>
        <v>82.38625682500825</v>
      </c>
      <c r="K58" s="7">
        <f t="shared" si="6"/>
        <v>74.75716810600417</v>
      </c>
      <c r="L58" s="7">
        <f t="shared" si="6"/>
        <v>0</v>
      </c>
      <c r="M58" s="7">
        <f t="shared" si="6"/>
        <v>116.65666307902704</v>
      </c>
      <c r="N58" s="7">
        <f t="shared" si="6"/>
        <v>94.85156353923936</v>
      </c>
      <c r="O58" s="7">
        <f t="shared" si="6"/>
        <v>84.33373595535474</v>
      </c>
      <c r="P58" s="7">
        <f t="shared" si="6"/>
        <v>47.7085634917855</v>
      </c>
      <c r="Q58" s="7">
        <f t="shared" si="6"/>
        <v>74.51474557251342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80.87495746610975</v>
      </c>
      <c r="W58" s="7">
        <f t="shared" si="6"/>
        <v>79.63832486394925</v>
      </c>
      <c r="X58" s="7">
        <f t="shared" si="6"/>
        <v>0</v>
      </c>
      <c r="Y58" s="7">
        <f t="shared" si="6"/>
        <v>0</v>
      </c>
      <c r="Z58" s="8">
        <f t="shared" si="6"/>
        <v>83.3440900283706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66.74924141138173</v>
      </c>
      <c r="E59" s="10">
        <f t="shared" si="7"/>
        <v>75.64366162684497</v>
      </c>
      <c r="F59" s="10">
        <f t="shared" si="7"/>
        <v>37.44215732446001</v>
      </c>
      <c r="G59" s="10">
        <f t="shared" si="7"/>
        <v>42.68714694490166</v>
      </c>
      <c r="H59" s="10">
        <f t="shared" si="7"/>
        <v>63.0825376278641</v>
      </c>
      <c r="I59" s="10">
        <f t="shared" si="7"/>
        <v>47.453628388500526</v>
      </c>
      <c r="J59" s="10">
        <f t="shared" si="7"/>
        <v>57.047230352064794</v>
      </c>
      <c r="K59" s="10">
        <f t="shared" si="7"/>
        <v>59.08553794679323</v>
      </c>
      <c r="L59" s="10">
        <f t="shared" si="7"/>
        <v>0</v>
      </c>
      <c r="M59" s="10">
        <f t="shared" si="7"/>
        <v>92.82394566389702</v>
      </c>
      <c r="N59" s="10">
        <f t="shared" si="7"/>
        <v>170.35826934340054</v>
      </c>
      <c r="O59" s="10">
        <f t="shared" si="7"/>
        <v>63.06197426888662</v>
      </c>
      <c r="P59" s="10">
        <f t="shared" si="7"/>
        <v>65.45800033335864</v>
      </c>
      <c r="Q59" s="10">
        <f t="shared" si="7"/>
        <v>95.60590106362497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75.8704331137236</v>
      </c>
      <c r="W59" s="10">
        <f t="shared" si="7"/>
        <v>69.14994768050227</v>
      </c>
      <c r="X59" s="10">
        <f t="shared" si="7"/>
        <v>0</v>
      </c>
      <c r="Y59" s="10">
        <f t="shared" si="7"/>
        <v>0</v>
      </c>
      <c r="Z59" s="11">
        <f t="shared" si="7"/>
        <v>75.64366162684497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66.99999889706906</v>
      </c>
      <c r="E60" s="13">
        <f t="shared" si="7"/>
        <v>84.82125424604205</v>
      </c>
      <c r="F60" s="13">
        <f t="shared" si="7"/>
        <v>55.49279829196675</v>
      </c>
      <c r="G60" s="13">
        <f t="shared" si="7"/>
        <v>59.20817781089765</v>
      </c>
      <c r="H60" s="13">
        <f t="shared" si="7"/>
        <v>92.05872377449764</v>
      </c>
      <c r="I60" s="13">
        <f t="shared" si="7"/>
        <v>67.72586081036908</v>
      </c>
      <c r="J60" s="13">
        <f t="shared" si="7"/>
        <v>96.5209926293695</v>
      </c>
      <c r="K60" s="13">
        <f t="shared" si="7"/>
        <v>85.29910476457297</v>
      </c>
      <c r="L60" s="13">
        <f t="shared" si="7"/>
        <v>0</v>
      </c>
      <c r="M60" s="13">
        <f t="shared" si="7"/>
        <v>130.95381269599216</v>
      </c>
      <c r="N60" s="13">
        <f t="shared" si="7"/>
        <v>92.95170892514123</v>
      </c>
      <c r="O60" s="13">
        <f t="shared" si="7"/>
        <v>101.16380899880606</v>
      </c>
      <c r="P60" s="13">
        <f t="shared" si="7"/>
        <v>48.996745276256384</v>
      </c>
      <c r="Q60" s="13">
        <f t="shared" si="7"/>
        <v>78.41360834402983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86.80168273164388</v>
      </c>
      <c r="W60" s="13">
        <f t="shared" si="7"/>
        <v>81.54485159913514</v>
      </c>
      <c r="X60" s="13">
        <f t="shared" si="7"/>
        <v>0</v>
      </c>
      <c r="Y60" s="13">
        <f t="shared" si="7"/>
        <v>0</v>
      </c>
      <c r="Z60" s="14">
        <f t="shared" si="7"/>
        <v>84.82125424604205</v>
      </c>
    </row>
    <row r="61" spans="1:26" ht="13.5">
      <c r="A61" s="38" t="s">
        <v>103</v>
      </c>
      <c r="B61" s="12">
        <f t="shared" si="7"/>
        <v>0</v>
      </c>
      <c r="C61" s="12">
        <f t="shared" si="7"/>
        <v>0</v>
      </c>
      <c r="D61" s="3">
        <f t="shared" si="7"/>
        <v>66.99985878384834</v>
      </c>
      <c r="E61" s="13">
        <f t="shared" si="7"/>
        <v>100.08676780058332</v>
      </c>
      <c r="F61" s="13">
        <f t="shared" si="7"/>
        <v>59.93179821388524</v>
      </c>
      <c r="G61" s="13">
        <f t="shared" si="7"/>
        <v>63.560915419631726</v>
      </c>
      <c r="H61" s="13">
        <f t="shared" si="7"/>
        <v>113.84288766076298</v>
      </c>
      <c r="I61" s="13">
        <f t="shared" si="7"/>
        <v>76.2702697936618</v>
      </c>
      <c r="J61" s="13">
        <f t="shared" si="7"/>
        <v>115.35718820007735</v>
      </c>
      <c r="K61" s="13">
        <f t="shared" si="7"/>
        <v>97.43900190162509</v>
      </c>
      <c r="L61" s="13">
        <f t="shared" si="7"/>
        <v>0</v>
      </c>
      <c r="M61" s="13">
        <f t="shared" si="7"/>
        <v>149.91900678215194</v>
      </c>
      <c r="N61" s="13">
        <f t="shared" si="7"/>
        <v>114.32831569747283</v>
      </c>
      <c r="O61" s="13">
        <f t="shared" si="7"/>
        <v>99.26550078805438</v>
      </c>
      <c r="P61" s="13">
        <f t="shared" si="7"/>
        <v>56.85994569603664</v>
      </c>
      <c r="Q61" s="13">
        <f t="shared" si="7"/>
        <v>89.32185739936625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98.84462122952655</v>
      </c>
      <c r="W61" s="13">
        <f t="shared" si="7"/>
        <v>87.30065955744651</v>
      </c>
      <c r="X61" s="13">
        <f t="shared" si="7"/>
        <v>0</v>
      </c>
      <c r="Y61" s="13">
        <f t="shared" si="7"/>
        <v>0</v>
      </c>
      <c r="Z61" s="14">
        <f t="shared" si="7"/>
        <v>100.08676780058332</v>
      </c>
    </row>
    <row r="62" spans="1:26" ht="13.5">
      <c r="A62" s="38" t="s">
        <v>104</v>
      </c>
      <c r="B62" s="12">
        <f t="shared" si="7"/>
        <v>0</v>
      </c>
      <c r="C62" s="12">
        <f t="shared" si="7"/>
        <v>0</v>
      </c>
      <c r="D62" s="3">
        <f t="shared" si="7"/>
        <v>67.00036355829275</v>
      </c>
      <c r="E62" s="13">
        <f t="shared" si="7"/>
        <v>48.99776196826492</v>
      </c>
      <c r="F62" s="13">
        <f t="shared" si="7"/>
        <v>42.759145110723765</v>
      </c>
      <c r="G62" s="13">
        <f t="shared" si="7"/>
        <v>48.15325759234971</v>
      </c>
      <c r="H62" s="13">
        <f t="shared" si="7"/>
        <v>43.62802323727141</v>
      </c>
      <c r="I62" s="13">
        <f t="shared" si="7"/>
        <v>44.785358077710455</v>
      </c>
      <c r="J62" s="13">
        <f t="shared" si="7"/>
        <v>53.37740737583009</v>
      </c>
      <c r="K62" s="13">
        <f t="shared" si="7"/>
        <v>53.7934019686309</v>
      </c>
      <c r="L62" s="13">
        <f t="shared" si="7"/>
        <v>0</v>
      </c>
      <c r="M62" s="13">
        <f t="shared" si="7"/>
        <v>84.2708879997885</v>
      </c>
      <c r="N62" s="13">
        <f t="shared" si="7"/>
        <v>48.762054019696805</v>
      </c>
      <c r="O62" s="13">
        <f t="shared" si="7"/>
        <v>126.48788807429571</v>
      </c>
      <c r="P62" s="13">
        <f t="shared" si="7"/>
        <v>37.35804156770625</v>
      </c>
      <c r="Q62" s="13">
        <f t="shared" si="7"/>
        <v>53.54809009951346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56.98673824432914</v>
      </c>
      <c r="W62" s="13">
        <f t="shared" si="7"/>
        <v>66.26394691570411</v>
      </c>
      <c r="X62" s="13">
        <f t="shared" si="7"/>
        <v>0</v>
      </c>
      <c r="Y62" s="13">
        <f t="shared" si="7"/>
        <v>0</v>
      </c>
      <c r="Z62" s="14">
        <f t="shared" si="7"/>
        <v>48.99776196826492</v>
      </c>
    </row>
    <row r="63" spans="1:26" ht="13.5">
      <c r="A63" s="38" t="s">
        <v>105</v>
      </c>
      <c r="B63" s="12">
        <f t="shared" si="7"/>
        <v>0</v>
      </c>
      <c r="C63" s="12">
        <f t="shared" si="7"/>
        <v>0</v>
      </c>
      <c r="D63" s="3">
        <f t="shared" si="7"/>
        <v>67.00087546483259</v>
      </c>
      <c r="E63" s="13">
        <f t="shared" si="7"/>
        <v>49.99999266202721</v>
      </c>
      <c r="F63" s="13">
        <f t="shared" si="7"/>
        <v>34.51291905656877</v>
      </c>
      <c r="G63" s="13">
        <f t="shared" si="7"/>
        <v>46.49059473568086</v>
      </c>
      <c r="H63" s="13">
        <f t="shared" si="7"/>
        <v>55.01610479601175</v>
      </c>
      <c r="I63" s="13">
        <f t="shared" si="7"/>
        <v>45.12862867553552</v>
      </c>
      <c r="J63" s="13">
        <f t="shared" si="7"/>
        <v>46.77983317844223</v>
      </c>
      <c r="K63" s="13">
        <f t="shared" si="7"/>
        <v>54.118188418866865</v>
      </c>
      <c r="L63" s="13">
        <f t="shared" si="7"/>
        <v>0</v>
      </c>
      <c r="M63" s="13">
        <f t="shared" si="7"/>
        <v>80.59634520741284</v>
      </c>
      <c r="N63" s="13">
        <f t="shared" si="7"/>
        <v>80.64039941055174</v>
      </c>
      <c r="O63" s="13">
        <f t="shared" si="7"/>
        <v>168.04449654741532</v>
      </c>
      <c r="P63" s="13">
        <f t="shared" si="7"/>
        <v>24.457471263757515</v>
      </c>
      <c r="Q63" s="13">
        <f t="shared" si="7"/>
        <v>56.623047795341265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58.35473152694324</v>
      </c>
      <c r="W63" s="13">
        <f t="shared" si="7"/>
        <v>59.582633788037775</v>
      </c>
      <c r="X63" s="13">
        <f t="shared" si="7"/>
        <v>0</v>
      </c>
      <c r="Y63" s="13">
        <f t="shared" si="7"/>
        <v>0</v>
      </c>
      <c r="Z63" s="14">
        <f t="shared" si="7"/>
        <v>49.99999266202721</v>
      </c>
    </row>
    <row r="64" spans="1:26" ht="13.5">
      <c r="A64" s="38" t="s">
        <v>106</v>
      </c>
      <c r="B64" s="12">
        <f t="shared" si="7"/>
        <v>0</v>
      </c>
      <c r="C64" s="12">
        <f t="shared" si="7"/>
        <v>0</v>
      </c>
      <c r="D64" s="3">
        <f t="shared" si="7"/>
        <v>67.00021661011634</v>
      </c>
      <c r="E64" s="13">
        <f t="shared" si="7"/>
        <v>47.999985049993754</v>
      </c>
      <c r="F64" s="13">
        <f t="shared" si="7"/>
        <v>54.13654946161832</v>
      </c>
      <c r="G64" s="13">
        <f t="shared" si="7"/>
        <v>41.18879450121083</v>
      </c>
      <c r="H64" s="13">
        <f t="shared" si="7"/>
        <v>48.58225815486305</v>
      </c>
      <c r="I64" s="13">
        <f t="shared" si="7"/>
        <v>48.01353147869812</v>
      </c>
      <c r="J64" s="13">
        <f t="shared" si="7"/>
        <v>50.08577087478672</v>
      </c>
      <c r="K64" s="13">
        <f t="shared" si="7"/>
        <v>47.2208680533021</v>
      </c>
      <c r="L64" s="13">
        <f t="shared" si="7"/>
        <v>0</v>
      </c>
      <c r="M64" s="13">
        <f t="shared" si="7"/>
        <v>80.07627373458817</v>
      </c>
      <c r="N64" s="13">
        <f t="shared" si="7"/>
        <v>75.51204765047136</v>
      </c>
      <c r="O64" s="13">
        <f t="shared" si="7"/>
        <v>56.46659063200536</v>
      </c>
      <c r="P64" s="13">
        <f t="shared" si="7"/>
        <v>53.5991462784189</v>
      </c>
      <c r="Q64" s="13">
        <f t="shared" si="7"/>
        <v>61.962624357478106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61.0083980336773</v>
      </c>
      <c r="W64" s="13">
        <f t="shared" si="7"/>
        <v>51.911075181891675</v>
      </c>
      <c r="X64" s="13">
        <f t="shared" si="7"/>
        <v>0</v>
      </c>
      <c r="Y64" s="13">
        <f t="shared" si="7"/>
        <v>0</v>
      </c>
      <c r="Z64" s="14">
        <f t="shared" si="7"/>
        <v>47.999985049993754</v>
      </c>
    </row>
    <row r="65" spans="1:26" ht="13.5">
      <c r="A65" s="38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108</v>
      </c>
      <c r="B66" s="15">
        <f t="shared" si="7"/>
        <v>0</v>
      </c>
      <c r="C66" s="15">
        <f t="shared" si="7"/>
        <v>0</v>
      </c>
      <c r="D66" s="4">
        <f t="shared" si="7"/>
        <v>67.00085131861412</v>
      </c>
      <c r="E66" s="16">
        <f t="shared" si="7"/>
        <v>81.59308840848642</v>
      </c>
      <c r="F66" s="16">
        <f t="shared" si="7"/>
        <v>0</v>
      </c>
      <c r="G66" s="16">
        <f t="shared" si="7"/>
        <v>2549.3692382338672</v>
      </c>
      <c r="H66" s="16">
        <f t="shared" si="7"/>
        <v>15.916523087525844</v>
      </c>
      <c r="I66" s="16">
        <f t="shared" si="7"/>
        <v>30.58447976202126</v>
      </c>
      <c r="J66" s="16">
        <f t="shared" si="7"/>
        <v>10.619504807722771</v>
      </c>
      <c r="K66" s="16">
        <f t="shared" si="7"/>
        <v>8.626271794922234</v>
      </c>
      <c r="L66" s="16">
        <f t="shared" si="7"/>
        <v>0</v>
      </c>
      <c r="M66" s="16">
        <f t="shared" si="7"/>
        <v>35.80271344099367</v>
      </c>
      <c r="N66" s="16">
        <f t="shared" si="7"/>
        <v>25.232957645023106</v>
      </c>
      <c r="O66" s="16">
        <f t="shared" si="7"/>
        <v>14.351933867232669</v>
      </c>
      <c r="P66" s="16">
        <f t="shared" si="7"/>
        <v>12.352708366582513</v>
      </c>
      <c r="Q66" s="16">
        <f t="shared" si="7"/>
        <v>17.25251520074874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25.420419179778907</v>
      </c>
      <c r="W66" s="16">
        <f t="shared" si="7"/>
        <v>79.55924135366307</v>
      </c>
      <c r="X66" s="16">
        <f t="shared" si="7"/>
        <v>0</v>
      </c>
      <c r="Y66" s="16">
        <f t="shared" si="7"/>
        <v>0</v>
      </c>
      <c r="Z66" s="17">
        <f t="shared" si="7"/>
        <v>81.59308840848642</v>
      </c>
    </row>
    <row r="67" spans="1:26" ht="13.5" hidden="1">
      <c r="A67" s="40" t="s">
        <v>109</v>
      </c>
      <c r="B67" s="23"/>
      <c r="C67" s="23"/>
      <c r="D67" s="24">
        <v>480976447</v>
      </c>
      <c r="E67" s="25">
        <v>459563399</v>
      </c>
      <c r="F67" s="25">
        <v>37538993</v>
      </c>
      <c r="G67" s="25">
        <v>37910880</v>
      </c>
      <c r="H67" s="25">
        <v>36095020</v>
      </c>
      <c r="I67" s="25">
        <v>111544893</v>
      </c>
      <c r="J67" s="25">
        <v>34470288</v>
      </c>
      <c r="K67" s="25">
        <v>38681801</v>
      </c>
      <c r="L67" s="25"/>
      <c r="M67" s="25">
        <v>73152089</v>
      </c>
      <c r="N67" s="25">
        <v>39752632</v>
      </c>
      <c r="O67" s="25">
        <v>29354248</v>
      </c>
      <c r="P67" s="25">
        <v>40911127</v>
      </c>
      <c r="Q67" s="25">
        <v>110018007</v>
      </c>
      <c r="R67" s="25"/>
      <c r="S67" s="25"/>
      <c r="T67" s="25"/>
      <c r="U67" s="25"/>
      <c r="V67" s="25">
        <v>294714989</v>
      </c>
      <c r="W67" s="25">
        <v>360711000</v>
      </c>
      <c r="X67" s="25"/>
      <c r="Y67" s="24"/>
      <c r="Z67" s="26">
        <v>459563399</v>
      </c>
    </row>
    <row r="68" spans="1:26" ht="13.5" hidden="1">
      <c r="A68" s="36" t="s">
        <v>31</v>
      </c>
      <c r="B68" s="18"/>
      <c r="C68" s="18"/>
      <c r="D68" s="19">
        <v>68812000</v>
      </c>
      <c r="E68" s="20">
        <v>62901101</v>
      </c>
      <c r="F68" s="20">
        <v>5251097</v>
      </c>
      <c r="G68" s="20">
        <v>5541982</v>
      </c>
      <c r="H68" s="20">
        <v>5053901</v>
      </c>
      <c r="I68" s="20">
        <v>15846980</v>
      </c>
      <c r="J68" s="20">
        <v>5130959</v>
      </c>
      <c r="K68" s="20">
        <v>5147879</v>
      </c>
      <c r="L68" s="20"/>
      <c r="M68" s="20">
        <v>10278838</v>
      </c>
      <c r="N68" s="20">
        <v>4128514</v>
      </c>
      <c r="O68" s="20">
        <v>4747793</v>
      </c>
      <c r="P68" s="20">
        <v>5111612</v>
      </c>
      <c r="Q68" s="20">
        <v>13987919</v>
      </c>
      <c r="R68" s="20"/>
      <c r="S68" s="20"/>
      <c r="T68" s="20"/>
      <c r="U68" s="20"/>
      <c r="V68" s="20">
        <v>40113737</v>
      </c>
      <c r="W68" s="20">
        <v>51606000</v>
      </c>
      <c r="X68" s="20"/>
      <c r="Y68" s="19"/>
      <c r="Z68" s="22">
        <v>62901101</v>
      </c>
    </row>
    <row r="69" spans="1:26" ht="13.5" hidden="1">
      <c r="A69" s="37" t="s">
        <v>32</v>
      </c>
      <c r="B69" s="18"/>
      <c r="C69" s="18"/>
      <c r="D69" s="19">
        <v>379896857</v>
      </c>
      <c r="E69" s="20">
        <v>365198633</v>
      </c>
      <c r="F69" s="20">
        <v>32287896</v>
      </c>
      <c r="G69" s="20">
        <v>32356532</v>
      </c>
      <c r="H69" s="20">
        <v>27558719</v>
      </c>
      <c r="I69" s="20">
        <v>92203147</v>
      </c>
      <c r="J69" s="20">
        <v>26025182</v>
      </c>
      <c r="K69" s="20">
        <v>29975467</v>
      </c>
      <c r="L69" s="20"/>
      <c r="M69" s="20">
        <v>56000649</v>
      </c>
      <c r="N69" s="20">
        <v>32020244</v>
      </c>
      <c r="O69" s="20">
        <v>20999408</v>
      </c>
      <c r="P69" s="20">
        <v>32065087</v>
      </c>
      <c r="Q69" s="20">
        <v>85084739</v>
      </c>
      <c r="R69" s="20"/>
      <c r="S69" s="20"/>
      <c r="T69" s="20"/>
      <c r="U69" s="20"/>
      <c r="V69" s="20">
        <v>233288535</v>
      </c>
      <c r="W69" s="20">
        <v>284904000</v>
      </c>
      <c r="X69" s="20"/>
      <c r="Y69" s="19"/>
      <c r="Z69" s="22">
        <v>365198633</v>
      </c>
    </row>
    <row r="70" spans="1:26" ht="13.5" hidden="1">
      <c r="A70" s="38" t="s">
        <v>103</v>
      </c>
      <c r="B70" s="18"/>
      <c r="C70" s="18"/>
      <c r="D70" s="19">
        <v>293330469</v>
      </c>
      <c r="E70" s="20">
        <v>255855281</v>
      </c>
      <c r="F70" s="20">
        <v>24024884</v>
      </c>
      <c r="G70" s="20">
        <v>24072501</v>
      </c>
      <c r="H70" s="20">
        <v>18590023</v>
      </c>
      <c r="I70" s="20">
        <v>66687408</v>
      </c>
      <c r="J70" s="20">
        <v>18407341</v>
      </c>
      <c r="K70" s="20">
        <v>21821336</v>
      </c>
      <c r="L70" s="20"/>
      <c r="M70" s="20">
        <v>40228677</v>
      </c>
      <c r="N70" s="20">
        <v>19920869</v>
      </c>
      <c r="O70" s="20">
        <v>17154273</v>
      </c>
      <c r="P70" s="20">
        <v>20600338</v>
      </c>
      <c r="Q70" s="20">
        <v>57675480</v>
      </c>
      <c r="R70" s="20"/>
      <c r="S70" s="20"/>
      <c r="T70" s="20"/>
      <c r="U70" s="20"/>
      <c r="V70" s="20">
        <v>164591565</v>
      </c>
      <c r="W70" s="20">
        <v>219996000</v>
      </c>
      <c r="X70" s="20"/>
      <c r="Y70" s="19"/>
      <c r="Z70" s="22">
        <v>255855281</v>
      </c>
    </row>
    <row r="71" spans="1:26" ht="13.5" hidden="1">
      <c r="A71" s="38" t="s">
        <v>104</v>
      </c>
      <c r="B71" s="18"/>
      <c r="C71" s="18"/>
      <c r="D71" s="19">
        <v>48836735</v>
      </c>
      <c r="E71" s="20">
        <v>66034363</v>
      </c>
      <c r="F71" s="20">
        <v>4706668</v>
      </c>
      <c r="G71" s="20">
        <v>4766772</v>
      </c>
      <c r="H71" s="20">
        <v>5631298</v>
      </c>
      <c r="I71" s="20">
        <v>15104738</v>
      </c>
      <c r="J71" s="20">
        <v>4222440</v>
      </c>
      <c r="K71" s="20">
        <v>4666695</v>
      </c>
      <c r="L71" s="20"/>
      <c r="M71" s="20">
        <v>8889135</v>
      </c>
      <c r="N71" s="20">
        <v>8480055</v>
      </c>
      <c r="O71" s="20">
        <v>1991178</v>
      </c>
      <c r="P71" s="20">
        <v>6463864</v>
      </c>
      <c r="Q71" s="20">
        <v>16935097</v>
      </c>
      <c r="R71" s="20"/>
      <c r="S71" s="20"/>
      <c r="T71" s="20"/>
      <c r="U71" s="20"/>
      <c r="V71" s="20">
        <v>40928970</v>
      </c>
      <c r="W71" s="20">
        <v>36621000</v>
      </c>
      <c r="X71" s="20"/>
      <c r="Y71" s="19"/>
      <c r="Z71" s="22">
        <v>66034363</v>
      </c>
    </row>
    <row r="72" spans="1:26" ht="13.5" hidden="1">
      <c r="A72" s="38" t="s">
        <v>105</v>
      </c>
      <c r="B72" s="18"/>
      <c r="C72" s="18"/>
      <c r="D72" s="19">
        <v>22882701</v>
      </c>
      <c r="E72" s="20">
        <v>27255484</v>
      </c>
      <c r="F72" s="20">
        <v>2134676</v>
      </c>
      <c r="G72" s="20">
        <v>2130190</v>
      </c>
      <c r="H72" s="20">
        <v>1998473</v>
      </c>
      <c r="I72" s="20">
        <v>6263339</v>
      </c>
      <c r="J72" s="20">
        <v>2083184</v>
      </c>
      <c r="K72" s="20">
        <v>2162310</v>
      </c>
      <c r="L72" s="20"/>
      <c r="M72" s="20">
        <v>4245494</v>
      </c>
      <c r="N72" s="20">
        <v>2341851</v>
      </c>
      <c r="O72" s="20">
        <v>582607</v>
      </c>
      <c r="P72" s="20">
        <v>3766759</v>
      </c>
      <c r="Q72" s="20">
        <v>6691217</v>
      </c>
      <c r="R72" s="20"/>
      <c r="S72" s="20"/>
      <c r="T72" s="20"/>
      <c r="U72" s="20"/>
      <c r="V72" s="20">
        <v>17200050</v>
      </c>
      <c r="W72" s="20">
        <v>17154000</v>
      </c>
      <c r="X72" s="20"/>
      <c r="Y72" s="19"/>
      <c r="Z72" s="22">
        <v>27255484</v>
      </c>
    </row>
    <row r="73" spans="1:26" ht="13.5" hidden="1">
      <c r="A73" s="38" t="s">
        <v>106</v>
      </c>
      <c r="B73" s="18"/>
      <c r="C73" s="18"/>
      <c r="D73" s="19">
        <v>14846952</v>
      </c>
      <c r="E73" s="20">
        <v>16053505</v>
      </c>
      <c r="F73" s="20">
        <v>1421668</v>
      </c>
      <c r="G73" s="20">
        <v>1387069</v>
      </c>
      <c r="H73" s="20">
        <v>1338925</v>
      </c>
      <c r="I73" s="20">
        <v>4147662</v>
      </c>
      <c r="J73" s="20">
        <v>1312217</v>
      </c>
      <c r="K73" s="20">
        <v>1325126</v>
      </c>
      <c r="L73" s="20"/>
      <c r="M73" s="20">
        <v>2637343</v>
      </c>
      <c r="N73" s="20">
        <v>1277469</v>
      </c>
      <c r="O73" s="20">
        <v>1271350</v>
      </c>
      <c r="P73" s="20">
        <v>1234126</v>
      </c>
      <c r="Q73" s="20">
        <v>3782945</v>
      </c>
      <c r="R73" s="20"/>
      <c r="S73" s="20"/>
      <c r="T73" s="20"/>
      <c r="U73" s="20"/>
      <c r="V73" s="20">
        <v>10567950</v>
      </c>
      <c r="W73" s="20">
        <v>11133000</v>
      </c>
      <c r="X73" s="20"/>
      <c r="Y73" s="19"/>
      <c r="Z73" s="22">
        <v>16053505</v>
      </c>
    </row>
    <row r="74" spans="1:26" ht="13.5" hidden="1">
      <c r="A74" s="38" t="s">
        <v>107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108</v>
      </c>
      <c r="B75" s="27"/>
      <c r="C75" s="27"/>
      <c r="D75" s="28">
        <v>32267590</v>
      </c>
      <c r="E75" s="29">
        <v>31463665</v>
      </c>
      <c r="F75" s="29"/>
      <c r="G75" s="29">
        <v>12366</v>
      </c>
      <c r="H75" s="29">
        <v>3482400</v>
      </c>
      <c r="I75" s="29">
        <v>3494766</v>
      </c>
      <c r="J75" s="29">
        <v>3314147</v>
      </c>
      <c r="K75" s="29">
        <v>3558455</v>
      </c>
      <c r="L75" s="29"/>
      <c r="M75" s="29">
        <v>6872602</v>
      </c>
      <c r="N75" s="29">
        <v>3603874</v>
      </c>
      <c r="O75" s="29">
        <v>3607047</v>
      </c>
      <c r="P75" s="29">
        <v>3734428</v>
      </c>
      <c r="Q75" s="29">
        <v>10945349</v>
      </c>
      <c r="R75" s="29"/>
      <c r="S75" s="29"/>
      <c r="T75" s="29"/>
      <c r="U75" s="29"/>
      <c r="V75" s="29">
        <v>21312717</v>
      </c>
      <c r="W75" s="29">
        <v>24201000</v>
      </c>
      <c r="X75" s="29"/>
      <c r="Y75" s="28"/>
      <c r="Z75" s="30">
        <v>31463665</v>
      </c>
    </row>
    <row r="76" spans="1:26" ht="13.5" hidden="1">
      <c r="A76" s="41" t="s">
        <v>110</v>
      </c>
      <c r="B76" s="31"/>
      <c r="C76" s="31"/>
      <c r="D76" s="32">
        <v>322081938</v>
      </c>
      <c r="E76" s="33">
        <v>383018933</v>
      </c>
      <c r="F76" s="33">
        <v>20082905</v>
      </c>
      <c r="G76" s="33">
        <v>21838682</v>
      </c>
      <c r="H76" s="33">
        <v>29112611</v>
      </c>
      <c r="I76" s="33">
        <v>71034198</v>
      </c>
      <c r="J76" s="33">
        <v>28398780</v>
      </c>
      <c r="K76" s="33">
        <v>28917419</v>
      </c>
      <c r="L76" s="33">
        <v>28020587</v>
      </c>
      <c r="M76" s="33">
        <v>85336786</v>
      </c>
      <c r="N76" s="33">
        <v>37705993</v>
      </c>
      <c r="O76" s="33">
        <v>24755534</v>
      </c>
      <c r="P76" s="33">
        <v>19518111</v>
      </c>
      <c r="Q76" s="33">
        <v>81979638</v>
      </c>
      <c r="R76" s="33"/>
      <c r="S76" s="33"/>
      <c r="T76" s="33"/>
      <c r="U76" s="33"/>
      <c r="V76" s="33">
        <v>238350622</v>
      </c>
      <c r="W76" s="33">
        <v>287264198</v>
      </c>
      <c r="X76" s="33"/>
      <c r="Y76" s="32"/>
      <c r="Z76" s="34">
        <v>383018933</v>
      </c>
    </row>
    <row r="77" spans="1:26" ht="13.5" hidden="1">
      <c r="A77" s="36" t="s">
        <v>31</v>
      </c>
      <c r="B77" s="18"/>
      <c r="C77" s="18"/>
      <c r="D77" s="19">
        <v>45931488</v>
      </c>
      <c r="E77" s="20">
        <v>47580696</v>
      </c>
      <c r="F77" s="20">
        <v>1966124</v>
      </c>
      <c r="G77" s="20">
        <v>2365714</v>
      </c>
      <c r="H77" s="20">
        <v>3188129</v>
      </c>
      <c r="I77" s="20">
        <v>7519967</v>
      </c>
      <c r="J77" s="20">
        <v>2927070</v>
      </c>
      <c r="K77" s="20">
        <v>3041652</v>
      </c>
      <c r="L77" s="20">
        <v>3572501</v>
      </c>
      <c r="M77" s="20">
        <v>9541223</v>
      </c>
      <c r="N77" s="20">
        <v>7033265</v>
      </c>
      <c r="O77" s="20">
        <v>2994052</v>
      </c>
      <c r="P77" s="20">
        <v>3345959</v>
      </c>
      <c r="Q77" s="20">
        <v>13373276</v>
      </c>
      <c r="R77" s="20"/>
      <c r="S77" s="20"/>
      <c r="T77" s="20"/>
      <c r="U77" s="20"/>
      <c r="V77" s="20">
        <v>30434466</v>
      </c>
      <c r="W77" s="20">
        <v>35685522</v>
      </c>
      <c r="X77" s="20"/>
      <c r="Y77" s="19"/>
      <c r="Z77" s="22">
        <v>47580696</v>
      </c>
    </row>
    <row r="78" spans="1:26" ht="13.5" hidden="1">
      <c r="A78" s="37" t="s">
        <v>32</v>
      </c>
      <c r="B78" s="18"/>
      <c r="C78" s="18"/>
      <c r="D78" s="19">
        <v>254530890</v>
      </c>
      <c r="E78" s="20">
        <v>309766061</v>
      </c>
      <c r="F78" s="20">
        <v>17917457</v>
      </c>
      <c r="G78" s="20">
        <v>19157713</v>
      </c>
      <c r="H78" s="20">
        <v>25370205</v>
      </c>
      <c r="I78" s="20">
        <v>62445375</v>
      </c>
      <c r="J78" s="20">
        <v>25119764</v>
      </c>
      <c r="K78" s="20">
        <v>25568805</v>
      </c>
      <c r="L78" s="20">
        <v>22646416</v>
      </c>
      <c r="M78" s="20">
        <v>73334985</v>
      </c>
      <c r="N78" s="20">
        <v>29763364</v>
      </c>
      <c r="O78" s="20">
        <v>21243801</v>
      </c>
      <c r="P78" s="20">
        <v>15710849</v>
      </c>
      <c r="Q78" s="20">
        <v>66718014</v>
      </c>
      <c r="R78" s="20"/>
      <c r="S78" s="20"/>
      <c r="T78" s="20"/>
      <c r="U78" s="20"/>
      <c r="V78" s="20">
        <v>202498374</v>
      </c>
      <c r="W78" s="20">
        <v>232324544</v>
      </c>
      <c r="X78" s="20"/>
      <c r="Y78" s="19"/>
      <c r="Z78" s="22">
        <v>309766061</v>
      </c>
    </row>
    <row r="79" spans="1:26" ht="13.5" hidden="1">
      <c r="A79" s="38" t="s">
        <v>103</v>
      </c>
      <c r="B79" s="18"/>
      <c r="C79" s="18"/>
      <c r="D79" s="19">
        <v>196531000</v>
      </c>
      <c r="E79" s="20">
        <v>256077281</v>
      </c>
      <c r="F79" s="20">
        <v>14398545</v>
      </c>
      <c r="G79" s="20">
        <v>15300702</v>
      </c>
      <c r="H79" s="20">
        <v>21163419</v>
      </c>
      <c r="I79" s="20">
        <v>50862666</v>
      </c>
      <c r="J79" s="20">
        <v>21234191</v>
      </c>
      <c r="K79" s="20">
        <v>21262492</v>
      </c>
      <c r="L79" s="20">
        <v>17813750</v>
      </c>
      <c r="M79" s="20">
        <v>60310433</v>
      </c>
      <c r="N79" s="20">
        <v>22775194</v>
      </c>
      <c r="O79" s="20">
        <v>17028275</v>
      </c>
      <c r="P79" s="20">
        <v>11713341</v>
      </c>
      <c r="Q79" s="20">
        <v>51516810</v>
      </c>
      <c r="R79" s="20"/>
      <c r="S79" s="20"/>
      <c r="T79" s="20"/>
      <c r="U79" s="20"/>
      <c r="V79" s="20">
        <v>162689909</v>
      </c>
      <c r="W79" s="20">
        <v>192057959</v>
      </c>
      <c r="X79" s="20"/>
      <c r="Y79" s="19"/>
      <c r="Z79" s="22">
        <v>256077281</v>
      </c>
    </row>
    <row r="80" spans="1:26" ht="13.5" hidden="1">
      <c r="A80" s="38" t="s">
        <v>104</v>
      </c>
      <c r="B80" s="18"/>
      <c r="C80" s="18"/>
      <c r="D80" s="19">
        <v>32720790</v>
      </c>
      <c r="E80" s="20">
        <v>32355360</v>
      </c>
      <c r="F80" s="20">
        <v>2012531</v>
      </c>
      <c r="G80" s="20">
        <v>2295356</v>
      </c>
      <c r="H80" s="20">
        <v>2456824</v>
      </c>
      <c r="I80" s="20">
        <v>6764711</v>
      </c>
      <c r="J80" s="20">
        <v>2253829</v>
      </c>
      <c r="K80" s="20">
        <v>2510374</v>
      </c>
      <c r="L80" s="20">
        <v>2726750</v>
      </c>
      <c r="M80" s="20">
        <v>7490953</v>
      </c>
      <c r="N80" s="20">
        <v>4135049</v>
      </c>
      <c r="O80" s="20">
        <v>2518599</v>
      </c>
      <c r="P80" s="20">
        <v>2414773</v>
      </c>
      <c r="Q80" s="20">
        <v>9068421</v>
      </c>
      <c r="R80" s="20"/>
      <c r="S80" s="20"/>
      <c r="T80" s="20"/>
      <c r="U80" s="20"/>
      <c r="V80" s="20">
        <v>23324085</v>
      </c>
      <c r="W80" s="20">
        <v>24266520</v>
      </c>
      <c r="X80" s="20"/>
      <c r="Y80" s="19"/>
      <c r="Z80" s="22">
        <v>32355360</v>
      </c>
    </row>
    <row r="81" spans="1:26" ht="13.5" hidden="1">
      <c r="A81" s="38" t="s">
        <v>105</v>
      </c>
      <c r="B81" s="18"/>
      <c r="C81" s="18"/>
      <c r="D81" s="19">
        <v>15331610</v>
      </c>
      <c r="E81" s="20">
        <v>13627740</v>
      </c>
      <c r="F81" s="20">
        <v>736739</v>
      </c>
      <c r="G81" s="20">
        <v>990338</v>
      </c>
      <c r="H81" s="20">
        <v>1099482</v>
      </c>
      <c r="I81" s="20">
        <v>2826559</v>
      </c>
      <c r="J81" s="20">
        <v>974510</v>
      </c>
      <c r="K81" s="20">
        <v>1170203</v>
      </c>
      <c r="L81" s="20">
        <v>1277000</v>
      </c>
      <c r="M81" s="20">
        <v>3421713</v>
      </c>
      <c r="N81" s="20">
        <v>1888478</v>
      </c>
      <c r="O81" s="20">
        <v>979039</v>
      </c>
      <c r="P81" s="20">
        <v>921254</v>
      </c>
      <c r="Q81" s="20">
        <v>3788771</v>
      </c>
      <c r="R81" s="20"/>
      <c r="S81" s="20"/>
      <c r="T81" s="20"/>
      <c r="U81" s="20"/>
      <c r="V81" s="20">
        <v>10037043</v>
      </c>
      <c r="W81" s="20">
        <v>10220805</v>
      </c>
      <c r="X81" s="20"/>
      <c r="Y81" s="19"/>
      <c r="Z81" s="22">
        <v>13627740</v>
      </c>
    </row>
    <row r="82" spans="1:26" ht="13.5" hidden="1">
      <c r="A82" s="38" t="s">
        <v>106</v>
      </c>
      <c r="B82" s="18"/>
      <c r="C82" s="18"/>
      <c r="D82" s="19">
        <v>9947490</v>
      </c>
      <c r="E82" s="20">
        <v>7705680</v>
      </c>
      <c r="F82" s="20">
        <v>769642</v>
      </c>
      <c r="G82" s="20">
        <v>571317</v>
      </c>
      <c r="H82" s="20">
        <v>650480</v>
      </c>
      <c r="I82" s="20">
        <v>1991439</v>
      </c>
      <c r="J82" s="20">
        <v>657234</v>
      </c>
      <c r="K82" s="20">
        <v>625736</v>
      </c>
      <c r="L82" s="20">
        <v>828916</v>
      </c>
      <c r="M82" s="20">
        <v>2111886</v>
      </c>
      <c r="N82" s="20">
        <v>964643</v>
      </c>
      <c r="O82" s="20">
        <v>717888</v>
      </c>
      <c r="P82" s="20">
        <v>661481</v>
      </c>
      <c r="Q82" s="20">
        <v>2344012</v>
      </c>
      <c r="R82" s="20"/>
      <c r="S82" s="20"/>
      <c r="T82" s="20"/>
      <c r="U82" s="20"/>
      <c r="V82" s="20">
        <v>6447337</v>
      </c>
      <c r="W82" s="20">
        <v>5779260</v>
      </c>
      <c r="X82" s="20"/>
      <c r="Y82" s="19"/>
      <c r="Z82" s="22">
        <v>7705680</v>
      </c>
    </row>
    <row r="83" spans="1:26" ht="13.5" hidden="1">
      <c r="A83" s="38" t="s">
        <v>107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108</v>
      </c>
      <c r="B84" s="27"/>
      <c r="C84" s="27"/>
      <c r="D84" s="28">
        <v>21619560</v>
      </c>
      <c r="E84" s="29">
        <v>25672176</v>
      </c>
      <c r="F84" s="29">
        <v>199324</v>
      </c>
      <c r="G84" s="29">
        <v>315255</v>
      </c>
      <c r="H84" s="29">
        <v>554277</v>
      </c>
      <c r="I84" s="29">
        <v>1068856</v>
      </c>
      <c r="J84" s="29">
        <v>351946</v>
      </c>
      <c r="K84" s="29">
        <v>306962</v>
      </c>
      <c r="L84" s="29">
        <v>1801670</v>
      </c>
      <c r="M84" s="29">
        <v>2460578</v>
      </c>
      <c r="N84" s="29">
        <v>909364</v>
      </c>
      <c r="O84" s="29">
        <v>517681</v>
      </c>
      <c r="P84" s="29">
        <v>461303</v>
      </c>
      <c r="Q84" s="29">
        <v>1888348</v>
      </c>
      <c r="R84" s="29"/>
      <c r="S84" s="29"/>
      <c r="T84" s="29"/>
      <c r="U84" s="29"/>
      <c r="V84" s="29">
        <v>5417782</v>
      </c>
      <c r="W84" s="29">
        <v>19254132</v>
      </c>
      <c r="X84" s="29"/>
      <c r="Y84" s="28"/>
      <c r="Z84" s="30">
        <v>25672176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133" t="s">
        <v>70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0</v>
      </c>
      <c r="C5" s="18">
        <v>0</v>
      </c>
      <c r="D5" s="58">
        <v>14923999</v>
      </c>
      <c r="E5" s="59">
        <v>14923999</v>
      </c>
      <c r="F5" s="59">
        <v>0</v>
      </c>
      <c r="G5" s="59">
        <v>880739</v>
      </c>
      <c r="H5" s="59">
        <v>889867</v>
      </c>
      <c r="I5" s="59">
        <v>1770606</v>
      </c>
      <c r="J5" s="59">
        <v>883089</v>
      </c>
      <c r="K5" s="59">
        <v>0</v>
      </c>
      <c r="L5" s="59">
        <v>880265</v>
      </c>
      <c r="M5" s="59">
        <v>1763354</v>
      </c>
      <c r="N5" s="59">
        <v>880292</v>
      </c>
      <c r="O5" s="59">
        <v>880389</v>
      </c>
      <c r="P5" s="59">
        <v>0</v>
      </c>
      <c r="Q5" s="59">
        <v>1760681</v>
      </c>
      <c r="R5" s="59">
        <v>0</v>
      </c>
      <c r="S5" s="59">
        <v>0</v>
      </c>
      <c r="T5" s="59">
        <v>0</v>
      </c>
      <c r="U5" s="59">
        <v>0</v>
      </c>
      <c r="V5" s="59">
        <v>5294641</v>
      </c>
      <c r="W5" s="59">
        <v>11193003</v>
      </c>
      <c r="X5" s="59">
        <v>-5898362</v>
      </c>
      <c r="Y5" s="60">
        <v>-52.7</v>
      </c>
      <c r="Z5" s="61">
        <v>14923999</v>
      </c>
    </row>
    <row r="6" spans="1:26" ht="13.5">
      <c r="A6" s="57" t="s">
        <v>32</v>
      </c>
      <c r="B6" s="18">
        <v>0</v>
      </c>
      <c r="C6" s="18">
        <v>0</v>
      </c>
      <c r="D6" s="58">
        <v>83539467</v>
      </c>
      <c r="E6" s="59">
        <v>83539467</v>
      </c>
      <c r="F6" s="59">
        <v>0</v>
      </c>
      <c r="G6" s="59">
        <v>7528267</v>
      </c>
      <c r="H6" s="59">
        <v>6105967</v>
      </c>
      <c r="I6" s="59">
        <v>13634234</v>
      </c>
      <c r="J6" s="59">
        <v>8105067</v>
      </c>
      <c r="K6" s="59">
        <v>202063</v>
      </c>
      <c r="L6" s="59">
        <v>8068837</v>
      </c>
      <c r="M6" s="59">
        <v>16375967</v>
      </c>
      <c r="N6" s="59">
        <v>6904300</v>
      </c>
      <c r="O6" s="59">
        <v>6838914</v>
      </c>
      <c r="P6" s="59">
        <v>0</v>
      </c>
      <c r="Q6" s="59">
        <v>13743214</v>
      </c>
      <c r="R6" s="59">
        <v>0</v>
      </c>
      <c r="S6" s="59">
        <v>0</v>
      </c>
      <c r="T6" s="59">
        <v>0</v>
      </c>
      <c r="U6" s="59">
        <v>0</v>
      </c>
      <c r="V6" s="59">
        <v>43753415</v>
      </c>
      <c r="W6" s="59">
        <v>62654607</v>
      </c>
      <c r="X6" s="59">
        <v>-18901192</v>
      </c>
      <c r="Y6" s="60">
        <v>-30.17</v>
      </c>
      <c r="Z6" s="61">
        <v>83539467</v>
      </c>
    </row>
    <row r="7" spans="1:26" ht="13.5">
      <c r="A7" s="57" t="s">
        <v>33</v>
      </c>
      <c r="B7" s="18">
        <v>0</v>
      </c>
      <c r="C7" s="18">
        <v>0</v>
      </c>
      <c r="D7" s="58">
        <v>1036752</v>
      </c>
      <c r="E7" s="59">
        <v>1036752</v>
      </c>
      <c r="F7" s="59">
        <v>0</v>
      </c>
      <c r="G7" s="59">
        <v>9836</v>
      </c>
      <c r="H7" s="59">
        <v>0</v>
      </c>
      <c r="I7" s="59">
        <v>9836</v>
      </c>
      <c r="J7" s="59">
        <v>6486</v>
      </c>
      <c r="K7" s="59">
        <v>6921</v>
      </c>
      <c r="L7" s="59">
        <v>6233</v>
      </c>
      <c r="M7" s="59">
        <v>19640</v>
      </c>
      <c r="N7" s="59">
        <v>6192</v>
      </c>
      <c r="O7" s="59">
        <v>5085</v>
      </c>
      <c r="P7" s="59">
        <v>0</v>
      </c>
      <c r="Q7" s="59">
        <v>11277</v>
      </c>
      <c r="R7" s="59">
        <v>0</v>
      </c>
      <c r="S7" s="59">
        <v>0</v>
      </c>
      <c r="T7" s="59">
        <v>0</v>
      </c>
      <c r="U7" s="59">
        <v>0</v>
      </c>
      <c r="V7" s="59">
        <v>40753</v>
      </c>
      <c r="W7" s="59">
        <v>777564</v>
      </c>
      <c r="X7" s="59">
        <v>-736811</v>
      </c>
      <c r="Y7" s="60">
        <v>-94.76</v>
      </c>
      <c r="Z7" s="61">
        <v>1036752</v>
      </c>
    </row>
    <row r="8" spans="1:26" ht="13.5">
      <c r="A8" s="57" t="s">
        <v>34</v>
      </c>
      <c r="B8" s="18">
        <v>0</v>
      </c>
      <c r="C8" s="18">
        <v>0</v>
      </c>
      <c r="D8" s="58">
        <v>59878145</v>
      </c>
      <c r="E8" s="59">
        <v>59878145</v>
      </c>
      <c r="F8" s="59">
        <v>0</v>
      </c>
      <c r="G8" s="59">
        <v>2203000</v>
      </c>
      <c r="H8" s="59">
        <v>0</v>
      </c>
      <c r="I8" s="59">
        <v>2203000</v>
      </c>
      <c r="J8" s="59">
        <v>52920</v>
      </c>
      <c r="K8" s="59">
        <v>0</v>
      </c>
      <c r="L8" s="59">
        <v>4530000</v>
      </c>
      <c r="M8" s="59">
        <v>4582920</v>
      </c>
      <c r="N8" s="59">
        <v>0</v>
      </c>
      <c r="O8" s="59">
        <v>1132000</v>
      </c>
      <c r="P8" s="59">
        <v>0</v>
      </c>
      <c r="Q8" s="59">
        <v>1132000</v>
      </c>
      <c r="R8" s="59">
        <v>0</v>
      </c>
      <c r="S8" s="59">
        <v>0</v>
      </c>
      <c r="T8" s="59">
        <v>0</v>
      </c>
      <c r="U8" s="59">
        <v>0</v>
      </c>
      <c r="V8" s="59">
        <v>7917920</v>
      </c>
      <c r="W8" s="59">
        <v>59877951</v>
      </c>
      <c r="X8" s="59">
        <v>-51960031</v>
      </c>
      <c r="Y8" s="60">
        <v>-86.78</v>
      </c>
      <c r="Z8" s="61">
        <v>59878145</v>
      </c>
    </row>
    <row r="9" spans="1:26" ht="13.5">
      <c r="A9" s="57" t="s">
        <v>35</v>
      </c>
      <c r="B9" s="18">
        <v>0</v>
      </c>
      <c r="C9" s="18">
        <v>0</v>
      </c>
      <c r="D9" s="58">
        <v>22905389</v>
      </c>
      <c r="E9" s="59">
        <v>22905389</v>
      </c>
      <c r="F9" s="59">
        <v>0</v>
      </c>
      <c r="G9" s="59">
        <v>1972279</v>
      </c>
      <c r="H9" s="59">
        <v>1876033</v>
      </c>
      <c r="I9" s="59">
        <v>3848312</v>
      </c>
      <c r="J9" s="59">
        <v>1921264</v>
      </c>
      <c r="K9" s="59">
        <v>452306</v>
      </c>
      <c r="L9" s="59">
        <v>1744006</v>
      </c>
      <c r="M9" s="59">
        <v>4117576</v>
      </c>
      <c r="N9" s="59">
        <v>1645528</v>
      </c>
      <c r="O9" s="59">
        <v>1861828</v>
      </c>
      <c r="P9" s="59">
        <v>0</v>
      </c>
      <c r="Q9" s="59">
        <v>3507356</v>
      </c>
      <c r="R9" s="59">
        <v>0</v>
      </c>
      <c r="S9" s="59">
        <v>0</v>
      </c>
      <c r="T9" s="59">
        <v>0</v>
      </c>
      <c r="U9" s="59">
        <v>0</v>
      </c>
      <c r="V9" s="59">
        <v>11473244</v>
      </c>
      <c r="W9" s="59">
        <v>17179191</v>
      </c>
      <c r="X9" s="59">
        <v>-5705947</v>
      </c>
      <c r="Y9" s="60">
        <v>-33.21</v>
      </c>
      <c r="Z9" s="61">
        <v>22905389</v>
      </c>
    </row>
    <row r="10" spans="1:26" ht="25.5">
      <c r="A10" s="62" t="s">
        <v>95</v>
      </c>
      <c r="B10" s="63">
        <f>SUM(B5:B9)</f>
        <v>0</v>
      </c>
      <c r="C10" s="63">
        <f>SUM(C5:C9)</f>
        <v>0</v>
      </c>
      <c r="D10" s="64">
        <f aca="true" t="shared" si="0" ref="D10:Z10">SUM(D5:D9)</f>
        <v>182283752</v>
      </c>
      <c r="E10" s="65">
        <f t="shared" si="0"/>
        <v>182283752</v>
      </c>
      <c r="F10" s="65">
        <f t="shared" si="0"/>
        <v>0</v>
      </c>
      <c r="G10" s="65">
        <f t="shared" si="0"/>
        <v>12594121</v>
      </c>
      <c r="H10" s="65">
        <f t="shared" si="0"/>
        <v>8871867</v>
      </c>
      <c r="I10" s="65">
        <f t="shared" si="0"/>
        <v>21465988</v>
      </c>
      <c r="J10" s="65">
        <f t="shared" si="0"/>
        <v>10968826</v>
      </c>
      <c r="K10" s="65">
        <f t="shared" si="0"/>
        <v>661290</v>
      </c>
      <c r="L10" s="65">
        <f t="shared" si="0"/>
        <v>15229341</v>
      </c>
      <c r="M10" s="65">
        <f t="shared" si="0"/>
        <v>26859457</v>
      </c>
      <c r="N10" s="65">
        <f t="shared" si="0"/>
        <v>9436312</v>
      </c>
      <c r="O10" s="65">
        <f t="shared" si="0"/>
        <v>10718216</v>
      </c>
      <c r="P10" s="65">
        <f t="shared" si="0"/>
        <v>0</v>
      </c>
      <c r="Q10" s="65">
        <f t="shared" si="0"/>
        <v>20154528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68479973</v>
      </c>
      <c r="W10" s="65">
        <f t="shared" si="0"/>
        <v>151682316</v>
      </c>
      <c r="X10" s="65">
        <f t="shared" si="0"/>
        <v>-83202343</v>
      </c>
      <c r="Y10" s="66">
        <f>+IF(W10&lt;&gt;0,(X10/W10)*100,0)</f>
        <v>-54.85302782428507</v>
      </c>
      <c r="Z10" s="67">
        <f t="shared" si="0"/>
        <v>182283752</v>
      </c>
    </row>
    <row r="11" spans="1:26" ht="13.5">
      <c r="A11" s="57" t="s">
        <v>36</v>
      </c>
      <c r="B11" s="18">
        <v>0</v>
      </c>
      <c r="C11" s="18">
        <v>0</v>
      </c>
      <c r="D11" s="58">
        <v>48388076</v>
      </c>
      <c r="E11" s="59">
        <v>48388076</v>
      </c>
      <c r="F11" s="59">
        <v>0</v>
      </c>
      <c r="G11" s="59">
        <v>4642498</v>
      </c>
      <c r="H11" s="59">
        <v>42775</v>
      </c>
      <c r="I11" s="59">
        <v>4685273</v>
      </c>
      <c r="J11" s="59">
        <v>26344</v>
      </c>
      <c r="K11" s="59">
        <v>39782</v>
      </c>
      <c r="L11" s="59">
        <v>9289520</v>
      </c>
      <c r="M11" s="59">
        <v>9355646</v>
      </c>
      <c r="N11" s="59">
        <v>0</v>
      </c>
      <c r="O11" s="59">
        <v>95726</v>
      </c>
      <c r="P11" s="59">
        <v>0</v>
      </c>
      <c r="Q11" s="59">
        <v>95726</v>
      </c>
      <c r="R11" s="59">
        <v>0</v>
      </c>
      <c r="S11" s="59">
        <v>0</v>
      </c>
      <c r="T11" s="59">
        <v>0</v>
      </c>
      <c r="U11" s="59">
        <v>0</v>
      </c>
      <c r="V11" s="59">
        <v>14136645</v>
      </c>
      <c r="W11" s="59">
        <v>36291060</v>
      </c>
      <c r="X11" s="59">
        <v>-22154415</v>
      </c>
      <c r="Y11" s="60">
        <v>-61.05</v>
      </c>
      <c r="Z11" s="61">
        <v>48388076</v>
      </c>
    </row>
    <row r="12" spans="1:26" ht="13.5">
      <c r="A12" s="57" t="s">
        <v>37</v>
      </c>
      <c r="B12" s="18">
        <v>0</v>
      </c>
      <c r="C12" s="18">
        <v>0</v>
      </c>
      <c r="D12" s="58">
        <v>5106913</v>
      </c>
      <c r="E12" s="59">
        <v>5106913</v>
      </c>
      <c r="F12" s="59">
        <v>0</v>
      </c>
      <c r="G12" s="59">
        <v>0</v>
      </c>
      <c r="H12" s="59">
        <v>0</v>
      </c>
      <c r="I12" s="59">
        <v>0</v>
      </c>
      <c r="J12" s="59">
        <v>6445</v>
      </c>
      <c r="K12" s="59">
        <v>8801</v>
      </c>
      <c r="L12" s="59">
        <v>0</v>
      </c>
      <c r="M12" s="59">
        <v>15246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15246</v>
      </c>
      <c r="W12" s="59">
        <v>3830184</v>
      </c>
      <c r="X12" s="59">
        <v>-3814938</v>
      </c>
      <c r="Y12" s="60">
        <v>-99.6</v>
      </c>
      <c r="Z12" s="61">
        <v>5106913</v>
      </c>
    </row>
    <row r="13" spans="1:26" ht="13.5">
      <c r="A13" s="57" t="s">
        <v>96</v>
      </c>
      <c r="B13" s="18">
        <v>0</v>
      </c>
      <c r="C13" s="18">
        <v>0</v>
      </c>
      <c r="D13" s="58">
        <v>28000000</v>
      </c>
      <c r="E13" s="59">
        <v>28000000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20999997</v>
      </c>
      <c r="X13" s="59">
        <v>-20999997</v>
      </c>
      <c r="Y13" s="60">
        <v>-100</v>
      </c>
      <c r="Z13" s="61">
        <v>28000000</v>
      </c>
    </row>
    <row r="14" spans="1:26" ht="13.5">
      <c r="A14" s="57" t="s">
        <v>38</v>
      </c>
      <c r="B14" s="18">
        <v>0</v>
      </c>
      <c r="C14" s="18">
        <v>0</v>
      </c>
      <c r="D14" s="58">
        <v>173638</v>
      </c>
      <c r="E14" s="59">
        <v>173638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31294</v>
      </c>
      <c r="O14" s="59">
        <v>69330</v>
      </c>
      <c r="P14" s="59">
        <v>0</v>
      </c>
      <c r="Q14" s="59">
        <v>100624</v>
      </c>
      <c r="R14" s="59">
        <v>0</v>
      </c>
      <c r="S14" s="59">
        <v>0</v>
      </c>
      <c r="T14" s="59">
        <v>0</v>
      </c>
      <c r="U14" s="59">
        <v>0</v>
      </c>
      <c r="V14" s="59">
        <v>100624</v>
      </c>
      <c r="W14" s="59">
        <v>130230</v>
      </c>
      <c r="X14" s="59">
        <v>-29606</v>
      </c>
      <c r="Y14" s="60">
        <v>-22.73</v>
      </c>
      <c r="Z14" s="61">
        <v>173638</v>
      </c>
    </row>
    <row r="15" spans="1:26" ht="13.5">
      <c r="A15" s="57" t="s">
        <v>39</v>
      </c>
      <c r="B15" s="18">
        <v>0</v>
      </c>
      <c r="C15" s="18">
        <v>0</v>
      </c>
      <c r="D15" s="58">
        <v>45882619</v>
      </c>
      <c r="E15" s="59">
        <v>45882619</v>
      </c>
      <c r="F15" s="59">
        <v>0</v>
      </c>
      <c r="G15" s="59">
        <v>6793554</v>
      </c>
      <c r="H15" s="59">
        <v>7278793</v>
      </c>
      <c r="I15" s="59">
        <v>14072347</v>
      </c>
      <c r="J15" s="59">
        <v>8189821</v>
      </c>
      <c r="K15" s="59">
        <v>1747565</v>
      </c>
      <c r="L15" s="59">
        <v>6804602</v>
      </c>
      <c r="M15" s="59">
        <v>16741988</v>
      </c>
      <c r="N15" s="59">
        <v>6397863</v>
      </c>
      <c r="O15" s="59">
        <v>6539901</v>
      </c>
      <c r="P15" s="59">
        <v>0</v>
      </c>
      <c r="Q15" s="59">
        <v>12937764</v>
      </c>
      <c r="R15" s="59">
        <v>0</v>
      </c>
      <c r="S15" s="59">
        <v>0</v>
      </c>
      <c r="T15" s="59">
        <v>0</v>
      </c>
      <c r="U15" s="59">
        <v>0</v>
      </c>
      <c r="V15" s="59">
        <v>43752099</v>
      </c>
      <c r="W15" s="59">
        <v>34411968</v>
      </c>
      <c r="X15" s="59">
        <v>9340131</v>
      </c>
      <c r="Y15" s="60">
        <v>27.14</v>
      </c>
      <c r="Z15" s="61">
        <v>45882619</v>
      </c>
    </row>
    <row r="16" spans="1:26" ht="13.5">
      <c r="A16" s="68" t="s">
        <v>40</v>
      </c>
      <c r="B16" s="18">
        <v>0</v>
      </c>
      <c r="C16" s="18">
        <v>0</v>
      </c>
      <c r="D16" s="58">
        <v>7005628</v>
      </c>
      <c r="E16" s="59">
        <v>7005628</v>
      </c>
      <c r="F16" s="59">
        <v>0</v>
      </c>
      <c r="G16" s="59">
        <v>312817</v>
      </c>
      <c r="H16" s="59">
        <v>333198</v>
      </c>
      <c r="I16" s="59">
        <v>646015</v>
      </c>
      <c r="J16" s="59">
        <v>738932</v>
      </c>
      <c r="K16" s="59">
        <v>585189</v>
      </c>
      <c r="L16" s="59">
        <v>363474</v>
      </c>
      <c r="M16" s="59">
        <v>1687595</v>
      </c>
      <c r="N16" s="59">
        <v>357021</v>
      </c>
      <c r="O16" s="59">
        <v>760060</v>
      </c>
      <c r="P16" s="59">
        <v>0</v>
      </c>
      <c r="Q16" s="59">
        <v>1117081</v>
      </c>
      <c r="R16" s="59">
        <v>0</v>
      </c>
      <c r="S16" s="59">
        <v>0</v>
      </c>
      <c r="T16" s="59">
        <v>0</v>
      </c>
      <c r="U16" s="59">
        <v>0</v>
      </c>
      <c r="V16" s="59">
        <v>3450691</v>
      </c>
      <c r="W16" s="59">
        <v>5254218</v>
      </c>
      <c r="X16" s="59">
        <v>-1803527</v>
      </c>
      <c r="Y16" s="60">
        <v>-34.33</v>
      </c>
      <c r="Z16" s="61">
        <v>7005628</v>
      </c>
    </row>
    <row r="17" spans="1:26" ht="13.5">
      <c r="A17" s="57" t="s">
        <v>41</v>
      </c>
      <c r="B17" s="18">
        <v>0</v>
      </c>
      <c r="C17" s="18">
        <v>0</v>
      </c>
      <c r="D17" s="58">
        <v>73932740</v>
      </c>
      <c r="E17" s="59">
        <v>73932740</v>
      </c>
      <c r="F17" s="59">
        <v>0</v>
      </c>
      <c r="G17" s="59">
        <v>3759023</v>
      </c>
      <c r="H17" s="59">
        <v>2562661</v>
      </c>
      <c r="I17" s="59">
        <v>6321684</v>
      </c>
      <c r="J17" s="59">
        <v>3051213</v>
      </c>
      <c r="K17" s="59">
        <v>2218980</v>
      </c>
      <c r="L17" s="59">
        <v>4789145</v>
      </c>
      <c r="M17" s="59">
        <v>10059338</v>
      </c>
      <c r="N17" s="59">
        <v>3209372</v>
      </c>
      <c r="O17" s="59">
        <v>1473507</v>
      </c>
      <c r="P17" s="59">
        <v>0</v>
      </c>
      <c r="Q17" s="59">
        <v>4682879</v>
      </c>
      <c r="R17" s="59">
        <v>0</v>
      </c>
      <c r="S17" s="59">
        <v>0</v>
      </c>
      <c r="T17" s="59">
        <v>0</v>
      </c>
      <c r="U17" s="59">
        <v>0</v>
      </c>
      <c r="V17" s="59">
        <v>21063901</v>
      </c>
      <c r="W17" s="59">
        <v>55449486</v>
      </c>
      <c r="X17" s="59">
        <v>-34385585</v>
      </c>
      <c r="Y17" s="60">
        <v>-62.01</v>
      </c>
      <c r="Z17" s="61">
        <v>73932740</v>
      </c>
    </row>
    <row r="18" spans="1:26" ht="13.5">
      <c r="A18" s="69" t="s">
        <v>42</v>
      </c>
      <c r="B18" s="70">
        <f>SUM(B11:B17)</f>
        <v>0</v>
      </c>
      <c r="C18" s="70">
        <f>SUM(C11:C17)</f>
        <v>0</v>
      </c>
      <c r="D18" s="71">
        <f aca="true" t="shared" si="1" ref="D18:Z18">SUM(D11:D17)</f>
        <v>208489614</v>
      </c>
      <c r="E18" s="72">
        <f t="shared" si="1"/>
        <v>208489614</v>
      </c>
      <c r="F18" s="72">
        <f t="shared" si="1"/>
        <v>0</v>
      </c>
      <c r="G18" s="72">
        <f t="shared" si="1"/>
        <v>15507892</v>
      </c>
      <c r="H18" s="72">
        <f t="shared" si="1"/>
        <v>10217427</v>
      </c>
      <c r="I18" s="72">
        <f t="shared" si="1"/>
        <v>25725319</v>
      </c>
      <c r="J18" s="72">
        <f t="shared" si="1"/>
        <v>12012755</v>
      </c>
      <c r="K18" s="72">
        <f t="shared" si="1"/>
        <v>4600317</v>
      </c>
      <c r="L18" s="72">
        <f t="shared" si="1"/>
        <v>21246741</v>
      </c>
      <c r="M18" s="72">
        <f t="shared" si="1"/>
        <v>37859813</v>
      </c>
      <c r="N18" s="72">
        <f t="shared" si="1"/>
        <v>9995550</v>
      </c>
      <c r="O18" s="72">
        <f t="shared" si="1"/>
        <v>8938524</v>
      </c>
      <c r="P18" s="72">
        <f t="shared" si="1"/>
        <v>0</v>
      </c>
      <c r="Q18" s="72">
        <f t="shared" si="1"/>
        <v>18934074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82519206</v>
      </c>
      <c r="W18" s="72">
        <f t="shared" si="1"/>
        <v>156367143</v>
      </c>
      <c r="X18" s="72">
        <f t="shared" si="1"/>
        <v>-73847937</v>
      </c>
      <c r="Y18" s="66">
        <f>+IF(W18&lt;&gt;0,(X18/W18)*100,0)</f>
        <v>-47.227272675820394</v>
      </c>
      <c r="Z18" s="73">
        <f t="shared" si="1"/>
        <v>208489614</v>
      </c>
    </row>
    <row r="19" spans="1:26" ht="13.5">
      <c r="A19" s="69" t="s">
        <v>43</v>
      </c>
      <c r="B19" s="74">
        <f>+B10-B18</f>
        <v>0</v>
      </c>
      <c r="C19" s="74">
        <f>+C10-C18</f>
        <v>0</v>
      </c>
      <c r="D19" s="75">
        <f aca="true" t="shared" si="2" ref="D19:Z19">+D10-D18</f>
        <v>-26205862</v>
      </c>
      <c r="E19" s="76">
        <f t="shared" si="2"/>
        <v>-26205862</v>
      </c>
      <c r="F19" s="76">
        <f t="shared" si="2"/>
        <v>0</v>
      </c>
      <c r="G19" s="76">
        <f t="shared" si="2"/>
        <v>-2913771</v>
      </c>
      <c r="H19" s="76">
        <f t="shared" si="2"/>
        <v>-1345560</v>
      </c>
      <c r="I19" s="76">
        <f t="shared" si="2"/>
        <v>-4259331</v>
      </c>
      <c r="J19" s="76">
        <f t="shared" si="2"/>
        <v>-1043929</v>
      </c>
      <c r="K19" s="76">
        <f t="shared" si="2"/>
        <v>-3939027</v>
      </c>
      <c r="L19" s="76">
        <f t="shared" si="2"/>
        <v>-6017400</v>
      </c>
      <c r="M19" s="76">
        <f t="shared" si="2"/>
        <v>-11000356</v>
      </c>
      <c r="N19" s="76">
        <f t="shared" si="2"/>
        <v>-559238</v>
      </c>
      <c r="O19" s="76">
        <f t="shared" si="2"/>
        <v>1779692</v>
      </c>
      <c r="P19" s="76">
        <f t="shared" si="2"/>
        <v>0</v>
      </c>
      <c r="Q19" s="76">
        <f t="shared" si="2"/>
        <v>1220454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-14039233</v>
      </c>
      <c r="W19" s="76">
        <f>IF(E10=E18,0,W10-W18)</f>
        <v>-4684827</v>
      </c>
      <c r="X19" s="76">
        <f t="shared" si="2"/>
        <v>-9354406</v>
      </c>
      <c r="Y19" s="77">
        <f>+IF(W19&lt;&gt;0,(X19/W19)*100,0)</f>
        <v>199.67452373374726</v>
      </c>
      <c r="Z19" s="78">
        <f t="shared" si="2"/>
        <v>-26205862</v>
      </c>
    </row>
    <row r="20" spans="1:26" ht="13.5">
      <c r="A20" s="57" t="s">
        <v>44</v>
      </c>
      <c r="B20" s="18">
        <v>0</v>
      </c>
      <c r="C20" s="18">
        <v>0</v>
      </c>
      <c r="D20" s="58">
        <v>0</v>
      </c>
      <c r="E20" s="59">
        <v>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/>
      <c r="X20" s="59">
        <v>0</v>
      </c>
      <c r="Y20" s="60">
        <v>0</v>
      </c>
      <c r="Z20" s="61">
        <v>0</v>
      </c>
    </row>
    <row r="21" spans="1:26" ht="13.5">
      <c r="A21" s="57" t="s">
        <v>97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98</v>
      </c>
      <c r="B22" s="85">
        <f>SUM(B19:B21)</f>
        <v>0</v>
      </c>
      <c r="C22" s="85">
        <f>SUM(C19:C21)</f>
        <v>0</v>
      </c>
      <c r="D22" s="86">
        <f aca="true" t="shared" si="3" ref="D22:Z22">SUM(D19:D21)</f>
        <v>-26205862</v>
      </c>
      <c r="E22" s="87">
        <f t="shared" si="3"/>
        <v>-26205862</v>
      </c>
      <c r="F22" s="87">
        <f t="shared" si="3"/>
        <v>0</v>
      </c>
      <c r="G22" s="87">
        <f t="shared" si="3"/>
        <v>-2913771</v>
      </c>
      <c r="H22" s="87">
        <f t="shared" si="3"/>
        <v>-1345560</v>
      </c>
      <c r="I22" s="87">
        <f t="shared" si="3"/>
        <v>-4259331</v>
      </c>
      <c r="J22" s="87">
        <f t="shared" si="3"/>
        <v>-1043929</v>
      </c>
      <c r="K22" s="87">
        <f t="shared" si="3"/>
        <v>-3939027</v>
      </c>
      <c r="L22" s="87">
        <f t="shared" si="3"/>
        <v>-6017400</v>
      </c>
      <c r="M22" s="87">
        <f t="shared" si="3"/>
        <v>-11000356</v>
      </c>
      <c r="N22" s="87">
        <f t="shared" si="3"/>
        <v>-559238</v>
      </c>
      <c r="O22" s="87">
        <f t="shared" si="3"/>
        <v>1779692</v>
      </c>
      <c r="P22" s="87">
        <f t="shared" si="3"/>
        <v>0</v>
      </c>
      <c r="Q22" s="87">
        <f t="shared" si="3"/>
        <v>1220454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-14039233</v>
      </c>
      <c r="W22" s="87">
        <f t="shared" si="3"/>
        <v>-4684827</v>
      </c>
      <c r="X22" s="87">
        <f t="shared" si="3"/>
        <v>-9354406</v>
      </c>
      <c r="Y22" s="88">
        <f>+IF(W22&lt;&gt;0,(X22/W22)*100,0)</f>
        <v>199.67452373374726</v>
      </c>
      <c r="Z22" s="89">
        <f t="shared" si="3"/>
        <v>-26205862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0</v>
      </c>
      <c r="C24" s="74">
        <f>SUM(C22:C23)</f>
        <v>0</v>
      </c>
      <c r="D24" s="75">
        <f aca="true" t="shared" si="4" ref="D24:Z24">SUM(D22:D23)</f>
        <v>-26205862</v>
      </c>
      <c r="E24" s="76">
        <f t="shared" si="4"/>
        <v>-26205862</v>
      </c>
      <c r="F24" s="76">
        <f t="shared" si="4"/>
        <v>0</v>
      </c>
      <c r="G24" s="76">
        <f t="shared" si="4"/>
        <v>-2913771</v>
      </c>
      <c r="H24" s="76">
        <f t="shared" si="4"/>
        <v>-1345560</v>
      </c>
      <c r="I24" s="76">
        <f t="shared" si="4"/>
        <v>-4259331</v>
      </c>
      <c r="J24" s="76">
        <f t="shared" si="4"/>
        <v>-1043929</v>
      </c>
      <c r="K24" s="76">
        <f t="shared" si="4"/>
        <v>-3939027</v>
      </c>
      <c r="L24" s="76">
        <f t="shared" si="4"/>
        <v>-6017400</v>
      </c>
      <c r="M24" s="76">
        <f t="shared" si="4"/>
        <v>-11000356</v>
      </c>
      <c r="N24" s="76">
        <f t="shared" si="4"/>
        <v>-559238</v>
      </c>
      <c r="O24" s="76">
        <f t="shared" si="4"/>
        <v>1779692</v>
      </c>
      <c r="P24" s="76">
        <f t="shared" si="4"/>
        <v>0</v>
      </c>
      <c r="Q24" s="76">
        <f t="shared" si="4"/>
        <v>1220454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-14039233</v>
      </c>
      <c r="W24" s="76">
        <f t="shared" si="4"/>
        <v>-4684827</v>
      </c>
      <c r="X24" s="76">
        <f t="shared" si="4"/>
        <v>-9354406</v>
      </c>
      <c r="Y24" s="77">
        <f>+IF(W24&lt;&gt;0,(X24/W24)*100,0)</f>
        <v>199.67452373374726</v>
      </c>
      <c r="Z24" s="78">
        <f t="shared" si="4"/>
        <v>-26205862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99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0</v>
      </c>
      <c r="C27" s="21">
        <v>0</v>
      </c>
      <c r="D27" s="98">
        <v>21644399</v>
      </c>
      <c r="E27" s="99">
        <v>21644399</v>
      </c>
      <c r="F27" s="99">
        <v>0</v>
      </c>
      <c r="G27" s="99">
        <v>0</v>
      </c>
      <c r="H27" s="99">
        <v>1344590</v>
      </c>
      <c r="I27" s="99">
        <v>1344590</v>
      </c>
      <c r="J27" s="99">
        <v>0</v>
      </c>
      <c r="K27" s="99">
        <v>11710256</v>
      </c>
      <c r="L27" s="99">
        <v>1430971</v>
      </c>
      <c r="M27" s="99">
        <v>13141227</v>
      </c>
      <c r="N27" s="99">
        <v>0</v>
      </c>
      <c r="O27" s="99">
        <v>754815</v>
      </c>
      <c r="P27" s="99">
        <v>6524553</v>
      </c>
      <c r="Q27" s="99">
        <v>7279368</v>
      </c>
      <c r="R27" s="99">
        <v>0</v>
      </c>
      <c r="S27" s="99">
        <v>0</v>
      </c>
      <c r="T27" s="99">
        <v>0</v>
      </c>
      <c r="U27" s="99">
        <v>0</v>
      </c>
      <c r="V27" s="99">
        <v>21765185</v>
      </c>
      <c r="W27" s="99">
        <v>16233299</v>
      </c>
      <c r="X27" s="99">
        <v>5531886</v>
      </c>
      <c r="Y27" s="100">
        <v>34.08</v>
      </c>
      <c r="Z27" s="101">
        <v>21644399</v>
      </c>
    </row>
    <row r="28" spans="1:26" ht="13.5">
      <c r="A28" s="102" t="s">
        <v>44</v>
      </c>
      <c r="B28" s="18">
        <v>0</v>
      </c>
      <c r="C28" s="18">
        <v>0</v>
      </c>
      <c r="D28" s="58">
        <v>21644399</v>
      </c>
      <c r="E28" s="59">
        <v>21644399</v>
      </c>
      <c r="F28" s="59">
        <v>0</v>
      </c>
      <c r="G28" s="59">
        <v>0</v>
      </c>
      <c r="H28" s="59">
        <v>1344590</v>
      </c>
      <c r="I28" s="59">
        <v>1344590</v>
      </c>
      <c r="J28" s="59">
        <v>0</v>
      </c>
      <c r="K28" s="59">
        <v>11710256</v>
      </c>
      <c r="L28" s="59">
        <v>1430971</v>
      </c>
      <c r="M28" s="59">
        <v>13141227</v>
      </c>
      <c r="N28" s="59">
        <v>0</v>
      </c>
      <c r="O28" s="59">
        <v>754815</v>
      </c>
      <c r="P28" s="59">
        <v>6524553</v>
      </c>
      <c r="Q28" s="59">
        <v>7279368</v>
      </c>
      <c r="R28" s="59">
        <v>0</v>
      </c>
      <c r="S28" s="59">
        <v>0</v>
      </c>
      <c r="T28" s="59">
        <v>0</v>
      </c>
      <c r="U28" s="59">
        <v>0</v>
      </c>
      <c r="V28" s="59">
        <v>21765185</v>
      </c>
      <c r="W28" s="59">
        <v>16233299</v>
      </c>
      <c r="X28" s="59">
        <v>5531886</v>
      </c>
      <c r="Y28" s="60">
        <v>34.08</v>
      </c>
      <c r="Z28" s="61">
        <v>21644399</v>
      </c>
    </row>
    <row r="29" spans="1:26" ht="13.5">
      <c r="A29" s="57" t="s">
        <v>100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0</v>
      </c>
      <c r="C31" s="18">
        <v>0</v>
      </c>
      <c r="D31" s="58">
        <v>0</v>
      </c>
      <c r="E31" s="59">
        <v>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/>
      <c r="X31" s="59">
        <v>0</v>
      </c>
      <c r="Y31" s="60">
        <v>0</v>
      </c>
      <c r="Z31" s="61">
        <v>0</v>
      </c>
    </row>
    <row r="32" spans="1:26" ht="13.5">
      <c r="A32" s="69" t="s">
        <v>50</v>
      </c>
      <c r="B32" s="21">
        <f>SUM(B28:B31)</f>
        <v>0</v>
      </c>
      <c r="C32" s="21">
        <f>SUM(C28:C31)</f>
        <v>0</v>
      </c>
      <c r="D32" s="98">
        <f aca="true" t="shared" si="5" ref="D32:Z32">SUM(D28:D31)</f>
        <v>21644399</v>
      </c>
      <c r="E32" s="99">
        <f t="shared" si="5"/>
        <v>21644399</v>
      </c>
      <c r="F32" s="99">
        <f t="shared" si="5"/>
        <v>0</v>
      </c>
      <c r="G32" s="99">
        <f t="shared" si="5"/>
        <v>0</v>
      </c>
      <c r="H32" s="99">
        <f t="shared" si="5"/>
        <v>1344590</v>
      </c>
      <c r="I32" s="99">
        <f t="shared" si="5"/>
        <v>1344590</v>
      </c>
      <c r="J32" s="99">
        <f t="shared" si="5"/>
        <v>0</v>
      </c>
      <c r="K32" s="99">
        <f t="shared" si="5"/>
        <v>11710256</v>
      </c>
      <c r="L32" s="99">
        <f t="shared" si="5"/>
        <v>1430971</v>
      </c>
      <c r="M32" s="99">
        <f t="shared" si="5"/>
        <v>13141227</v>
      </c>
      <c r="N32" s="99">
        <f t="shared" si="5"/>
        <v>0</v>
      </c>
      <c r="O32" s="99">
        <f t="shared" si="5"/>
        <v>754815</v>
      </c>
      <c r="P32" s="99">
        <f t="shared" si="5"/>
        <v>6524553</v>
      </c>
      <c r="Q32" s="99">
        <f t="shared" si="5"/>
        <v>7279368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21765185</v>
      </c>
      <c r="W32" s="99">
        <f t="shared" si="5"/>
        <v>16233299</v>
      </c>
      <c r="X32" s="99">
        <f t="shared" si="5"/>
        <v>5531886</v>
      </c>
      <c r="Y32" s="100">
        <f>+IF(W32&lt;&gt;0,(X32/W32)*100,0)</f>
        <v>34.077398562054455</v>
      </c>
      <c r="Z32" s="101">
        <f t="shared" si="5"/>
        <v>21644399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0</v>
      </c>
      <c r="C35" s="18">
        <v>0</v>
      </c>
      <c r="D35" s="58">
        <v>61278435</v>
      </c>
      <c r="E35" s="59">
        <v>61278435</v>
      </c>
      <c r="F35" s="59">
        <v>0</v>
      </c>
      <c r="G35" s="59">
        <v>0</v>
      </c>
      <c r="H35" s="59">
        <v>40343185</v>
      </c>
      <c r="I35" s="59">
        <v>40343185</v>
      </c>
      <c r="J35" s="59">
        <v>36576821</v>
      </c>
      <c r="K35" s="59">
        <v>32917197</v>
      </c>
      <c r="L35" s="59">
        <v>32917197</v>
      </c>
      <c r="M35" s="59">
        <v>32917197</v>
      </c>
      <c r="N35" s="59">
        <v>0</v>
      </c>
      <c r="O35" s="59">
        <v>32917197</v>
      </c>
      <c r="P35" s="59">
        <v>0</v>
      </c>
      <c r="Q35" s="59">
        <v>32917197</v>
      </c>
      <c r="R35" s="59">
        <v>0</v>
      </c>
      <c r="S35" s="59">
        <v>0</v>
      </c>
      <c r="T35" s="59">
        <v>0</v>
      </c>
      <c r="U35" s="59">
        <v>0</v>
      </c>
      <c r="V35" s="59">
        <v>32917197</v>
      </c>
      <c r="W35" s="59">
        <v>45958826</v>
      </c>
      <c r="X35" s="59">
        <v>-13041629</v>
      </c>
      <c r="Y35" s="60">
        <v>-28.38</v>
      </c>
      <c r="Z35" s="61">
        <v>61278435</v>
      </c>
    </row>
    <row r="36" spans="1:26" ht="13.5">
      <c r="A36" s="57" t="s">
        <v>53</v>
      </c>
      <c r="B36" s="18">
        <v>0</v>
      </c>
      <c r="C36" s="18">
        <v>0</v>
      </c>
      <c r="D36" s="58">
        <v>327981254</v>
      </c>
      <c r="E36" s="59">
        <v>327981254</v>
      </c>
      <c r="F36" s="59">
        <v>0</v>
      </c>
      <c r="G36" s="59">
        <v>0</v>
      </c>
      <c r="H36" s="59">
        <v>410702018</v>
      </c>
      <c r="I36" s="59">
        <v>410702018</v>
      </c>
      <c r="J36" s="59">
        <v>410702018</v>
      </c>
      <c r="K36" s="59">
        <v>410702018</v>
      </c>
      <c r="L36" s="59">
        <v>410702018</v>
      </c>
      <c r="M36" s="59">
        <v>410702018</v>
      </c>
      <c r="N36" s="59">
        <v>0</v>
      </c>
      <c r="O36" s="59">
        <v>410702018</v>
      </c>
      <c r="P36" s="59">
        <v>0</v>
      </c>
      <c r="Q36" s="59">
        <v>410702018</v>
      </c>
      <c r="R36" s="59">
        <v>0</v>
      </c>
      <c r="S36" s="59">
        <v>0</v>
      </c>
      <c r="T36" s="59">
        <v>0</v>
      </c>
      <c r="U36" s="59">
        <v>0</v>
      </c>
      <c r="V36" s="59">
        <v>410702018</v>
      </c>
      <c r="W36" s="59">
        <v>245985941</v>
      </c>
      <c r="X36" s="59">
        <v>164716077</v>
      </c>
      <c r="Y36" s="60">
        <v>66.96</v>
      </c>
      <c r="Z36" s="61">
        <v>327981254</v>
      </c>
    </row>
    <row r="37" spans="1:26" ht="13.5">
      <c r="A37" s="57" t="s">
        <v>54</v>
      </c>
      <c r="B37" s="18">
        <v>0</v>
      </c>
      <c r="C37" s="18">
        <v>0</v>
      </c>
      <c r="D37" s="58">
        <v>67530939</v>
      </c>
      <c r="E37" s="59">
        <v>67530939</v>
      </c>
      <c r="F37" s="59">
        <v>0</v>
      </c>
      <c r="G37" s="59">
        <v>0</v>
      </c>
      <c r="H37" s="59">
        <v>70830454</v>
      </c>
      <c r="I37" s="59">
        <v>70830454</v>
      </c>
      <c r="J37" s="59">
        <v>64089832</v>
      </c>
      <c r="K37" s="59">
        <v>64089832</v>
      </c>
      <c r="L37" s="59">
        <v>64089832</v>
      </c>
      <c r="M37" s="59">
        <v>64089832</v>
      </c>
      <c r="N37" s="59">
        <v>0</v>
      </c>
      <c r="O37" s="59">
        <v>64089832</v>
      </c>
      <c r="P37" s="59">
        <v>0</v>
      </c>
      <c r="Q37" s="59">
        <v>64089832</v>
      </c>
      <c r="R37" s="59">
        <v>0</v>
      </c>
      <c r="S37" s="59">
        <v>0</v>
      </c>
      <c r="T37" s="59">
        <v>0</v>
      </c>
      <c r="U37" s="59">
        <v>0</v>
      </c>
      <c r="V37" s="59">
        <v>64089832</v>
      </c>
      <c r="W37" s="59">
        <v>50648204</v>
      </c>
      <c r="X37" s="59">
        <v>13441628</v>
      </c>
      <c r="Y37" s="60">
        <v>26.54</v>
      </c>
      <c r="Z37" s="61">
        <v>67530939</v>
      </c>
    </row>
    <row r="38" spans="1:26" ht="13.5">
      <c r="A38" s="57" t="s">
        <v>55</v>
      </c>
      <c r="B38" s="18">
        <v>0</v>
      </c>
      <c r="C38" s="18">
        <v>0</v>
      </c>
      <c r="D38" s="58">
        <v>25639257</v>
      </c>
      <c r="E38" s="59">
        <v>25639257</v>
      </c>
      <c r="F38" s="59">
        <v>0</v>
      </c>
      <c r="G38" s="59">
        <v>0</v>
      </c>
      <c r="H38" s="59">
        <v>30731352</v>
      </c>
      <c r="I38" s="59">
        <v>30731352</v>
      </c>
      <c r="J38" s="59">
        <v>30731352</v>
      </c>
      <c r="K38" s="59">
        <v>30731352</v>
      </c>
      <c r="L38" s="59">
        <v>30731352</v>
      </c>
      <c r="M38" s="59">
        <v>30731352</v>
      </c>
      <c r="N38" s="59">
        <v>0</v>
      </c>
      <c r="O38" s="59">
        <v>30731352</v>
      </c>
      <c r="P38" s="59">
        <v>0</v>
      </c>
      <c r="Q38" s="59">
        <v>30731352</v>
      </c>
      <c r="R38" s="59">
        <v>0</v>
      </c>
      <c r="S38" s="59">
        <v>0</v>
      </c>
      <c r="T38" s="59">
        <v>0</v>
      </c>
      <c r="U38" s="59">
        <v>0</v>
      </c>
      <c r="V38" s="59">
        <v>30731352</v>
      </c>
      <c r="W38" s="59">
        <v>19229443</v>
      </c>
      <c r="X38" s="59">
        <v>11501909</v>
      </c>
      <c r="Y38" s="60">
        <v>59.81</v>
      </c>
      <c r="Z38" s="61">
        <v>25639257</v>
      </c>
    </row>
    <row r="39" spans="1:26" ht="13.5">
      <c r="A39" s="57" t="s">
        <v>56</v>
      </c>
      <c r="B39" s="18">
        <v>0</v>
      </c>
      <c r="C39" s="18">
        <v>0</v>
      </c>
      <c r="D39" s="58">
        <v>296089493</v>
      </c>
      <c r="E39" s="59">
        <v>296089493</v>
      </c>
      <c r="F39" s="59">
        <v>0</v>
      </c>
      <c r="G39" s="59">
        <v>0</v>
      </c>
      <c r="H39" s="59">
        <v>349483397</v>
      </c>
      <c r="I39" s="59">
        <v>349483397</v>
      </c>
      <c r="J39" s="59">
        <v>352457655</v>
      </c>
      <c r="K39" s="59">
        <v>348798031</v>
      </c>
      <c r="L39" s="59">
        <v>348798031</v>
      </c>
      <c r="M39" s="59">
        <v>348798031</v>
      </c>
      <c r="N39" s="59">
        <v>0</v>
      </c>
      <c r="O39" s="59">
        <v>348798031</v>
      </c>
      <c r="P39" s="59">
        <v>0</v>
      </c>
      <c r="Q39" s="59">
        <v>348798031</v>
      </c>
      <c r="R39" s="59">
        <v>0</v>
      </c>
      <c r="S39" s="59">
        <v>0</v>
      </c>
      <c r="T39" s="59">
        <v>0</v>
      </c>
      <c r="U39" s="59">
        <v>0</v>
      </c>
      <c r="V39" s="59">
        <v>348798031</v>
      </c>
      <c r="W39" s="59">
        <v>222067120</v>
      </c>
      <c r="X39" s="59">
        <v>126730911</v>
      </c>
      <c r="Y39" s="60">
        <v>57.07</v>
      </c>
      <c r="Z39" s="61">
        <v>296089493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0</v>
      </c>
      <c r="C42" s="18">
        <v>0</v>
      </c>
      <c r="D42" s="58">
        <v>20351628</v>
      </c>
      <c r="E42" s="59">
        <v>20351628</v>
      </c>
      <c r="F42" s="59">
        <v>7889478</v>
      </c>
      <c r="G42" s="59">
        <v>2565045</v>
      </c>
      <c r="H42" s="59">
        <v>-5366623</v>
      </c>
      <c r="I42" s="59">
        <v>5087900</v>
      </c>
      <c r="J42" s="59">
        <v>-1303744</v>
      </c>
      <c r="K42" s="59">
        <v>-2461971</v>
      </c>
      <c r="L42" s="59">
        <v>964465</v>
      </c>
      <c r="M42" s="59">
        <v>-2801250</v>
      </c>
      <c r="N42" s="59">
        <v>5092508</v>
      </c>
      <c r="O42" s="59">
        <v>-7910587</v>
      </c>
      <c r="P42" s="59">
        <v>17590950</v>
      </c>
      <c r="Q42" s="59">
        <v>14772871</v>
      </c>
      <c r="R42" s="59">
        <v>0</v>
      </c>
      <c r="S42" s="59">
        <v>0</v>
      </c>
      <c r="T42" s="59">
        <v>0</v>
      </c>
      <c r="U42" s="59">
        <v>0</v>
      </c>
      <c r="V42" s="59">
        <v>17059521</v>
      </c>
      <c r="W42" s="59">
        <v>31998584</v>
      </c>
      <c r="X42" s="59">
        <v>-14939063</v>
      </c>
      <c r="Y42" s="60">
        <v>-46.69</v>
      </c>
      <c r="Z42" s="61">
        <v>20351628</v>
      </c>
    </row>
    <row r="43" spans="1:26" ht="13.5">
      <c r="A43" s="57" t="s">
        <v>59</v>
      </c>
      <c r="B43" s="18">
        <v>0</v>
      </c>
      <c r="C43" s="18">
        <v>0</v>
      </c>
      <c r="D43" s="58">
        <v>-17061504</v>
      </c>
      <c r="E43" s="59">
        <v>-17061504</v>
      </c>
      <c r="F43" s="59">
        <v>0</v>
      </c>
      <c r="G43" s="59">
        <v>-5844624</v>
      </c>
      <c r="H43" s="59">
        <v>-1344591</v>
      </c>
      <c r="I43" s="59">
        <v>-7189215</v>
      </c>
      <c r="J43" s="59">
        <v>-2213664</v>
      </c>
      <c r="K43" s="59">
        <v>-3946813</v>
      </c>
      <c r="L43" s="59">
        <v>-1430790</v>
      </c>
      <c r="M43" s="59">
        <v>-7591267</v>
      </c>
      <c r="N43" s="59">
        <v>-3000000</v>
      </c>
      <c r="O43" s="59">
        <v>-754815</v>
      </c>
      <c r="P43" s="59">
        <v>-6524553</v>
      </c>
      <c r="Q43" s="59">
        <v>-10279368</v>
      </c>
      <c r="R43" s="59">
        <v>0</v>
      </c>
      <c r="S43" s="59">
        <v>0</v>
      </c>
      <c r="T43" s="59">
        <v>0</v>
      </c>
      <c r="U43" s="59">
        <v>0</v>
      </c>
      <c r="V43" s="59">
        <v>-25059850</v>
      </c>
      <c r="W43" s="59">
        <v>-12796128</v>
      </c>
      <c r="X43" s="59">
        <v>-12263722</v>
      </c>
      <c r="Y43" s="60">
        <v>95.84</v>
      </c>
      <c r="Z43" s="61">
        <v>-17061504</v>
      </c>
    </row>
    <row r="44" spans="1:26" ht="13.5">
      <c r="A44" s="57" t="s">
        <v>60</v>
      </c>
      <c r="B44" s="18">
        <v>0</v>
      </c>
      <c r="C44" s="18">
        <v>0</v>
      </c>
      <c r="D44" s="58">
        <v>0</v>
      </c>
      <c r="E44" s="59">
        <v>0</v>
      </c>
      <c r="F44" s="59">
        <v>0</v>
      </c>
      <c r="G44" s="59">
        <v>6347</v>
      </c>
      <c r="H44" s="59">
        <v>662</v>
      </c>
      <c r="I44" s="59">
        <v>7009</v>
      </c>
      <c r="J44" s="59">
        <v>4898</v>
      </c>
      <c r="K44" s="59">
        <v>7600</v>
      </c>
      <c r="L44" s="59">
        <v>5895</v>
      </c>
      <c r="M44" s="59">
        <v>18393</v>
      </c>
      <c r="N44" s="59">
        <v>4706</v>
      </c>
      <c r="O44" s="59">
        <v>0</v>
      </c>
      <c r="P44" s="59">
        <v>1993</v>
      </c>
      <c r="Q44" s="59">
        <v>6699</v>
      </c>
      <c r="R44" s="59">
        <v>0</v>
      </c>
      <c r="S44" s="59">
        <v>0</v>
      </c>
      <c r="T44" s="59">
        <v>0</v>
      </c>
      <c r="U44" s="59">
        <v>0</v>
      </c>
      <c r="V44" s="59">
        <v>32101</v>
      </c>
      <c r="W44" s="59"/>
      <c r="X44" s="59">
        <v>32101</v>
      </c>
      <c r="Y44" s="60">
        <v>0</v>
      </c>
      <c r="Z44" s="61">
        <v>0</v>
      </c>
    </row>
    <row r="45" spans="1:26" ht="13.5">
      <c r="A45" s="69" t="s">
        <v>61</v>
      </c>
      <c r="B45" s="21">
        <v>0</v>
      </c>
      <c r="C45" s="21">
        <v>0</v>
      </c>
      <c r="D45" s="98">
        <v>37459124</v>
      </c>
      <c r="E45" s="99">
        <v>37459124</v>
      </c>
      <c r="F45" s="99">
        <v>30793931</v>
      </c>
      <c r="G45" s="99">
        <v>27520699</v>
      </c>
      <c r="H45" s="99">
        <v>20810147</v>
      </c>
      <c r="I45" s="99">
        <v>20810147</v>
      </c>
      <c r="J45" s="99">
        <v>17297637</v>
      </c>
      <c r="K45" s="99">
        <v>10896453</v>
      </c>
      <c r="L45" s="99">
        <v>10436023</v>
      </c>
      <c r="M45" s="99">
        <v>10436023</v>
      </c>
      <c r="N45" s="99">
        <v>12533237</v>
      </c>
      <c r="O45" s="99">
        <v>3867835</v>
      </c>
      <c r="P45" s="99">
        <v>14936225</v>
      </c>
      <c r="Q45" s="99">
        <v>14936225</v>
      </c>
      <c r="R45" s="99">
        <v>0</v>
      </c>
      <c r="S45" s="99">
        <v>0</v>
      </c>
      <c r="T45" s="99">
        <v>0</v>
      </c>
      <c r="U45" s="99">
        <v>0</v>
      </c>
      <c r="V45" s="99">
        <v>14936225</v>
      </c>
      <c r="W45" s="99">
        <v>53371456</v>
      </c>
      <c r="X45" s="99">
        <v>-38435231</v>
      </c>
      <c r="Y45" s="100">
        <v>-72.01</v>
      </c>
      <c r="Z45" s="101">
        <v>37459124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101</v>
      </c>
      <c r="B47" s="114" t="s">
        <v>86</v>
      </c>
      <c r="C47" s="114"/>
      <c r="D47" s="115" t="s">
        <v>87</v>
      </c>
      <c r="E47" s="116" t="s">
        <v>88</v>
      </c>
      <c r="F47" s="117"/>
      <c r="G47" s="117"/>
      <c r="H47" s="117"/>
      <c r="I47" s="118" t="s">
        <v>89</v>
      </c>
      <c r="J47" s="117"/>
      <c r="K47" s="117"/>
      <c r="L47" s="117"/>
      <c r="M47" s="118" t="s">
        <v>90</v>
      </c>
      <c r="N47" s="119"/>
      <c r="O47" s="119"/>
      <c r="P47" s="119"/>
      <c r="Q47" s="118" t="s">
        <v>91</v>
      </c>
      <c r="R47" s="119"/>
      <c r="S47" s="119"/>
      <c r="T47" s="119"/>
      <c r="U47" s="119"/>
      <c r="V47" s="118" t="s">
        <v>92</v>
      </c>
      <c r="W47" s="118" t="s">
        <v>93</v>
      </c>
      <c r="X47" s="118" t="s">
        <v>94</v>
      </c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8750264</v>
      </c>
      <c r="C49" s="51">
        <v>0</v>
      </c>
      <c r="D49" s="128">
        <v>6139899</v>
      </c>
      <c r="E49" s="53">
        <v>4731506</v>
      </c>
      <c r="F49" s="53">
        <v>0</v>
      </c>
      <c r="G49" s="53">
        <v>0</v>
      </c>
      <c r="H49" s="53">
        <v>0</v>
      </c>
      <c r="I49" s="53">
        <v>4115295</v>
      </c>
      <c r="J49" s="53">
        <v>0</v>
      </c>
      <c r="K49" s="53">
        <v>0</v>
      </c>
      <c r="L49" s="53">
        <v>0</v>
      </c>
      <c r="M49" s="53">
        <v>4526275</v>
      </c>
      <c r="N49" s="53">
        <v>0</v>
      </c>
      <c r="O49" s="53">
        <v>0</v>
      </c>
      <c r="P49" s="53">
        <v>0</v>
      </c>
      <c r="Q49" s="53">
        <v>4399376</v>
      </c>
      <c r="R49" s="53">
        <v>0</v>
      </c>
      <c r="S49" s="53">
        <v>0</v>
      </c>
      <c r="T49" s="53">
        <v>0</v>
      </c>
      <c r="U49" s="53">
        <v>0</v>
      </c>
      <c r="V49" s="53">
        <v>32005234</v>
      </c>
      <c r="W49" s="53">
        <v>236565636</v>
      </c>
      <c r="X49" s="53">
        <v>301233485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7314295</v>
      </c>
      <c r="C51" s="51">
        <v>0</v>
      </c>
      <c r="D51" s="128">
        <v>1876050</v>
      </c>
      <c r="E51" s="53">
        <v>4873068</v>
      </c>
      <c r="F51" s="53">
        <v>0</v>
      </c>
      <c r="G51" s="53">
        <v>0</v>
      </c>
      <c r="H51" s="53">
        <v>0</v>
      </c>
      <c r="I51" s="53">
        <v>4185173</v>
      </c>
      <c r="J51" s="53">
        <v>0</v>
      </c>
      <c r="K51" s="53">
        <v>0</v>
      </c>
      <c r="L51" s="53">
        <v>0</v>
      </c>
      <c r="M51" s="53">
        <v>12365610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30614196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102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63.89793169143346</v>
      </c>
      <c r="E58" s="7">
        <f t="shared" si="6"/>
        <v>63.89793169143346</v>
      </c>
      <c r="F58" s="7">
        <f t="shared" si="6"/>
        <v>0</v>
      </c>
      <c r="G58" s="7">
        <f t="shared" si="6"/>
        <v>55.77452905036305</v>
      </c>
      <c r="H58" s="7">
        <f t="shared" si="6"/>
        <v>68.8914844441511</v>
      </c>
      <c r="I58" s="7">
        <f t="shared" si="6"/>
        <v>84.91988402657165</v>
      </c>
      <c r="J58" s="7">
        <f t="shared" si="6"/>
        <v>46.63786949984697</v>
      </c>
      <c r="K58" s="7">
        <f t="shared" si="6"/>
        <v>3550.8212785121473</v>
      </c>
      <c r="L58" s="7">
        <f t="shared" si="6"/>
        <v>58.72980295747776</v>
      </c>
      <c r="M58" s="7">
        <f t="shared" si="6"/>
        <v>86.12289469235687</v>
      </c>
      <c r="N58" s="7">
        <f t="shared" si="6"/>
        <v>170.74583650630555</v>
      </c>
      <c r="O58" s="7">
        <f t="shared" si="6"/>
        <v>64.00597791146507</v>
      </c>
      <c r="P58" s="7">
        <f t="shared" si="6"/>
        <v>0</v>
      </c>
      <c r="Q58" s="7">
        <f t="shared" si="6"/>
        <v>148.14956031501586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105.71497233172931</v>
      </c>
      <c r="W58" s="7">
        <f t="shared" si="6"/>
        <v>60.99782508745599</v>
      </c>
      <c r="X58" s="7">
        <f t="shared" si="6"/>
        <v>0</v>
      </c>
      <c r="Y58" s="7">
        <f t="shared" si="6"/>
        <v>0</v>
      </c>
      <c r="Z58" s="8">
        <f t="shared" si="6"/>
        <v>63.89793169143346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64.99997755293336</v>
      </c>
      <c r="E59" s="10">
        <f t="shared" si="7"/>
        <v>64.99997755293336</v>
      </c>
      <c r="F59" s="10">
        <f t="shared" si="7"/>
        <v>0</v>
      </c>
      <c r="G59" s="10">
        <f t="shared" si="7"/>
        <v>61.87849067657956</v>
      </c>
      <c r="H59" s="10">
        <f t="shared" si="7"/>
        <v>79.46872959667006</v>
      </c>
      <c r="I59" s="10">
        <f t="shared" si="7"/>
        <v>95.68413300305093</v>
      </c>
      <c r="J59" s="10">
        <f t="shared" si="7"/>
        <v>49.93358540305677</v>
      </c>
      <c r="K59" s="10">
        <f t="shared" si="7"/>
        <v>0</v>
      </c>
      <c r="L59" s="10">
        <f t="shared" si="7"/>
        <v>52.69106462258525</v>
      </c>
      <c r="M59" s="10">
        <f t="shared" si="7"/>
        <v>158.40114917367697</v>
      </c>
      <c r="N59" s="10">
        <f t="shared" si="7"/>
        <v>1006.3840180303808</v>
      </c>
      <c r="O59" s="10">
        <f t="shared" si="7"/>
        <v>126.87584692675624</v>
      </c>
      <c r="P59" s="10">
        <f t="shared" si="7"/>
        <v>0</v>
      </c>
      <c r="Q59" s="10">
        <f t="shared" si="7"/>
        <v>593.3852299195595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282.0773495313469</v>
      </c>
      <c r="W59" s="10">
        <f t="shared" si="7"/>
        <v>64.99995577594323</v>
      </c>
      <c r="X59" s="10">
        <f t="shared" si="7"/>
        <v>0</v>
      </c>
      <c r="Y59" s="10">
        <f t="shared" si="7"/>
        <v>0</v>
      </c>
      <c r="Z59" s="11">
        <f t="shared" si="7"/>
        <v>64.99997755293336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70.38618046246333</v>
      </c>
      <c r="E60" s="13">
        <f t="shared" si="7"/>
        <v>70.38618046246333</v>
      </c>
      <c r="F60" s="13">
        <f t="shared" si="7"/>
        <v>0</v>
      </c>
      <c r="G60" s="13">
        <f t="shared" si="7"/>
        <v>64.24145158507262</v>
      </c>
      <c r="H60" s="13">
        <f t="shared" si="7"/>
        <v>81.55340505443282</v>
      </c>
      <c r="I60" s="13">
        <f t="shared" si="7"/>
        <v>98.74375780846948</v>
      </c>
      <c r="J60" s="13">
        <f t="shared" si="7"/>
        <v>53.715151275122096</v>
      </c>
      <c r="K60" s="13">
        <f t="shared" si="7"/>
        <v>2565.589444876103</v>
      </c>
      <c r="L60" s="13">
        <f t="shared" si="7"/>
        <v>69.31845320459442</v>
      </c>
      <c r="M60" s="13">
        <f t="shared" si="7"/>
        <v>92.39728560762244</v>
      </c>
      <c r="N60" s="13">
        <f t="shared" si="7"/>
        <v>95.96392103471749</v>
      </c>
      <c r="O60" s="13">
        <f t="shared" si="7"/>
        <v>71.16202952691026</v>
      </c>
      <c r="P60" s="13">
        <f t="shared" si="7"/>
        <v>0</v>
      </c>
      <c r="Q60" s="13">
        <f t="shared" si="7"/>
        <v>122.21578591441565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103.74111597917558</v>
      </c>
      <c r="W60" s="13">
        <f t="shared" si="7"/>
        <v>66.39604331090928</v>
      </c>
      <c r="X60" s="13">
        <f t="shared" si="7"/>
        <v>0</v>
      </c>
      <c r="Y60" s="13">
        <f t="shared" si="7"/>
        <v>0</v>
      </c>
      <c r="Z60" s="14">
        <f t="shared" si="7"/>
        <v>70.38618046246333</v>
      </c>
    </row>
    <row r="61" spans="1:26" ht="13.5">
      <c r="A61" s="38" t="s">
        <v>103</v>
      </c>
      <c r="B61" s="12">
        <f t="shared" si="7"/>
        <v>0</v>
      </c>
      <c r="C61" s="12">
        <f t="shared" si="7"/>
        <v>0</v>
      </c>
      <c r="D61" s="3">
        <f t="shared" si="7"/>
        <v>74.74382708764222</v>
      </c>
      <c r="E61" s="13">
        <f t="shared" si="7"/>
        <v>74.74382708764222</v>
      </c>
      <c r="F61" s="13">
        <f t="shared" si="7"/>
        <v>0</v>
      </c>
      <c r="G61" s="13">
        <f t="shared" si="7"/>
        <v>83.4917409004739</v>
      </c>
      <c r="H61" s="13">
        <f t="shared" si="7"/>
        <v>115.97869473372879</v>
      </c>
      <c r="I61" s="13">
        <f t="shared" si="7"/>
        <v>133.82266765346316</v>
      </c>
      <c r="J61" s="13">
        <f t="shared" si="7"/>
        <v>69.16988735705803</v>
      </c>
      <c r="K61" s="13">
        <f t="shared" si="7"/>
        <v>2162.1665346194545</v>
      </c>
      <c r="L61" s="13">
        <f t="shared" si="7"/>
        <v>98.76777422658891</v>
      </c>
      <c r="M61" s="13">
        <f t="shared" si="7"/>
        <v>122.53494481547304</v>
      </c>
      <c r="N61" s="13">
        <f t="shared" si="7"/>
        <v>117.3542740746385</v>
      </c>
      <c r="O61" s="13">
        <f t="shared" si="7"/>
        <v>95.62471005857506</v>
      </c>
      <c r="P61" s="13">
        <f t="shared" si="7"/>
        <v>0</v>
      </c>
      <c r="Q61" s="13">
        <f t="shared" si="7"/>
        <v>148.9030963331317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134.18485716887304</v>
      </c>
      <c r="W61" s="13">
        <f t="shared" si="7"/>
        <v>67.52549995627139</v>
      </c>
      <c r="X61" s="13">
        <f t="shared" si="7"/>
        <v>0</v>
      </c>
      <c r="Y61" s="13">
        <f t="shared" si="7"/>
        <v>0</v>
      </c>
      <c r="Z61" s="14">
        <f t="shared" si="7"/>
        <v>74.74382708764222</v>
      </c>
    </row>
    <row r="62" spans="1:26" ht="13.5">
      <c r="A62" s="38" t="s">
        <v>104</v>
      </c>
      <c r="B62" s="12">
        <f t="shared" si="7"/>
        <v>0</v>
      </c>
      <c r="C62" s="12">
        <f t="shared" si="7"/>
        <v>0</v>
      </c>
      <c r="D62" s="3">
        <f t="shared" si="7"/>
        <v>65.000016075845</v>
      </c>
      <c r="E62" s="13">
        <f t="shared" si="7"/>
        <v>65.000016075845</v>
      </c>
      <c r="F62" s="13">
        <f t="shared" si="7"/>
        <v>0</v>
      </c>
      <c r="G62" s="13">
        <f t="shared" si="7"/>
        <v>49.90677771572856</v>
      </c>
      <c r="H62" s="13">
        <f t="shared" si="7"/>
        <v>60.810535456984425</v>
      </c>
      <c r="I62" s="13">
        <f t="shared" si="7"/>
        <v>73.93341549978804</v>
      </c>
      <c r="J62" s="13">
        <f t="shared" si="7"/>
        <v>46.854227761950106</v>
      </c>
      <c r="K62" s="13">
        <f t="shared" si="7"/>
        <v>3321.796773595401</v>
      </c>
      <c r="L62" s="13">
        <f t="shared" si="7"/>
        <v>40.16820415473579</v>
      </c>
      <c r="M62" s="13">
        <f t="shared" si="7"/>
        <v>63.58851899914958</v>
      </c>
      <c r="N62" s="13">
        <f t="shared" si="7"/>
        <v>107.09494146440774</v>
      </c>
      <c r="O62" s="13">
        <f t="shared" si="7"/>
        <v>46.957606551750345</v>
      </c>
      <c r="P62" s="13">
        <f t="shared" si="7"/>
        <v>0</v>
      </c>
      <c r="Q62" s="13">
        <f t="shared" si="7"/>
        <v>121.7840552602181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84.3783374545591</v>
      </c>
      <c r="W62" s="13">
        <f t="shared" si="7"/>
        <v>64.99999636018714</v>
      </c>
      <c r="X62" s="13">
        <f t="shared" si="7"/>
        <v>0</v>
      </c>
      <c r="Y62" s="13">
        <f t="shared" si="7"/>
        <v>0</v>
      </c>
      <c r="Z62" s="14">
        <f t="shared" si="7"/>
        <v>65.000016075845</v>
      </c>
    </row>
    <row r="63" spans="1:26" ht="13.5">
      <c r="A63" s="38" t="s">
        <v>105</v>
      </c>
      <c r="B63" s="12">
        <f t="shared" si="7"/>
        <v>0</v>
      </c>
      <c r="C63" s="12">
        <f t="shared" si="7"/>
        <v>0</v>
      </c>
      <c r="D63" s="3">
        <f t="shared" si="7"/>
        <v>65.0000365595958</v>
      </c>
      <c r="E63" s="13">
        <f t="shared" si="7"/>
        <v>65.0000365595958</v>
      </c>
      <c r="F63" s="13">
        <f t="shared" si="7"/>
        <v>0</v>
      </c>
      <c r="G63" s="13">
        <f t="shared" si="7"/>
        <v>38.25255301107509</v>
      </c>
      <c r="H63" s="13">
        <f t="shared" si="7"/>
        <v>41.76056501637897</v>
      </c>
      <c r="I63" s="13">
        <f t="shared" si="7"/>
        <v>55.19357523352727</v>
      </c>
      <c r="J63" s="13">
        <f t="shared" si="7"/>
        <v>14.7097635655517</v>
      </c>
      <c r="K63" s="13">
        <f t="shared" si="7"/>
        <v>0</v>
      </c>
      <c r="L63" s="13">
        <f t="shared" si="7"/>
        <v>42.34107838814319</v>
      </c>
      <c r="M63" s="13">
        <f t="shared" si="7"/>
        <v>48.072312559499196</v>
      </c>
      <c r="N63" s="13">
        <f t="shared" si="7"/>
        <v>49.349720927295365</v>
      </c>
      <c r="O63" s="13">
        <f t="shared" si="7"/>
        <v>45.012237392804536</v>
      </c>
      <c r="P63" s="13">
        <f t="shared" si="7"/>
        <v>0</v>
      </c>
      <c r="Q63" s="13">
        <f t="shared" si="7"/>
        <v>80.47128592006251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60.97592385326849</v>
      </c>
      <c r="W63" s="13">
        <f t="shared" si="7"/>
        <v>65.00002371432772</v>
      </c>
      <c r="X63" s="13">
        <f t="shared" si="7"/>
        <v>0</v>
      </c>
      <c r="Y63" s="13">
        <f t="shared" si="7"/>
        <v>0</v>
      </c>
      <c r="Z63" s="14">
        <f t="shared" si="7"/>
        <v>65.0000365595958</v>
      </c>
    </row>
    <row r="64" spans="1:26" ht="13.5">
      <c r="A64" s="38" t="s">
        <v>106</v>
      </c>
      <c r="B64" s="12">
        <f t="shared" si="7"/>
        <v>0</v>
      </c>
      <c r="C64" s="12">
        <f t="shared" si="7"/>
        <v>0</v>
      </c>
      <c r="D64" s="3">
        <f t="shared" si="7"/>
        <v>64.99997805340747</v>
      </c>
      <c r="E64" s="13">
        <f t="shared" si="7"/>
        <v>64.99997805340747</v>
      </c>
      <c r="F64" s="13">
        <f t="shared" si="7"/>
        <v>0</v>
      </c>
      <c r="G64" s="13">
        <f t="shared" si="7"/>
        <v>15.191704397778347</v>
      </c>
      <c r="H64" s="13">
        <f t="shared" si="7"/>
        <v>13.923956354969649</v>
      </c>
      <c r="I64" s="13">
        <f t="shared" si="7"/>
        <v>20.716988861967437</v>
      </c>
      <c r="J64" s="13">
        <f t="shared" si="7"/>
        <v>14.812649756258779</v>
      </c>
      <c r="K64" s="13">
        <f t="shared" si="7"/>
        <v>0</v>
      </c>
      <c r="L64" s="13">
        <f t="shared" si="7"/>
        <v>11.602445877532833</v>
      </c>
      <c r="M64" s="13">
        <f t="shared" si="7"/>
        <v>19.70699403625314</v>
      </c>
      <c r="N64" s="13">
        <f t="shared" si="7"/>
        <v>14.853603533899895</v>
      </c>
      <c r="O64" s="13">
        <f t="shared" si="7"/>
        <v>11.183210665700152</v>
      </c>
      <c r="P64" s="13">
        <f t="shared" si="7"/>
        <v>0</v>
      </c>
      <c r="Q64" s="13">
        <f t="shared" si="7"/>
        <v>21.290443597716514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20.57171313301371</v>
      </c>
      <c r="W64" s="13">
        <f t="shared" si="7"/>
        <v>64.99998946563373</v>
      </c>
      <c r="X64" s="13">
        <f t="shared" si="7"/>
        <v>0</v>
      </c>
      <c r="Y64" s="13">
        <f t="shared" si="7"/>
        <v>0</v>
      </c>
      <c r="Z64" s="14">
        <f t="shared" si="7"/>
        <v>64.99997805340747</v>
      </c>
    </row>
    <row r="65" spans="1:26" ht="13.5">
      <c r="A65" s="38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108</v>
      </c>
      <c r="B66" s="15">
        <f t="shared" si="7"/>
        <v>0</v>
      </c>
      <c r="C66" s="15">
        <f t="shared" si="7"/>
        <v>0</v>
      </c>
      <c r="D66" s="4">
        <f t="shared" si="7"/>
        <v>29.999981790691283</v>
      </c>
      <c r="E66" s="16">
        <f t="shared" si="7"/>
        <v>29.999981790691283</v>
      </c>
      <c r="F66" s="16">
        <f t="shared" si="7"/>
        <v>0</v>
      </c>
      <c r="G66" s="16">
        <f t="shared" si="7"/>
        <v>9.082139180202505</v>
      </c>
      <c r="H66" s="16">
        <f t="shared" si="7"/>
        <v>10.637740502809056</v>
      </c>
      <c r="I66" s="16">
        <f t="shared" si="7"/>
        <v>15.019076976137613</v>
      </c>
      <c r="J66" s="16">
        <f t="shared" si="7"/>
        <v>6.021473928510539</v>
      </c>
      <c r="K66" s="16">
        <f t="shared" si="7"/>
        <v>0</v>
      </c>
      <c r="L66" s="16">
        <f t="shared" si="7"/>
        <v>5.782883168049884</v>
      </c>
      <c r="M66" s="16">
        <f t="shared" si="7"/>
        <v>9.317369089396163</v>
      </c>
      <c r="N66" s="16">
        <f t="shared" si="7"/>
        <v>25.40064755806979</v>
      </c>
      <c r="O66" s="16">
        <f t="shared" si="7"/>
        <v>4.419603193875074</v>
      </c>
      <c r="P66" s="16">
        <f t="shared" si="7"/>
        <v>0</v>
      </c>
      <c r="Q66" s="16">
        <f t="shared" si="7"/>
        <v>16.971742605792628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13.856448732991138</v>
      </c>
      <c r="W66" s="16">
        <f t="shared" si="7"/>
        <v>29.999985432551256</v>
      </c>
      <c r="X66" s="16">
        <f t="shared" si="7"/>
        <v>0</v>
      </c>
      <c r="Y66" s="16">
        <f t="shared" si="7"/>
        <v>0</v>
      </c>
      <c r="Z66" s="17">
        <f t="shared" si="7"/>
        <v>29.999981790691283</v>
      </c>
    </row>
    <row r="67" spans="1:26" ht="13.5" hidden="1">
      <c r="A67" s="40" t="s">
        <v>109</v>
      </c>
      <c r="B67" s="23"/>
      <c r="C67" s="23"/>
      <c r="D67" s="24">
        <v>114938556</v>
      </c>
      <c r="E67" s="25">
        <v>114938556</v>
      </c>
      <c r="F67" s="25"/>
      <c r="G67" s="25">
        <v>9889274</v>
      </c>
      <c r="H67" s="25">
        <v>8484590</v>
      </c>
      <c r="I67" s="25">
        <v>18373864</v>
      </c>
      <c r="J67" s="25">
        <v>10472095</v>
      </c>
      <c r="K67" s="25">
        <v>202063</v>
      </c>
      <c r="L67" s="25">
        <v>10462361</v>
      </c>
      <c r="M67" s="25">
        <v>21136519</v>
      </c>
      <c r="N67" s="25">
        <v>9293337</v>
      </c>
      <c r="O67" s="25">
        <v>9469528</v>
      </c>
      <c r="P67" s="25"/>
      <c r="Q67" s="25">
        <v>18762865</v>
      </c>
      <c r="R67" s="25"/>
      <c r="S67" s="25"/>
      <c r="T67" s="25"/>
      <c r="U67" s="25"/>
      <c r="V67" s="25">
        <v>58273248</v>
      </c>
      <c r="W67" s="25">
        <v>86203926</v>
      </c>
      <c r="X67" s="25"/>
      <c r="Y67" s="24"/>
      <c r="Z67" s="26">
        <v>114938556</v>
      </c>
    </row>
    <row r="68" spans="1:26" ht="13.5" hidden="1">
      <c r="A68" s="36" t="s">
        <v>31</v>
      </c>
      <c r="B68" s="18"/>
      <c r="C68" s="18"/>
      <c r="D68" s="19">
        <v>14923999</v>
      </c>
      <c r="E68" s="20">
        <v>14923999</v>
      </c>
      <c r="F68" s="20"/>
      <c r="G68" s="20">
        <v>880739</v>
      </c>
      <c r="H68" s="20">
        <v>889867</v>
      </c>
      <c r="I68" s="20">
        <v>1770606</v>
      </c>
      <c r="J68" s="20">
        <v>883089</v>
      </c>
      <c r="K68" s="20"/>
      <c r="L68" s="20">
        <v>880265</v>
      </c>
      <c r="M68" s="20">
        <v>1763354</v>
      </c>
      <c r="N68" s="20">
        <v>880292</v>
      </c>
      <c r="O68" s="20">
        <v>880389</v>
      </c>
      <c r="P68" s="20"/>
      <c r="Q68" s="20">
        <v>1760681</v>
      </c>
      <c r="R68" s="20"/>
      <c r="S68" s="20"/>
      <c r="T68" s="20"/>
      <c r="U68" s="20"/>
      <c r="V68" s="20">
        <v>5294641</v>
      </c>
      <c r="W68" s="20">
        <v>11193003</v>
      </c>
      <c r="X68" s="20"/>
      <c r="Y68" s="19"/>
      <c r="Z68" s="22">
        <v>14923999</v>
      </c>
    </row>
    <row r="69" spans="1:26" ht="13.5" hidden="1">
      <c r="A69" s="37" t="s">
        <v>32</v>
      </c>
      <c r="B69" s="18"/>
      <c r="C69" s="18"/>
      <c r="D69" s="19">
        <v>83539467</v>
      </c>
      <c r="E69" s="20">
        <v>83539467</v>
      </c>
      <c r="F69" s="20"/>
      <c r="G69" s="20">
        <v>7528267</v>
      </c>
      <c r="H69" s="20">
        <v>6105967</v>
      </c>
      <c r="I69" s="20">
        <v>13634234</v>
      </c>
      <c r="J69" s="20">
        <v>8105067</v>
      </c>
      <c r="K69" s="20">
        <v>202063</v>
      </c>
      <c r="L69" s="20">
        <v>8068837</v>
      </c>
      <c r="M69" s="20">
        <v>16375967</v>
      </c>
      <c r="N69" s="20">
        <v>6904300</v>
      </c>
      <c r="O69" s="20">
        <v>6838914</v>
      </c>
      <c r="P69" s="20"/>
      <c r="Q69" s="20">
        <v>13743214</v>
      </c>
      <c r="R69" s="20"/>
      <c r="S69" s="20"/>
      <c r="T69" s="20"/>
      <c r="U69" s="20"/>
      <c r="V69" s="20">
        <v>43753415</v>
      </c>
      <c r="W69" s="20">
        <v>62654607</v>
      </c>
      <c r="X69" s="20"/>
      <c r="Y69" s="19"/>
      <c r="Z69" s="22">
        <v>83539467</v>
      </c>
    </row>
    <row r="70" spans="1:26" ht="13.5" hidden="1">
      <c r="A70" s="38" t="s">
        <v>103</v>
      </c>
      <c r="B70" s="18"/>
      <c r="C70" s="18"/>
      <c r="D70" s="19">
        <v>46178770</v>
      </c>
      <c r="E70" s="20">
        <v>46178770</v>
      </c>
      <c r="F70" s="20"/>
      <c r="G70" s="20">
        <v>4195191</v>
      </c>
      <c r="H70" s="20">
        <v>3137628</v>
      </c>
      <c r="I70" s="20">
        <v>7332819</v>
      </c>
      <c r="J70" s="20">
        <v>5027390</v>
      </c>
      <c r="K70" s="20">
        <v>180491</v>
      </c>
      <c r="L70" s="20">
        <v>4201097</v>
      </c>
      <c r="M70" s="20">
        <v>9408978</v>
      </c>
      <c r="N70" s="20">
        <v>3818967</v>
      </c>
      <c r="O70" s="20">
        <v>3808959</v>
      </c>
      <c r="P70" s="20"/>
      <c r="Q70" s="20">
        <v>7627926</v>
      </c>
      <c r="R70" s="20"/>
      <c r="S70" s="20"/>
      <c r="T70" s="20"/>
      <c r="U70" s="20"/>
      <c r="V70" s="20">
        <v>24369723</v>
      </c>
      <c r="W70" s="20">
        <v>34634079</v>
      </c>
      <c r="X70" s="20"/>
      <c r="Y70" s="19"/>
      <c r="Z70" s="22">
        <v>46178770</v>
      </c>
    </row>
    <row r="71" spans="1:26" ht="13.5" hidden="1">
      <c r="A71" s="38" t="s">
        <v>104</v>
      </c>
      <c r="B71" s="18"/>
      <c r="C71" s="18"/>
      <c r="D71" s="19">
        <v>16484359</v>
      </c>
      <c r="E71" s="20">
        <v>16484359</v>
      </c>
      <c r="F71" s="20"/>
      <c r="G71" s="20">
        <v>1459415</v>
      </c>
      <c r="H71" s="20">
        <v>1236738</v>
      </c>
      <c r="I71" s="20">
        <v>2696153</v>
      </c>
      <c r="J71" s="20">
        <v>1315909</v>
      </c>
      <c r="K71" s="20">
        <v>21572</v>
      </c>
      <c r="L71" s="20">
        <v>2060829</v>
      </c>
      <c r="M71" s="20">
        <v>3398310</v>
      </c>
      <c r="N71" s="20">
        <v>1365494</v>
      </c>
      <c r="O71" s="20">
        <v>1276117</v>
      </c>
      <c r="P71" s="20"/>
      <c r="Q71" s="20">
        <v>2641611</v>
      </c>
      <c r="R71" s="20"/>
      <c r="S71" s="20"/>
      <c r="T71" s="20"/>
      <c r="U71" s="20"/>
      <c r="V71" s="20">
        <v>8736074</v>
      </c>
      <c r="W71" s="20">
        <v>12363273</v>
      </c>
      <c r="X71" s="20"/>
      <c r="Y71" s="19"/>
      <c r="Z71" s="22">
        <v>16484359</v>
      </c>
    </row>
    <row r="72" spans="1:26" ht="13.5" hidden="1">
      <c r="A72" s="38" t="s">
        <v>105</v>
      </c>
      <c r="B72" s="18"/>
      <c r="C72" s="18"/>
      <c r="D72" s="19">
        <v>15180693</v>
      </c>
      <c r="E72" s="20">
        <v>15180693</v>
      </c>
      <c r="F72" s="20"/>
      <c r="G72" s="20">
        <v>1390417</v>
      </c>
      <c r="H72" s="20">
        <v>1248247</v>
      </c>
      <c r="I72" s="20">
        <v>2638664</v>
      </c>
      <c r="J72" s="20">
        <v>1277648</v>
      </c>
      <c r="K72" s="20"/>
      <c r="L72" s="20">
        <v>1322177</v>
      </c>
      <c r="M72" s="20">
        <v>2599825</v>
      </c>
      <c r="N72" s="20">
        <v>1235162</v>
      </c>
      <c r="O72" s="20">
        <v>1268244</v>
      </c>
      <c r="P72" s="20"/>
      <c r="Q72" s="20">
        <v>2503406</v>
      </c>
      <c r="R72" s="20"/>
      <c r="S72" s="20"/>
      <c r="T72" s="20"/>
      <c r="U72" s="20"/>
      <c r="V72" s="20">
        <v>7741895</v>
      </c>
      <c r="W72" s="20">
        <v>11385522</v>
      </c>
      <c r="X72" s="20"/>
      <c r="Y72" s="19"/>
      <c r="Z72" s="22">
        <v>15180693</v>
      </c>
    </row>
    <row r="73" spans="1:26" ht="13.5" hidden="1">
      <c r="A73" s="38" t="s">
        <v>106</v>
      </c>
      <c r="B73" s="18"/>
      <c r="C73" s="18"/>
      <c r="D73" s="19">
        <v>5695645</v>
      </c>
      <c r="E73" s="20">
        <v>5695645</v>
      </c>
      <c r="F73" s="20"/>
      <c r="G73" s="20">
        <v>483244</v>
      </c>
      <c r="H73" s="20">
        <v>483354</v>
      </c>
      <c r="I73" s="20">
        <v>966598</v>
      </c>
      <c r="J73" s="20">
        <v>484120</v>
      </c>
      <c r="K73" s="20"/>
      <c r="L73" s="20">
        <v>484734</v>
      </c>
      <c r="M73" s="20">
        <v>968854</v>
      </c>
      <c r="N73" s="20">
        <v>484677</v>
      </c>
      <c r="O73" s="20">
        <v>485594</v>
      </c>
      <c r="P73" s="20"/>
      <c r="Q73" s="20">
        <v>970271</v>
      </c>
      <c r="R73" s="20"/>
      <c r="S73" s="20"/>
      <c r="T73" s="20"/>
      <c r="U73" s="20"/>
      <c r="V73" s="20">
        <v>2905723</v>
      </c>
      <c r="W73" s="20">
        <v>4271733</v>
      </c>
      <c r="X73" s="20"/>
      <c r="Y73" s="19"/>
      <c r="Z73" s="22">
        <v>5695645</v>
      </c>
    </row>
    <row r="74" spans="1:26" ht="13.5" hidden="1">
      <c r="A74" s="38" t="s">
        <v>107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108</v>
      </c>
      <c r="B75" s="27"/>
      <c r="C75" s="27"/>
      <c r="D75" s="28">
        <v>16475090</v>
      </c>
      <c r="E75" s="29">
        <v>16475090</v>
      </c>
      <c r="F75" s="29"/>
      <c r="G75" s="29">
        <v>1480268</v>
      </c>
      <c r="H75" s="29">
        <v>1488756</v>
      </c>
      <c r="I75" s="29">
        <v>2969024</v>
      </c>
      <c r="J75" s="29">
        <v>1483939</v>
      </c>
      <c r="K75" s="29"/>
      <c r="L75" s="29">
        <v>1513259</v>
      </c>
      <c r="M75" s="29">
        <v>2997198</v>
      </c>
      <c r="N75" s="29">
        <v>1508745</v>
      </c>
      <c r="O75" s="29">
        <v>1750225</v>
      </c>
      <c r="P75" s="29"/>
      <c r="Q75" s="29">
        <v>3258970</v>
      </c>
      <c r="R75" s="29"/>
      <c r="S75" s="29"/>
      <c r="T75" s="29"/>
      <c r="U75" s="29"/>
      <c r="V75" s="29">
        <v>9225192</v>
      </c>
      <c r="W75" s="29">
        <v>12356316</v>
      </c>
      <c r="X75" s="29"/>
      <c r="Y75" s="28"/>
      <c r="Z75" s="30">
        <v>16475090</v>
      </c>
    </row>
    <row r="76" spans="1:26" ht="13.5" hidden="1">
      <c r="A76" s="41" t="s">
        <v>110</v>
      </c>
      <c r="B76" s="31"/>
      <c r="C76" s="31"/>
      <c r="D76" s="32">
        <v>73443360</v>
      </c>
      <c r="E76" s="33">
        <v>73443360</v>
      </c>
      <c r="F76" s="33">
        <v>4242208</v>
      </c>
      <c r="G76" s="33">
        <v>5515696</v>
      </c>
      <c r="H76" s="33">
        <v>5845160</v>
      </c>
      <c r="I76" s="33">
        <v>15603064</v>
      </c>
      <c r="J76" s="33">
        <v>4883962</v>
      </c>
      <c r="K76" s="33">
        <v>7174896</v>
      </c>
      <c r="L76" s="33">
        <v>6144524</v>
      </c>
      <c r="M76" s="33">
        <v>18203382</v>
      </c>
      <c r="N76" s="33">
        <v>15867986</v>
      </c>
      <c r="O76" s="33">
        <v>6061064</v>
      </c>
      <c r="P76" s="33">
        <v>5868052</v>
      </c>
      <c r="Q76" s="33">
        <v>27797102</v>
      </c>
      <c r="R76" s="33"/>
      <c r="S76" s="33"/>
      <c r="T76" s="33"/>
      <c r="U76" s="33"/>
      <c r="V76" s="33">
        <v>61603548</v>
      </c>
      <c r="W76" s="33">
        <v>52582520</v>
      </c>
      <c r="X76" s="33"/>
      <c r="Y76" s="32"/>
      <c r="Z76" s="34">
        <v>73443360</v>
      </c>
    </row>
    <row r="77" spans="1:26" ht="13.5" hidden="1">
      <c r="A77" s="36" t="s">
        <v>31</v>
      </c>
      <c r="B77" s="18"/>
      <c r="C77" s="18"/>
      <c r="D77" s="19">
        <v>9700596</v>
      </c>
      <c r="E77" s="20">
        <v>9700596</v>
      </c>
      <c r="F77" s="20">
        <v>442035</v>
      </c>
      <c r="G77" s="20">
        <v>544988</v>
      </c>
      <c r="H77" s="20">
        <v>707166</v>
      </c>
      <c r="I77" s="20">
        <v>1694189</v>
      </c>
      <c r="J77" s="20">
        <v>440958</v>
      </c>
      <c r="K77" s="20">
        <v>1888394</v>
      </c>
      <c r="L77" s="20">
        <v>463821</v>
      </c>
      <c r="M77" s="20">
        <v>2793173</v>
      </c>
      <c r="N77" s="20">
        <v>8859118</v>
      </c>
      <c r="O77" s="20">
        <v>1117001</v>
      </c>
      <c r="P77" s="20">
        <v>471502</v>
      </c>
      <c r="Q77" s="20">
        <v>10447621</v>
      </c>
      <c r="R77" s="20"/>
      <c r="S77" s="20"/>
      <c r="T77" s="20"/>
      <c r="U77" s="20"/>
      <c r="V77" s="20">
        <v>14934983</v>
      </c>
      <c r="W77" s="20">
        <v>7275447</v>
      </c>
      <c r="X77" s="20"/>
      <c r="Y77" s="19"/>
      <c r="Z77" s="22">
        <v>9700596</v>
      </c>
    </row>
    <row r="78" spans="1:26" ht="13.5" hidden="1">
      <c r="A78" s="37" t="s">
        <v>32</v>
      </c>
      <c r="B78" s="18"/>
      <c r="C78" s="18"/>
      <c r="D78" s="19">
        <v>58800240</v>
      </c>
      <c r="E78" s="20">
        <v>58800240</v>
      </c>
      <c r="F78" s="20">
        <v>3647063</v>
      </c>
      <c r="G78" s="20">
        <v>4836268</v>
      </c>
      <c r="H78" s="20">
        <v>4979624</v>
      </c>
      <c r="I78" s="20">
        <v>13462955</v>
      </c>
      <c r="J78" s="20">
        <v>4353649</v>
      </c>
      <c r="K78" s="20">
        <v>5184107</v>
      </c>
      <c r="L78" s="20">
        <v>5593193</v>
      </c>
      <c r="M78" s="20">
        <v>15130949</v>
      </c>
      <c r="N78" s="20">
        <v>6625637</v>
      </c>
      <c r="O78" s="20">
        <v>4866710</v>
      </c>
      <c r="P78" s="20">
        <v>5304030</v>
      </c>
      <c r="Q78" s="20">
        <v>16796377</v>
      </c>
      <c r="R78" s="20"/>
      <c r="S78" s="20"/>
      <c r="T78" s="20"/>
      <c r="U78" s="20"/>
      <c r="V78" s="20">
        <v>45390281</v>
      </c>
      <c r="W78" s="20">
        <v>41600180</v>
      </c>
      <c r="X78" s="20"/>
      <c r="Y78" s="19"/>
      <c r="Z78" s="22">
        <v>58800240</v>
      </c>
    </row>
    <row r="79" spans="1:26" ht="13.5" hidden="1">
      <c r="A79" s="38" t="s">
        <v>103</v>
      </c>
      <c r="B79" s="18"/>
      <c r="C79" s="18"/>
      <c r="D79" s="19">
        <v>34515780</v>
      </c>
      <c r="E79" s="20">
        <v>34515780</v>
      </c>
      <c r="F79" s="20">
        <v>2671356</v>
      </c>
      <c r="G79" s="20">
        <v>3502638</v>
      </c>
      <c r="H79" s="20">
        <v>3638980</v>
      </c>
      <c r="I79" s="20">
        <v>9812974</v>
      </c>
      <c r="J79" s="20">
        <v>3477440</v>
      </c>
      <c r="K79" s="20">
        <v>3902516</v>
      </c>
      <c r="L79" s="20">
        <v>4149330</v>
      </c>
      <c r="M79" s="20">
        <v>11529286</v>
      </c>
      <c r="N79" s="20">
        <v>4481721</v>
      </c>
      <c r="O79" s="20">
        <v>3642306</v>
      </c>
      <c r="P79" s="20">
        <v>3234191</v>
      </c>
      <c r="Q79" s="20">
        <v>11358218</v>
      </c>
      <c r="R79" s="20"/>
      <c r="S79" s="20"/>
      <c r="T79" s="20"/>
      <c r="U79" s="20"/>
      <c r="V79" s="20">
        <v>32700478</v>
      </c>
      <c r="W79" s="20">
        <v>23386835</v>
      </c>
      <c r="X79" s="20"/>
      <c r="Y79" s="19"/>
      <c r="Z79" s="22">
        <v>34515780</v>
      </c>
    </row>
    <row r="80" spans="1:26" ht="13.5" hidden="1">
      <c r="A80" s="38" t="s">
        <v>104</v>
      </c>
      <c r="B80" s="18"/>
      <c r="C80" s="18"/>
      <c r="D80" s="19">
        <v>10714836</v>
      </c>
      <c r="E80" s="20">
        <v>10714836</v>
      </c>
      <c r="F80" s="20">
        <v>512944</v>
      </c>
      <c r="G80" s="20">
        <v>728347</v>
      </c>
      <c r="H80" s="20">
        <v>752067</v>
      </c>
      <c r="I80" s="20">
        <v>1993358</v>
      </c>
      <c r="J80" s="20">
        <v>616559</v>
      </c>
      <c r="K80" s="20">
        <v>716578</v>
      </c>
      <c r="L80" s="20">
        <v>827798</v>
      </c>
      <c r="M80" s="20">
        <v>2160935</v>
      </c>
      <c r="N80" s="20">
        <v>1462375</v>
      </c>
      <c r="O80" s="20">
        <v>599234</v>
      </c>
      <c r="P80" s="20">
        <v>1155452</v>
      </c>
      <c r="Q80" s="20">
        <v>3217061</v>
      </c>
      <c r="R80" s="20"/>
      <c r="S80" s="20"/>
      <c r="T80" s="20"/>
      <c r="U80" s="20"/>
      <c r="V80" s="20">
        <v>7371354</v>
      </c>
      <c r="W80" s="20">
        <v>8036127</v>
      </c>
      <c r="X80" s="20"/>
      <c r="Y80" s="19"/>
      <c r="Z80" s="22">
        <v>10714836</v>
      </c>
    </row>
    <row r="81" spans="1:26" ht="13.5" hidden="1">
      <c r="A81" s="38" t="s">
        <v>105</v>
      </c>
      <c r="B81" s="18"/>
      <c r="C81" s="18"/>
      <c r="D81" s="19">
        <v>9867456</v>
      </c>
      <c r="E81" s="20">
        <v>9867456</v>
      </c>
      <c r="F81" s="20">
        <v>403228</v>
      </c>
      <c r="G81" s="20">
        <v>531870</v>
      </c>
      <c r="H81" s="20">
        <v>521275</v>
      </c>
      <c r="I81" s="20">
        <v>1456373</v>
      </c>
      <c r="J81" s="20">
        <v>187939</v>
      </c>
      <c r="K81" s="20">
        <v>502033</v>
      </c>
      <c r="L81" s="20">
        <v>559824</v>
      </c>
      <c r="M81" s="20">
        <v>1249796</v>
      </c>
      <c r="N81" s="20">
        <v>609549</v>
      </c>
      <c r="O81" s="20">
        <v>570865</v>
      </c>
      <c r="P81" s="20">
        <v>834109</v>
      </c>
      <c r="Q81" s="20">
        <v>2014523</v>
      </c>
      <c r="R81" s="20"/>
      <c r="S81" s="20"/>
      <c r="T81" s="20"/>
      <c r="U81" s="20"/>
      <c r="V81" s="20">
        <v>4720692</v>
      </c>
      <c r="W81" s="20">
        <v>7400592</v>
      </c>
      <c r="X81" s="20"/>
      <c r="Y81" s="19"/>
      <c r="Z81" s="22">
        <v>9867456</v>
      </c>
    </row>
    <row r="82" spans="1:26" ht="13.5" hidden="1">
      <c r="A82" s="38" t="s">
        <v>106</v>
      </c>
      <c r="B82" s="18"/>
      <c r="C82" s="18"/>
      <c r="D82" s="19">
        <v>3702168</v>
      </c>
      <c r="E82" s="20">
        <v>3702168</v>
      </c>
      <c r="F82" s="20">
        <v>59535</v>
      </c>
      <c r="G82" s="20">
        <v>73413</v>
      </c>
      <c r="H82" s="20">
        <v>67302</v>
      </c>
      <c r="I82" s="20">
        <v>200250</v>
      </c>
      <c r="J82" s="20">
        <v>71711</v>
      </c>
      <c r="K82" s="20">
        <v>62980</v>
      </c>
      <c r="L82" s="20">
        <v>56241</v>
      </c>
      <c r="M82" s="20">
        <v>190932</v>
      </c>
      <c r="N82" s="20">
        <v>71992</v>
      </c>
      <c r="O82" s="20">
        <v>54305</v>
      </c>
      <c r="P82" s="20">
        <v>80278</v>
      </c>
      <c r="Q82" s="20">
        <v>206575</v>
      </c>
      <c r="R82" s="20"/>
      <c r="S82" s="20"/>
      <c r="T82" s="20"/>
      <c r="U82" s="20"/>
      <c r="V82" s="20">
        <v>597757</v>
      </c>
      <c r="W82" s="20">
        <v>2776626</v>
      </c>
      <c r="X82" s="20"/>
      <c r="Y82" s="19"/>
      <c r="Z82" s="22">
        <v>3702168</v>
      </c>
    </row>
    <row r="83" spans="1:26" ht="13.5" hidden="1">
      <c r="A83" s="38" t="s">
        <v>107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108</v>
      </c>
      <c r="B84" s="27"/>
      <c r="C84" s="27"/>
      <c r="D84" s="28">
        <v>4942524</v>
      </c>
      <c r="E84" s="29">
        <v>4942524</v>
      </c>
      <c r="F84" s="29">
        <v>153110</v>
      </c>
      <c r="G84" s="29">
        <v>134440</v>
      </c>
      <c r="H84" s="29">
        <v>158370</v>
      </c>
      <c r="I84" s="29">
        <v>445920</v>
      </c>
      <c r="J84" s="29">
        <v>89355</v>
      </c>
      <c r="K84" s="29">
        <v>102395</v>
      </c>
      <c r="L84" s="29">
        <v>87510</v>
      </c>
      <c r="M84" s="29">
        <v>279260</v>
      </c>
      <c r="N84" s="29">
        <v>383231</v>
      </c>
      <c r="O84" s="29">
        <v>77353</v>
      </c>
      <c r="P84" s="29">
        <v>92520</v>
      </c>
      <c r="Q84" s="29">
        <v>553104</v>
      </c>
      <c r="R84" s="29"/>
      <c r="S84" s="29"/>
      <c r="T84" s="29"/>
      <c r="U84" s="29"/>
      <c r="V84" s="29">
        <v>1278284</v>
      </c>
      <c r="W84" s="29">
        <v>3706893</v>
      </c>
      <c r="X84" s="29"/>
      <c r="Y84" s="28"/>
      <c r="Z84" s="30">
        <v>4942524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133" t="s">
        <v>71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0</v>
      </c>
      <c r="C5" s="18">
        <v>0</v>
      </c>
      <c r="D5" s="58">
        <v>247933235</v>
      </c>
      <c r="E5" s="59">
        <v>247933235</v>
      </c>
      <c r="F5" s="59">
        <v>21359974</v>
      </c>
      <c r="G5" s="59">
        <v>20617283</v>
      </c>
      <c r="H5" s="59">
        <v>21373830</v>
      </c>
      <c r="I5" s="59">
        <v>63351087</v>
      </c>
      <c r="J5" s="59">
        <v>19722283</v>
      </c>
      <c r="K5" s="59">
        <v>11843224</v>
      </c>
      <c r="L5" s="59">
        <v>22767277</v>
      </c>
      <c r="M5" s="59">
        <v>54332784</v>
      </c>
      <c r="N5" s="59">
        <v>31939991</v>
      </c>
      <c r="O5" s="59">
        <v>0</v>
      </c>
      <c r="P5" s="59">
        <v>0</v>
      </c>
      <c r="Q5" s="59">
        <v>31939991</v>
      </c>
      <c r="R5" s="59">
        <v>0</v>
      </c>
      <c r="S5" s="59">
        <v>0</v>
      </c>
      <c r="T5" s="59">
        <v>0</v>
      </c>
      <c r="U5" s="59">
        <v>0</v>
      </c>
      <c r="V5" s="59">
        <v>149623862</v>
      </c>
      <c r="W5" s="59">
        <v>185949927</v>
      </c>
      <c r="X5" s="59">
        <v>-36326065</v>
      </c>
      <c r="Y5" s="60">
        <v>-19.54</v>
      </c>
      <c r="Z5" s="61">
        <v>247933235</v>
      </c>
    </row>
    <row r="6" spans="1:26" ht="13.5">
      <c r="A6" s="57" t="s">
        <v>32</v>
      </c>
      <c r="B6" s="18">
        <v>0</v>
      </c>
      <c r="C6" s="18">
        <v>0</v>
      </c>
      <c r="D6" s="58">
        <v>1121495966</v>
      </c>
      <c r="E6" s="59">
        <v>1121495966</v>
      </c>
      <c r="F6" s="59">
        <v>90376456</v>
      </c>
      <c r="G6" s="59">
        <v>94435329</v>
      </c>
      <c r="H6" s="59">
        <v>93892698</v>
      </c>
      <c r="I6" s="59">
        <v>278704483</v>
      </c>
      <c r="J6" s="59">
        <v>79590588</v>
      </c>
      <c r="K6" s="59">
        <v>85507091</v>
      </c>
      <c r="L6" s="59">
        <v>74971671</v>
      </c>
      <c r="M6" s="59">
        <v>240069350</v>
      </c>
      <c r="N6" s="59">
        <v>87381261</v>
      </c>
      <c r="O6" s="59">
        <v>0</v>
      </c>
      <c r="P6" s="59">
        <v>0</v>
      </c>
      <c r="Q6" s="59">
        <v>87381261</v>
      </c>
      <c r="R6" s="59">
        <v>0</v>
      </c>
      <c r="S6" s="59">
        <v>0</v>
      </c>
      <c r="T6" s="59">
        <v>0</v>
      </c>
      <c r="U6" s="59">
        <v>0</v>
      </c>
      <c r="V6" s="59">
        <v>606155094</v>
      </c>
      <c r="W6" s="59">
        <v>841121973</v>
      </c>
      <c r="X6" s="59">
        <v>-234966879</v>
      </c>
      <c r="Y6" s="60">
        <v>-27.93</v>
      </c>
      <c r="Z6" s="61">
        <v>1121495966</v>
      </c>
    </row>
    <row r="7" spans="1:26" ht="13.5">
      <c r="A7" s="57" t="s">
        <v>33</v>
      </c>
      <c r="B7" s="18">
        <v>0</v>
      </c>
      <c r="C7" s="18">
        <v>0</v>
      </c>
      <c r="D7" s="58">
        <v>44100128</v>
      </c>
      <c r="E7" s="59">
        <v>44100128</v>
      </c>
      <c r="F7" s="59">
        <v>3407629</v>
      </c>
      <c r="G7" s="59">
        <v>3381609</v>
      </c>
      <c r="H7" s="59">
        <v>3535634</v>
      </c>
      <c r="I7" s="59">
        <v>10324872</v>
      </c>
      <c r="J7" s="59">
        <v>3883727</v>
      </c>
      <c r="K7" s="59">
        <v>3935816</v>
      </c>
      <c r="L7" s="59">
        <v>3964369</v>
      </c>
      <c r="M7" s="59">
        <v>11783912</v>
      </c>
      <c r="N7" s="59">
        <v>6576599</v>
      </c>
      <c r="O7" s="59">
        <v>0</v>
      </c>
      <c r="P7" s="59">
        <v>0</v>
      </c>
      <c r="Q7" s="59">
        <v>6576599</v>
      </c>
      <c r="R7" s="59">
        <v>0</v>
      </c>
      <c r="S7" s="59">
        <v>0</v>
      </c>
      <c r="T7" s="59">
        <v>0</v>
      </c>
      <c r="U7" s="59">
        <v>0</v>
      </c>
      <c r="V7" s="59">
        <v>28685383</v>
      </c>
      <c r="W7" s="59">
        <v>33075099</v>
      </c>
      <c r="X7" s="59">
        <v>-4389716</v>
      </c>
      <c r="Y7" s="60">
        <v>-13.27</v>
      </c>
      <c r="Z7" s="61">
        <v>44100128</v>
      </c>
    </row>
    <row r="8" spans="1:26" ht="13.5">
      <c r="A8" s="57" t="s">
        <v>34</v>
      </c>
      <c r="B8" s="18">
        <v>0</v>
      </c>
      <c r="C8" s="18">
        <v>0</v>
      </c>
      <c r="D8" s="58">
        <v>217623000</v>
      </c>
      <c r="E8" s="59">
        <v>217623000</v>
      </c>
      <c r="F8" s="59">
        <v>85257635</v>
      </c>
      <c r="G8" s="59">
        <v>2267000</v>
      </c>
      <c r="H8" s="59">
        <v>5648168</v>
      </c>
      <c r="I8" s="59">
        <v>93172803</v>
      </c>
      <c r="J8" s="59">
        <v>-161</v>
      </c>
      <c r="K8" s="59">
        <v>1155052</v>
      </c>
      <c r="L8" s="59">
        <v>65997000</v>
      </c>
      <c r="M8" s="59">
        <v>67151891</v>
      </c>
      <c r="N8" s="59">
        <v>8</v>
      </c>
      <c r="O8" s="59">
        <v>0</v>
      </c>
      <c r="P8" s="59">
        <v>0</v>
      </c>
      <c r="Q8" s="59">
        <v>8</v>
      </c>
      <c r="R8" s="59">
        <v>0</v>
      </c>
      <c r="S8" s="59">
        <v>0</v>
      </c>
      <c r="T8" s="59">
        <v>0</v>
      </c>
      <c r="U8" s="59">
        <v>0</v>
      </c>
      <c r="V8" s="59">
        <v>160324702</v>
      </c>
      <c r="W8" s="59">
        <v>163217250</v>
      </c>
      <c r="X8" s="59">
        <v>-2892548</v>
      </c>
      <c r="Y8" s="60">
        <v>-1.77</v>
      </c>
      <c r="Z8" s="61">
        <v>217623000</v>
      </c>
    </row>
    <row r="9" spans="1:26" ht="13.5">
      <c r="A9" s="57" t="s">
        <v>35</v>
      </c>
      <c r="B9" s="18">
        <v>0</v>
      </c>
      <c r="C9" s="18">
        <v>0</v>
      </c>
      <c r="D9" s="58">
        <v>100859235</v>
      </c>
      <c r="E9" s="59">
        <v>100859235</v>
      </c>
      <c r="F9" s="59">
        <v>10192023</v>
      </c>
      <c r="G9" s="59">
        <v>13580564</v>
      </c>
      <c r="H9" s="59">
        <v>14084823</v>
      </c>
      <c r="I9" s="59">
        <v>37857410</v>
      </c>
      <c r="J9" s="59">
        <v>6424817</v>
      </c>
      <c r="K9" s="59">
        <v>15974943</v>
      </c>
      <c r="L9" s="59">
        <v>8079290</v>
      </c>
      <c r="M9" s="59">
        <v>30479050</v>
      </c>
      <c r="N9" s="59">
        <v>25217001</v>
      </c>
      <c r="O9" s="59">
        <v>0</v>
      </c>
      <c r="P9" s="59">
        <v>0</v>
      </c>
      <c r="Q9" s="59">
        <v>25217001</v>
      </c>
      <c r="R9" s="59">
        <v>0</v>
      </c>
      <c r="S9" s="59">
        <v>0</v>
      </c>
      <c r="T9" s="59">
        <v>0</v>
      </c>
      <c r="U9" s="59">
        <v>0</v>
      </c>
      <c r="V9" s="59">
        <v>93553461</v>
      </c>
      <c r="W9" s="59">
        <v>75644415</v>
      </c>
      <c r="X9" s="59">
        <v>17909046</v>
      </c>
      <c r="Y9" s="60">
        <v>23.68</v>
      </c>
      <c r="Z9" s="61">
        <v>100859235</v>
      </c>
    </row>
    <row r="10" spans="1:26" ht="25.5">
      <c r="A10" s="62" t="s">
        <v>95</v>
      </c>
      <c r="B10" s="63">
        <f>SUM(B5:B9)</f>
        <v>0</v>
      </c>
      <c r="C10" s="63">
        <f>SUM(C5:C9)</f>
        <v>0</v>
      </c>
      <c r="D10" s="64">
        <f aca="true" t="shared" si="0" ref="D10:Z10">SUM(D5:D9)</f>
        <v>1732011564</v>
      </c>
      <c r="E10" s="65">
        <f t="shared" si="0"/>
        <v>1732011564</v>
      </c>
      <c r="F10" s="65">
        <f t="shared" si="0"/>
        <v>210593717</v>
      </c>
      <c r="G10" s="65">
        <f t="shared" si="0"/>
        <v>134281785</v>
      </c>
      <c r="H10" s="65">
        <f t="shared" si="0"/>
        <v>138535153</v>
      </c>
      <c r="I10" s="65">
        <f t="shared" si="0"/>
        <v>483410655</v>
      </c>
      <c r="J10" s="65">
        <f t="shared" si="0"/>
        <v>109621254</v>
      </c>
      <c r="K10" s="65">
        <f t="shared" si="0"/>
        <v>118416126</v>
      </c>
      <c r="L10" s="65">
        <f t="shared" si="0"/>
        <v>175779607</v>
      </c>
      <c r="M10" s="65">
        <f t="shared" si="0"/>
        <v>403816987</v>
      </c>
      <c r="N10" s="65">
        <f t="shared" si="0"/>
        <v>151114860</v>
      </c>
      <c r="O10" s="65">
        <f t="shared" si="0"/>
        <v>0</v>
      </c>
      <c r="P10" s="65">
        <f t="shared" si="0"/>
        <v>0</v>
      </c>
      <c r="Q10" s="65">
        <f t="shared" si="0"/>
        <v>151114860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1038342502</v>
      </c>
      <c r="W10" s="65">
        <f t="shared" si="0"/>
        <v>1299008664</v>
      </c>
      <c r="X10" s="65">
        <f t="shared" si="0"/>
        <v>-260666162</v>
      </c>
      <c r="Y10" s="66">
        <f>+IF(W10&lt;&gt;0,(X10/W10)*100,0)</f>
        <v>-20.0665452990389</v>
      </c>
      <c r="Z10" s="67">
        <f t="shared" si="0"/>
        <v>1732011564</v>
      </c>
    </row>
    <row r="11" spans="1:26" ht="13.5">
      <c r="A11" s="57" t="s">
        <v>36</v>
      </c>
      <c r="B11" s="18">
        <v>0</v>
      </c>
      <c r="C11" s="18">
        <v>0</v>
      </c>
      <c r="D11" s="58">
        <v>448355744</v>
      </c>
      <c r="E11" s="59">
        <v>448355744</v>
      </c>
      <c r="F11" s="59">
        <v>33187289</v>
      </c>
      <c r="G11" s="59">
        <v>35259019</v>
      </c>
      <c r="H11" s="59">
        <v>35832825</v>
      </c>
      <c r="I11" s="59">
        <v>104279133</v>
      </c>
      <c r="J11" s="59">
        <v>36338323</v>
      </c>
      <c r="K11" s="59">
        <v>36529819</v>
      </c>
      <c r="L11" s="59">
        <v>36162054</v>
      </c>
      <c r="M11" s="59">
        <v>109030196</v>
      </c>
      <c r="N11" s="59">
        <v>38145454</v>
      </c>
      <c r="O11" s="59">
        <v>0</v>
      </c>
      <c r="P11" s="59">
        <v>0</v>
      </c>
      <c r="Q11" s="59">
        <v>38145454</v>
      </c>
      <c r="R11" s="59">
        <v>0</v>
      </c>
      <c r="S11" s="59">
        <v>0</v>
      </c>
      <c r="T11" s="59">
        <v>0</v>
      </c>
      <c r="U11" s="59">
        <v>0</v>
      </c>
      <c r="V11" s="59">
        <v>251454783</v>
      </c>
      <c r="W11" s="59">
        <v>336266811</v>
      </c>
      <c r="X11" s="59">
        <v>-84812028</v>
      </c>
      <c r="Y11" s="60">
        <v>-25.22</v>
      </c>
      <c r="Z11" s="61">
        <v>448355744</v>
      </c>
    </row>
    <row r="12" spans="1:26" ht="13.5">
      <c r="A12" s="57" t="s">
        <v>37</v>
      </c>
      <c r="B12" s="18">
        <v>0</v>
      </c>
      <c r="C12" s="18">
        <v>0</v>
      </c>
      <c r="D12" s="58">
        <v>21038266</v>
      </c>
      <c r="E12" s="59">
        <v>21038266</v>
      </c>
      <c r="F12" s="59">
        <v>1535562</v>
      </c>
      <c r="G12" s="59">
        <v>1481019</v>
      </c>
      <c r="H12" s="59">
        <v>1555633</v>
      </c>
      <c r="I12" s="59">
        <v>4572214</v>
      </c>
      <c r="J12" s="59">
        <v>1559453</v>
      </c>
      <c r="K12" s="59">
        <v>1537773</v>
      </c>
      <c r="L12" s="59">
        <v>1551783</v>
      </c>
      <c r="M12" s="59">
        <v>4649009</v>
      </c>
      <c r="N12" s="59">
        <v>1571011</v>
      </c>
      <c r="O12" s="59">
        <v>0</v>
      </c>
      <c r="P12" s="59">
        <v>0</v>
      </c>
      <c r="Q12" s="59">
        <v>1571011</v>
      </c>
      <c r="R12" s="59">
        <v>0</v>
      </c>
      <c r="S12" s="59">
        <v>0</v>
      </c>
      <c r="T12" s="59">
        <v>0</v>
      </c>
      <c r="U12" s="59">
        <v>0</v>
      </c>
      <c r="V12" s="59">
        <v>10792234</v>
      </c>
      <c r="W12" s="59">
        <v>15778701</v>
      </c>
      <c r="X12" s="59">
        <v>-4986467</v>
      </c>
      <c r="Y12" s="60">
        <v>-31.6</v>
      </c>
      <c r="Z12" s="61">
        <v>21038266</v>
      </c>
    </row>
    <row r="13" spans="1:26" ht="13.5">
      <c r="A13" s="57" t="s">
        <v>96</v>
      </c>
      <c r="B13" s="18">
        <v>0</v>
      </c>
      <c r="C13" s="18">
        <v>0</v>
      </c>
      <c r="D13" s="58">
        <v>162164992</v>
      </c>
      <c r="E13" s="59">
        <v>162164992</v>
      </c>
      <c r="F13" s="59">
        <v>0</v>
      </c>
      <c r="G13" s="59">
        <v>0</v>
      </c>
      <c r="H13" s="59">
        <v>42844541</v>
      </c>
      <c r="I13" s="59">
        <v>42844541</v>
      </c>
      <c r="J13" s="59">
        <v>12780647</v>
      </c>
      <c r="K13" s="59">
        <v>12780647</v>
      </c>
      <c r="L13" s="59">
        <v>12780647</v>
      </c>
      <c r="M13" s="59">
        <v>38341941</v>
      </c>
      <c r="N13" s="59">
        <v>12780647</v>
      </c>
      <c r="O13" s="59">
        <v>0</v>
      </c>
      <c r="P13" s="59">
        <v>0</v>
      </c>
      <c r="Q13" s="59">
        <v>12780647</v>
      </c>
      <c r="R13" s="59">
        <v>0</v>
      </c>
      <c r="S13" s="59">
        <v>0</v>
      </c>
      <c r="T13" s="59">
        <v>0</v>
      </c>
      <c r="U13" s="59">
        <v>0</v>
      </c>
      <c r="V13" s="59">
        <v>93967129</v>
      </c>
      <c r="W13" s="59">
        <v>121623741</v>
      </c>
      <c r="X13" s="59">
        <v>-27656612</v>
      </c>
      <c r="Y13" s="60">
        <v>-22.74</v>
      </c>
      <c r="Z13" s="61">
        <v>162164992</v>
      </c>
    </row>
    <row r="14" spans="1:26" ht="13.5">
      <c r="A14" s="57" t="s">
        <v>38</v>
      </c>
      <c r="B14" s="18">
        <v>0</v>
      </c>
      <c r="C14" s="18">
        <v>0</v>
      </c>
      <c r="D14" s="58">
        <v>3057827</v>
      </c>
      <c r="E14" s="59">
        <v>3057827</v>
      </c>
      <c r="F14" s="59">
        <v>867615</v>
      </c>
      <c r="G14" s="59">
        <v>1810810</v>
      </c>
      <c r="H14" s="59">
        <v>2628606</v>
      </c>
      <c r="I14" s="59">
        <v>5307031</v>
      </c>
      <c r="J14" s="59">
        <v>3499373</v>
      </c>
      <c r="K14" s="59">
        <v>3544640</v>
      </c>
      <c r="L14" s="59">
        <v>3268808</v>
      </c>
      <c r="M14" s="59">
        <v>10312821</v>
      </c>
      <c r="N14" s="59">
        <v>3268442</v>
      </c>
      <c r="O14" s="59">
        <v>0</v>
      </c>
      <c r="P14" s="59">
        <v>0</v>
      </c>
      <c r="Q14" s="59">
        <v>3268442</v>
      </c>
      <c r="R14" s="59">
        <v>0</v>
      </c>
      <c r="S14" s="59">
        <v>0</v>
      </c>
      <c r="T14" s="59">
        <v>0</v>
      </c>
      <c r="U14" s="59">
        <v>0</v>
      </c>
      <c r="V14" s="59">
        <v>18888294</v>
      </c>
      <c r="W14" s="59">
        <v>2293371</v>
      </c>
      <c r="X14" s="59">
        <v>16594923</v>
      </c>
      <c r="Y14" s="60">
        <v>723.6</v>
      </c>
      <c r="Z14" s="61">
        <v>3057827</v>
      </c>
    </row>
    <row r="15" spans="1:26" ht="13.5">
      <c r="A15" s="57" t="s">
        <v>39</v>
      </c>
      <c r="B15" s="18">
        <v>0</v>
      </c>
      <c r="C15" s="18">
        <v>0</v>
      </c>
      <c r="D15" s="58">
        <v>638908098</v>
      </c>
      <c r="E15" s="59">
        <v>638908098</v>
      </c>
      <c r="F15" s="59">
        <v>96759749</v>
      </c>
      <c r="G15" s="59">
        <v>104556816</v>
      </c>
      <c r="H15" s="59">
        <v>66298970</v>
      </c>
      <c r="I15" s="59">
        <v>267615535</v>
      </c>
      <c r="J15" s="59">
        <v>49909672</v>
      </c>
      <c r="K15" s="59">
        <v>63678357</v>
      </c>
      <c r="L15" s="59">
        <v>24935717</v>
      </c>
      <c r="M15" s="59">
        <v>138523746</v>
      </c>
      <c r="N15" s="59">
        <v>56917187</v>
      </c>
      <c r="O15" s="59">
        <v>0</v>
      </c>
      <c r="P15" s="59">
        <v>0</v>
      </c>
      <c r="Q15" s="59">
        <v>56917187</v>
      </c>
      <c r="R15" s="59">
        <v>0</v>
      </c>
      <c r="S15" s="59">
        <v>0</v>
      </c>
      <c r="T15" s="59">
        <v>0</v>
      </c>
      <c r="U15" s="59">
        <v>0</v>
      </c>
      <c r="V15" s="59">
        <v>463056468</v>
      </c>
      <c r="W15" s="59">
        <v>479181078</v>
      </c>
      <c r="X15" s="59">
        <v>-16124610</v>
      </c>
      <c r="Y15" s="60">
        <v>-3.37</v>
      </c>
      <c r="Z15" s="61">
        <v>638908098</v>
      </c>
    </row>
    <row r="16" spans="1:26" ht="13.5">
      <c r="A16" s="68" t="s">
        <v>40</v>
      </c>
      <c r="B16" s="18">
        <v>0</v>
      </c>
      <c r="C16" s="18">
        <v>0</v>
      </c>
      <c r="D16" s="58">
        <v>51620781</v>
      </c>
      <c r="E16" s="59">
        <v>51620781</v>
      </c>
      <c r="F16" s="59">
        <v>758226</v>
      </c>
      <c r="G16" s="59">
        <v>2256723</v>
      </c>
      <c r="H16" s="59">
        <v>762388</v>
      </c>
      <c r="I16" s="59">
        <v>3777337</v>
      </c>
      <c r="J16" s="59">
        <v>772129</v>
      </c>
      <c r="K16" s="59">
        <v>737642</v>
      </c>
      <c r="L16" s="59">
        <v>724515</v>
      </c>
      <c r="M16" s="59">
        <v>2234286</v>
      </c>
      <c r="N16" s="59">
        <v>744293</v>
      </c>
      <c r="O16" s="59">
        <v>0</v>
      </c>
      <c r="P16" s="59">
        <v>0</v>
      </c>
      <c r="Q16" s="59">
        <v>744293</v>
      </c>
      <c r="R16" s="59">
        <v>0</v>
      </c>
      <c r="S16" s="59">
        <v>0</v>
      </c>
      <c r="T16" s="59">
        <v>0</v>
      </c>
      <c r="U16" s="59">
        <v>0</v>
      </c>
      <c r="V16" s="59">
        <v>6755916</v>
      </c>
      <c r="W16" s="59">
        <v>38715585</v>
      </c>
      <c r="X16" s="59">
        <v>-31959669</v>
      </c>
      <c r="Y16" s="60">
        <v>-82.55</v>
      </c>
      <c r="Z16" s="61">
        <v>51620781</v>
      </c>
    </row>
    <row r="17" spans="1:26" ht="13.5">
      <c r="A17" s="57" t="s">
        <v>41</v>
      </c>
      <c r="B17" s="18">
        <v>0</v>
      </c>
      <c r="C17" s="18">
        <v>0</v>
      </c>
      <c r="D17" s="58">
        <v>383132978</v>
      </c>
      <c r="E17" s="59">
        <v>383132978</v>
      </c>
      <c r="F17" s="59">
        <v>14417067</v>
      </c>
      <c r="G17" s="59">
        <v>28880673</v>
      </c>
      <c r="H17" s="59">
        <v>118250595</v>
      </c>
      <c r="I17" s="59">
        <v>161548335</v>
      </c>
      <c r="J17" s="59">
        <v>11392665</v>
      </c>
      <c r="K17" s="59">
        <v>30416753</v>
      </c>
      <c r="L17" s="59">
        <v>34197306</v>
      </c>
      <c r="M17" s="59">
        <v>76006724</v>
      </c>
      <c r="N17" s="59">
        <v>21437128</v>
      </c>
      <c r="O17" s="59">
        <v>0</v>
      </c>
      <c r="P17" s="59">
        <v>0</v>
      </c>
      <c r="Q17" s="59">
        <v>21437128</v>
      </c>
      <c r="R17" s="59">
        <v>0</v>
      </c>
      <c r="S17" s="59">
        <v>0</v>
      </c>
      <c r="T17" s="59">
        <v>0</v>
      </c>
      <c r="U17" s="59">
        <v>0</v>
      </c>
      <c r="V17" s="59">
        <v>258992187</v>
      </c>
      <c r="W17" s="59">
        <v>287349736</v>
      </c>
      <c r="X17" s="59">
        <v>-28357549</v>
      </c>
      <c r="Y17" s="60">
        <v>-9.87</v>
      </c>
      <c r="Z17" s="61">
        <v>383132978</v>
      </c>
    </row>
    <row r="18" spans="1:26" ht="13.5">
      <c r="A18" s="69" t="s">
        <v>42</v>
      </c>
      <c r="B18" s="70">
        <f>SUM(B11:B17)</f>
        <v>0</v>
      </c>
      <c r="C18" s="70">
        <f>SUM(C11:C17)</f>
        <v>0</v>
      </c>
      <c r="D18" s="71">
        <f aca="true" t="shared" si="1" ref="D18:Z18">SUM(D11:D17)</f>
        <v>1708278686</v>
      </c>
      <c r="E18" s="72">
        <f t="shared" si="1"/>
        <v>1708278686</v>
      </c>
      <c r="F18" s="72">
        <f t="shared" si="1"/>
        <v>147525508</v>
      </c>
      <c r="G18" s="72">
        <f t="shared" si="1"/>
        <v>174245060</v>
      </c>
      <c r="H18" s="72">
        <f t="shared" si="1"/>
        <v>268173558</v>
      </c>
      <c r="I18" s="72">
        <f t="shared" si="1"/>
        <v>589944126</v>
      </c>
      <c r="J18" s="72">
        <f t="shared" si="1"/>
        <v>116252262</v>
      </c>
      <c r="K18" s="72">
        <f t="shared" si="1"/>
        <v>149225631</v>
      </c>
      <c r="L18" s="72">
        <f t="shared" si="1"/>
        <v>113620830</v>
      </c>
      <c r="M18" s="72">
        <f t="shared" si="1"/>
        <v>379098723</v>
      </c>
      <c r="N18" s="72">
        <f t="shared" si="1"/>
        <v>134864162</v>
      </c>
      <c r="O18" s="72">
        <f t="shared" si="1"/>
        <v>0</v>
      </c>
      <c r="P18" s="72">
        <f t="shared" si="1"/>
        <v>0</v>
      </c>
      <c r="Q18" s="72">
        <f t="shared" si="1"/>
        <v>134864162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1103907011</v>
      </c>
      <c r="W18" s="72">
        <f t="shared" si="1"/>
        <v>1281209023</v>
      </c>
      <c r="X18" s="72">
        <f t="shared" si="1"/>
        <v>-177302012</v>
      </c>
      <c r="Y18" s="66">
        <f>+IF(W18&lt;&gt;0,(X18/W18)*100,0)</f>
        <v>-13.838648402962425</v>
      </c>
      <c r="Z18" s="73">
        <f t="shared" si="1"/>
        <v>1708278686</v>
      </c>
    </row>
    <row r="19" spans="1:26" ht="13.5">
      <c r="A19" s="69" t="s">
        <v>43</v>
      </c>
      <c r="B19" s="74">
        <f>+B10-B18</f>
        <v>0</v>
      </c>
      <c r="C19" s="74">
        <f>+C10-C18</f>
        <v>0</v>
      </c>
      <c r="D19" s="75">
        <f aca="true" t="shared" si="2" ref="D19:Z19">+D10-D18</f>
        <v>23732878</v>
      </c>
      <c r="E19" s="76">
        <f t="shared" si="2"/>
        <v>23732878</v>
      </c>
      <c r="F19" s="76">
        <f t="shared" si="2"/>
        <v>63068209</v>
      </c>
      <c r="G19" s="76">
        <f t="shared" si="2"/>
        <v>-39963275</v>
      </c>
      <c r="H19" s="76">
        <f t="shared" si="2"/>
        <v>-129638405</v>
      </c>
      <c r="I19" s="76">
        <f t="shared" si="2"/>
        <v>-106533471</v>
      </c>
      <c r="J19" s="76">
        <f t="shared" si="2"/>
        <v>-6631008</v>
      </c>
      <c r="K19" s="76">
        <f t="shared" si="2"/>
        <v>-30809505</v>
      </c>
      <c r="L19" s="76">
        <f t="shared" si="2"/>
        <v>62158777</v>
      </c>
      <c r="M19" s="76">
        <f t="shared" si="2"/>
        <v>24718264</v>
      </c>
      <c r="N19" s="76">
        <f t="shared" si="2"/>
        <v>16250698</v>
      </c>
      <c r="O19" s="76">
        <f t="shared" si="2"/>
        <v>0</v>
      </c>
      <c r="P19" s="76">
        <f t="shared" si="2"/>
        <v>0</v>
      </c>
      <c r="Q19" s="76">
        <f t="shared" si="2"/>
        <v>16250698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-65564509</v>
      </c>
      <c r="W19" s="76">
        <f>IF(E10=E18,0,W10-W18)</f>
        <v>17799641</v>
      </c>
      <c r="X19" s="76">
        <f t="shared" si="2"/>
        <v>-83364150</v>
      </c>
      <c r="Y19" s="77">
        <f>+IF(W19&lt;&gt;0,(X19/W19)*100,0)</f>
        <v>-468.34736723060877</v>
      </c>
      <c r="Z19" s="78">
        <f t="shared" si="2"/>
        <v>23732878</v>
      </c>
    </row>
    <row r="20" spans="1:26" ht="13.5">
      <c r="A20" s="57" t="s">
        <v>44</v>
      </c>
      <c r="B20" s="18">
        <v>0</v>
      </c>
      <c r="C20" s="18">
        <v>0</v>
      </c>
      <c r="D20" s="58">
        <v>60161000</v>
      </c>
      <c r="E20" s="59">
        <v>60161000</v>
      </c>
      <c r="F20" s="59">
        <v>27966630</v>
      </c>
      <c r="G20" s="59">
        <v>10321082</v>
      </c>
      <c r="H20" s="59">
        <v>1000000</v>
      </c>
      <c r="I20" s="59">
        <v>39287712</v>
      </c>
      <c r="J20" s="59">
        <v>0</v>
      </c>
      <c r="K20" s="59">
        <v>1426060</v>
      </c>
      <c r="L20" s="59">
        <v>21147150</v>
      </c>
      <c r="M20" s="59">
        <v>22573210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61860922</v>
      </c>
      <c r="W20" s="59">
        <v>45120753</v>
      </c>
      <c r="X20" s="59">
        <v>16740169</v>
      </c>
      <c r="Y20" s="60">
        <v>37.1</v>
      </c>
      <c r="Z20" s="61">
        <v>60161000</v>
      </c>
    </row>
    <row r="21" spans="1:26" ht="13.5">
      <c r="A21" s="57" t="s">
        <v>97</v>
      </c>
      <c r="B21" s="79">
        <v>0</v>
      </c>
      <c r="C21" s="79">
        <v>0</v>
      </c>
      <c r="D21" s="80">
        <v>-17000428</v>
      </c>
      <c r="E21" s="81">
        <v>-17000428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12750318</v>
      </c>
      <c r="X21" s="81">
        <v>-12750318</v>
      </c>
      <c r="Y21" s="82">
        <v>-100</v>
      </c>
      <c r="Z21" s="83">
        <v>-17000428</v>
      </c>
    </row>
    <row r="22" spans="1:26" ht="25.5">
      <c r="A22" s="84" t="s">
        <v>98</v>
      </c>
      <c r="B22" s="85">
        <f>SUM(B19:B21)</f>
        <v>0</v>
      </c>
      <c r="C22" s="85">
        <f>SUM(C19:C21)</f>
        <v>0</v>
      </c>
      <c r="D22" s="86">
        <f aca="true" t="shared" si="3" ref="D22:Z22">SUM(D19:D21)</f>
        <v>66893450</v>
      </c>
      <c r="E22" s="87">
        <f t="shared" si="3"/>
        <v>66893450</v>
      </c>
      <c r="F22" s="87">
        <f t="shared" si="3"/>
        <v>91034839</v>
      </c>
      <c r="G22" s="87">
        <f t="shared" si="3"/>
        <v>-29642193</v>
      </c>
      <c r="H22" s="87">
        <f t="shared" si="3"/>
        <v>-128638405</v>
      </c>
      <c r="I22" s="87">
        <f t="shared" si="3"/>
        <v>-67245759</v>
      </c>
      <c r="J22" s="87">
        <f t="shared" si="3"/>
        <v>-6631008</v>
      </c>
      <c r="K22" s="87">
        <f t="shared" si="3"/>
        <v>-29383445</v>
      </c>
      <c r="L22" s="87">
        <f t="shared" si="3"/>
        <v>83305927</v>
      </c>
      <c r="M22" s="87">
        <f t="shared" si="3"/>
        <v>47291474</v>
      </c>
      <c r="N22" s="87">
        <f t="shared" si="3"/>
        <v>16250698</v>
      </c>
      <c r="O22" s="87">
        <f t="shared" si="3"/>
        <v>0</v>
      </c>
      <c r="P22" s="87">
        <f t="shared" si="3"/>
        <v>0</v>
      </c>
      <c r="Q22" s="87">
        <f t="shared" si="3"/>
        <v>16250698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-3703587</v>
      </c>
      <c r="W22" s="87">
        <f t="shared" si="3"/>
        <v>75670712</v>
      </c>
      <c r="X22" s="87">
        <f t="shared" si="3"/>
        <v>-79374299</v>
      </c>
      <c r="Y22" s="88">
        <f>+IF(W22&lt;&gt;0,(X22/W22)*100,0)</f>
        <v>-104.89434670576378</v>
      </c>
      <c r="Z22" s="89">
        <f t="shared" si="3"/>
        <v>66893450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0</v>
      </c>
      <c r="C24" s="74">
        <f>SUM(C22:C23)</f>
        <v>0</v>
      </c>
      <c r="D24" s="75">
        <f aca="true" t="shared" si="4" ref="D24:Z24">SUM(D22:D23)</f>
        <v>66893450</v>
      </c>
      <c r="E24" s="76">
        <f t="shared" si="4"/>
        <v>66893450</v>
      </c>
      <c r="F24" s="76">
        <f t="shared" si="4"/>
        <v>91034839</v>
      </c>
      <c r="G24" s="76">
        <f t="shared" si="4"/>
        <v>-29642193</v>
      </c>
      <c r="H24" s="76">
        <f t="shared" si="4"/>
        <v>-128638405</v>
      </c>
      <c r="I24" s="76">
        <f t="shared" si="4"/>
        <v>-67245759</v>
      </c>
      <c r="J24" s="76">
        <f t="shared" si="4"/>
        <v>-6631008</v>
      </c>
      <c r="K24" s="76">
        <f t="shared" si="4"/>
        <v>-29383445</v>
      </c>
      <c r="L24" s="76">
        <f t="shared" si="4"/>
        <v>83305927</v>
      </c>
      <c r="M24" s="76">
        <f t="shared" si="4"/>
        <v>47291474</v>
      </c>
      <c r="N24" s="76">
        <f t="shared" si="4"/>
        <v>16250698</v>
      </c>
      <c r="O24" s="76">
        <f t="shared" si="4"/>
        <v>0</v>
      </c>
      <c r="P24" s="76">
        <f t="shared" si="4"/>
        <v>0</v>
      </c>
      <c r="Q24" s="76">
        <f t="shared" si="4"/>
        <v>16250698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-3703587</v>
      </c>
      <c r="W24" s="76">
        <f t="shared" si="4"/>
        <v>75670712</v>
      </c>
      <c r="X24" s="76">
        <f t="shared" si="4"/>
        <v>-79374299</v>
      </c>
      <c r="Y24" s="77">
        <f>+IF(W24&lt;&gt;0,(X24/W24)*100,0)</f>
        <v>-104.89434670576378</v>
      </c>
      <c r="Z24" s="78">
        <f t="shared" si="4"/>
        <v>66893450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99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0</v>
      </c>
      <c r="C27" s="21">
        <v>0</v>
      </c>
      <c r="D27" s="98">
        <v>100894000</v>
      </c>
      <c r="E27" s="99">
        <v>100894000</v>
      </c>
      <c r="F27" s="99">
        <v>0</v>
      </c>
      <c r="G27" s="99">
        <v>2462343</v>
      </c>
      <c r="H27" s="99">
        <v>5064863</v>
      </c>
      <c r="I27" s="99">
        <v>7527206</v>
      </c>
      <c r="J27" s="99">
        <v>2075677</v>
      </c>
      <c r="K27" s="99">
        <v>9284077</v>
      </c>
      <c r="L27" s="99">
        <v>8857517</v>
      </c>
      <c r="M27" s="99">
        <v>20217271</v>
      </c>
      <c r="N27" s="99">
        <v>2565182</v>
      </c>
      <c r="O27" s="99">
        <v>8181922</v>
      </c>
      <c r="P27" s="99">
        <v>1491032</v>
      </c>
      <c r="Q27" s="99">
        <v>12238136</v>
      </c>
      <c r="R27" s="99">
        <v>0</v>
      </c>
      <c r="S27" s="99">
        <v>0</v>
      </c>
      <c r="T27" s="99">
        <v>0</v>
      </c>
      <c r="U27" s="99">
        <v>0</v>
      </c>
      <c r="V27" s="99">
        <v>39982613</v>
      </c>
      <c r="W27" s="99">
        <v>75670500</v>
      </c>
      <c r="X27" s="99">
        <v>-35687887</v>
      </c>
      <c r="Y27" s="100">
        <v>-47.16</v>
      </c>
      <c r="Z27" s="101">
        <v>100894000</v>
      </c>
    </row>
    <row r="28" spans="1:26" ht="13.5">
      <c r="A28" s="102" t="s">
        <v>44</v>
      </c>
      <c r="B28" s="18">
        <v>0</v>
      </c>
      <c r="C28" s="18">
        <v>0</v>
      </c>
      <c r="D28" s="58">
        <v>77161000</v>
      </c>
      <c r="E28" s="59">
        <v>77161000</v>
      </c>
      <c r="F28" s="59">
        <v>0</v>
      </c>
      <c r="G28" s="59">
        <v>2436532</v>
      </c>
      <c r="H28" s="59">
        <v>5040862</v>
      </c>
      <c r="I28" s="59">
        <v>7477394</v>
      </c>
      <c r="J28" s="59">
        <v>140000</v>
      </c>
      <c r="K28" s="59">
        <v>9230748</v>
      </c>
      <c r="L28" s="59">
        <v>8668239</v>
      </c>
      <c r="M28" s="59">
        <v>18038987</v>
      </c>
      <c r="N28" s="59">
        <v>2526494</v>
      </c>
      <c r="O28" s="59">
        <v>8013998</v>
      </c>
      <c r="P28" s="59">
        <v>1425040</v>
      </c>
      <c r="Q28" s="59">
        <v>11965532</v>
      </c>
      <c r="R28" s="59">
        <v>0</v>
      </c>
      <c r="S28" s="59">
        <v>0</v>
      </c>
      <c r="T28" s="59">
        <v>0</v>
      </c>
      <c r="U28" s="59">
        <v>0</v>
      </c>
      <c r="V28" s="59">
        <v>37481913</v>
      </c>
      <c r="W28" s="59">
        <v>57870750</v>
      </c>
      <c r="X28" s="59">
        <v>-20388837</v>
      </c>
      <c r="Y28" s="60">
        <v>-35.23</v>
      </c>
      <c r="Z28" s="61">
        <v>77161000</v>
      </c>
    </row>
    <row r="29" spans="1:26" ht="13.5">
      <c r="A29" s="57" t="s">
        <v>100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0</v>
      </c>
      <c r="C31" s="18">
        <v>0</v>
      </c>
      <c r="D31" s="58">
        <v>23733000</v>
      </c>
      <c r="E31" s="59">
        <v>23733000</v>
      </c>
      <c r="F31" s="59">
        <v>0</v>
      </c>
      <c r="G31" s="59">
        <v>25811</v>
      </c>
      <c r="H31" s="59">
        <v>24001</v>
      </c>
      <c r="I31" s="59">
        <v>49812</v>
      </c>
      <c r="J31" s="59">
        <v>1935677</v>
      </c>
      <c r="K31" s="59">
        <v>53329</v>
      </c>
      <c r="L31" s="59">
        <v>189278</v>
      </c>
      <c r="M31" s="59">
        <v>2178284</v>
      </c>
      <c r="N31" s="59">
        <v>38688</v>
      </c>
      <c r="O31" s="59">
        <v>167924</v>
      </c>
      <c r="P31" s="59">
        <v>65992</v>
      </c>
      <c r="Q31" s="59">
        <v>272604</v>
      </c>
      <c r="R31" s="59">
        <v>0</v>
      </c>
      <c r="S31" s="59">
        <v>0</v>
      </c>
      <c r="T31" s="59">
        <v>0</v>
      </c>
      <c r="U31" s="59">
        <v>0</v>
      </c>
      <c r="V31" s="59">
        <v>2500700</v>
      </c>
      <c r="W31" s="59">
        <v>17799750</v>
      </c>
      <c r="X31" s="59">
        <v>-15299050</v>
      </c>
      <c r="Y31" s="60">
        <v>-85.95</v>
      </c>
      <c r="Z31" s="61">
        <v>23733000</v>
      </c>
    </row>
    <row r="32" spans="1:26" ht="13.5">
      <c r="A32" s="69" t="s">
        <v>50</v>
      </c>
      <c r="B32" s="21">
        <f>SUM(B28:B31)</f>
        <v>0</v>
      </c>
      <c r="C32" s="21">
        <f>SUM(C28:C31)</f>
        <v>0</v>
      </c>
      <c r="D32" s="98">
        <f aca="true" t="shared" si="5" ref="D32:Z32">SUM(D28:D31)</f>
        <v>100894000</v>
      </c>
      <c r="E32" s="99">
        <f t="shared" si="5"/>
        <v>100894000</v>
      </c>
      <c r="F32" s="99">
        <f t="shared" si="5"/>
        <v>0</v>
      </c>
      <c r="G32" s="99">
        <f t="shared" si="5"/>
        <v>2462343</v>
      </c>
      <c r="H32" s="99">
        <f t="shared" si="5"/>
        <v>5064863</v>
      </c>
      <c r="I32" s="99">
        <f t="shared" si="5"/>
        <v>7527206</v>
      </c>
      <c r="J32" s="99">
        <f t="shared" si="5"/>
        <v>2075677</v>
      </c>
      <c r="K32" s="99">
        <f t="shared" si="5"/>
        <v>9284077</v>
      </c>
      <c r="L32" s="99">
        <f t="shared" si="5"/>
        <v>8857517</v>
      </c>
      <c r="M32" s="99">
        <f t="shared" si="5"/>
        <v>20217271</v>
      </c>
      <c r="N32" s="99">
        <f t="shared" si="5"/>
        <v>2565182</v>
      </c>
      <c r="O32" s="99">
        <f t="shared" si="5"/>
        <v>8181922</v>
      </c>
      <c r="P32" s="99">
        <f t="shared" si="5"/>
        <v>1491032</v>
      </c>
      <c r="Q32" s="99">
        <f t="shared" si="5"/>
        <v>12238136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39982613</v>
      </c>
      <c r="W32" s="99">
        <f t="shared" si="5"/>
        <v>75670500</v>
      </c>
      <c r="X32" s="99">
        <f t="shared" si="5"/>
        <v>-35687887</v>
      </c>
      <c r="Y32" s="100">
        <f>+IF(W32&lt;&gt;0,(X32/W32)*100,0)</f>
        <v>-47.16221909462737</v>
      </c>
      <c r="Z32" s="101">
        <f t="shared" si="5"/>
        <v>100894000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252814857</v>
      </c>
      <c r="C35" s="18">
        <v>0</v>
      </c>
      <c r="D35" s="58">
        <v>338680579</v>
      </c>
      <c r="E35" s="59">
        <v>338680579</v>
      </c>
      <c r="F35" s="59">
        <v>0</v>
      </c>
      <c r="G35" s="59">
        <v>297335101</v>
      </c>
      <c r="H35" s="59">
        <v>449428455</v>
      </c>
      <c r="I35" s="59">
        <v>449428455</v>
      </c>
      <c r="J35" s="59">
        <v>407583027</v>
      </c>
      <c r="K35" s="59">
        <v>365778259</v>
      </c>
      <c r="L35" s="59">
        <v>389445564</v>
      </c>
      <c r="M35" s="59">
        <v>389445564</v>
      </c>
      <c r="N35" s="59">
        <v>391166291</v>
      </c>
      <c r="O35" s="59">
        <v>262047996</v>
      </c>
      <c r="P35" s="59">
        <v>247466037</v>
      </c>
      <c r="Q35" s="59">
        <v>247466037</v>
      </c>
      <c r="R35" s="59">
        <v>0</v>
      </c>
      <c r="S35" s="59">
        <v>0</v>
      </c>
      <c r="T35" s="59">
        <v>0</v>
      </c>
      <c r="U35" s="59">
        <v>0</v>
      </c>
      <c r="V35" s="59">
        <v>247466037</v>
      </c>
      <c r="W35" s="59">
        <v>254010434</v>
      </c>
      <c r="X35" s="59">
        <v>-6544397</v>
      </c>
      <c r="Y35" s="60">
        <v>-2.58</v>
      </c>
      <c r="Z35" s="61">
        <v>338680579</v>
      </c>
    </row>
    <row r="36" spans="1:26" ht="13.5">
      <c r="A36" s="57" t="s">
        <v>53</v>
      </c>
      <c r="B36" s="18">
        <v>3464132275</v>
      </c>
      <c r="C36" s="18">
        <v>0</v>
      </c>
      <c r="D36" s="58">
        <v>3538030285</v>
      </c>
      <c r="E36" s="59">
        <v>3538030285</v>
      </c>
      <c r="F36" s="59">
        <v>0</v>
      </c>
      <c r="G36" s="59">
        <v>-29579860</v>
      </c>
      <c r="H36" s="59">
        <v>3395530526</v>
      </c>
      <c r="I36" s="59">
        <v>3395530526</v>
      </c>
      <c r="J36" s="59">
        <v>3410293912</v>
      </c>
      <c r="K36" s="59">
        <v>3407764367</v>
      </c>
      <c r="L36" s="59">
        <v>3404998327</v>
      </c>
      <c r="M36" s="59">
        <v>3404998327</v>
      </c>
      <c r="N36" s="59">
        <v>3405582954</v>
      </c>
      <c r="O36" s="59">
        <v>3333211953</v>
      </c>
      <c r="P36" s="59">
        <v>3325574858</v>
      </c>
      <c r="Q36" s="59">
        <v>3325574858</v>
      </c>
      <c r="R36" s="59">
        <v>0</v>
      </c>
      <c r="S36" s="59">
        <v>0</v>
      </c>
      <c r="T36" s="59">
        <v>0</v>
      </c>
      <c r="U36" s="59">
        <v>0</v>
      </c>
      <c r="V36" s="59">
        <v>3325574858</v>
      </c>
      <c r="W36" s="59">
        <v>2653522714</v>
      </c>
      <c r="X36" s="59">
        <v>672052144</v>
      </c>
      <c r="Y36" s="60">
        <v>25.33</v>
      </c>
      <c r="Z36" s="61">
        <v>3538030285</v>
      </c>
    </row>
    <row r="37" spans="1:26" ht="13.5">
      <c r="A37" s="57" t="s">
        <v>54</v>
      </c>
      <c r="B37" s="18">
        <v>756746159</v>
      </c>
      <c r="C37" s="18">
        <v>0</v>
      </c>
      <c r="D37" s="58">
        <v>347131429</v>
      </c>
      <c r="E37" s="59">
        <v>347131429</v>
      </c>
      <c r="F37" s="59">
        <v>0</v>
      </c>
      <c r="G37" s="59">
        <v>209268984</v>
      </c>
      <c r="H37" s="59">
        <v>966034145</v>
      </c>
      <c r="I37" s="59">
        <v>966034145</v>
      </c>
      <c r="J37" s="59">
        <v>948666070</v>
      </c>
      <c r="K37" s="59">
        <v>937074174</v>
      </c>
      <c r="L37" s="59">
        <v>874906091</v>
      </c>
      <c r="M37" s="59">
        <v>874906091</v>
      </c>
      <c r="N37" s="59">
        <v>900983069</v>
      </c>
      <c r="O37" s="59">
        <v>735083252</v>
      </c>
      <c r="P37" s="59">
        <v>734290282</v>
      </c>
      <c r="Q37" s="59">
        <v>734290282</v>
      </c>
      <c r="R37" s="59">
        <v>0</v>
      </c>
      <c r="S37" s="59">
        <v>0</v>
      </c>
      <c r="T37" s="59">
        <v>0</v>
      </c>
      <c r="U37" s="59">
        <v>0</v>
      </c>
      <c r="V37" s="59">
        <v>734290282</v>
      </c>
      <c r="W37" s="59">
        <v>260348572</v>
      </c>
      <c r="X37" s="59">
        <v>473941710</v>
      </c>
      <c r="Y37" s="60">
        <v>182.04</v>
      </c>
      <c r="Z37" s="61">
        <v>347131429</v>
      </c>
    </row>
    <row r="38" spans="1:26" ht="13.5">
      <c r="A38" s="57" t="s">
        <v>55</v>
      </c>
      <c r="B38" s="18">
        <v>170326509</v>
      </c>
      <c r="C38" s="18">
        <v>0</v>
      </c>
      <c r="D38" s="58">
        <v>166805317</v>
      </c>
      <c r="E38" s="59">
        <v>166805317</v>
      </c>
      <c r="F38" s="59">
        <v>0</v>
      </c>
      <c r="G38" s="59">
        <v>72751</v>
      </c>
      <c r="H38" s="59">
        <v>169429772</v>
      </c>
      <c r="I38" s="59">
        <v>169429772</v>
      </c>
      <c r="J38" s="59">
        <v>169495522</v>
      </c>
      <c r="K38" s="59">
        <v>169557580</v>
      </c>
      <c r="L38" s="59">
        <v>169557580</v>
      </c>
      <c r="M38" s="59">
        <v>169557580</v>
      </c>
      <c r="N38" s="59">
        <v>168206328</v>
      </c>
      <c r="O38" s="59">
        <v>168774389</v>
      </c>
      <c r="P38" s="59">
        <v>167727494</v>
      </c>
      <c r="Q38" s="59">
        <v>167727494</v>
      </c>
      <c r="R38" s="59">
        <v>0</v>
      </c>
      <c r="S38" s="59">
        <v>0</v>
      </c>
      <c r="T38" s="59">
        <v>0</v>
      </c>
      <c r="U38" s="59">
        <v>0</v>
      </c>
      <c r="V38" s="59">
        <v>167727494</v>
      </c>
      <c r="W38" s="59">
        <v>125103988</v>
      </c>
      <c r="X38" s="59">
        <v>42623506</v>
      </c>
      <c r="Y38" s="60">
        <v>34.07</v>
      </c>
      <c r="Z38" s="61">
        <v>166805317</v>
      </c>
    </row>
    <row r="39" spans="1:26" ht="13.5">
      <c r="A39" s="57" t="s">
        <v>56</v>
      </c>
      <c r="B39" s="18">
        <v>2789874464</v>
      </c>
      <c r="C39" s="18">
        <v>0</v>
      </c>
      <c r="D39" s="58">
        <v>3362774119</v>
      </c>
      <c r="E39" s="59">
        <v>3362774119</v>
      </c>
      <c r="F39" s="59">
        <v>0</v>
      </c>
      <c r="G39" s="59">
        <v>58413506</v>
      </c>
      <c r="H39" s="59">
        <v>2709495064</v>
      </c>
      <c r="I39" s="59">
        <v>2709495064</v>
      </c>
      <c r="J39" s="59">
        <v>2699715347</v>
      </c>
      <c r="K39" s="59">
        <v>2666910872</v>
      </c>
      <c r="L39" s="59">
        <v>2749980220</v>
      </c>
      <c r="M39" s="59">
        <v>2749980220</v>
      </c>
      <c r="N39" s="59">
        <v>2727559848</v>
      </c>
      <c r="O39" s="59">
        <v>2691402308</v>
      </c>
      <c r="P39" s="59">
        <v>2671023119</v>
      </c>
      <c r="Q39" s="59">
        <v>2671023119</v>
      </c>
      <c r="R39" s="59">
        <v>0</v>
      </c>
      <c r="S39" s="59">
        <v>0</v>
      </c>
      <c r="T39" s="59">
        <v>0</v>
      </c>
      <c r="U39" s="59">
        <v>0</v>
      </c>
      <c r="V39" s="59">
        <v>2671023119</v>
      </c>
      <c r="W39" s="59">
        <v>2522080589</v>
      </c>
      <c r="X39" s="59">
        <v>148942530</v>
      </c>
      <c r="Y39" s="60">
        <v>5.91</v>
      </c>
      <c r="Z39" s="61">
        <v>3362774119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113623334</v>
      </c>
      <c r="C42" s="18">
        <v>0</v>
      </c>
      <c r="D42" s="58">
        <v>192571228</v>
      </c>
      <c r="E42" s="59">
        <v>192571228</v>
      </c>
      <c r="F42" s="59">
        <v>-308030</v>
      </c>
      <c r="G42" s="59">
        <v>20284145</v>
      </c>
      <c r="H42" s="59">
        <v>-13628424</v>
      </c>
      <c r="I42" s="59">
        <v>6347691</v>
      </c>
      <c r="J42" s="59">
        <v>3863673</v>
      </c>
      <c r="K42" s="59">
        <v>725170</v>
      </c>
      <c r="L42" s="59">
        <v>22071483</v>
      </c>
      <c r="M42" s="59">
        <v>26660326</v>
      </c>
      <c r="N42" s="59">
        <v>-8768735</v>
      </c>
      <c r="O42" s="59">
        <v>-2913051</v>
      </c>
      <c r="P42" s="59">
        <v>12339449</v>
      </c>
      <c r="Q42" s="59">
        <v>657663</v>
      </c>
      <c r="R42" s="59">
        <v>0</v>
      </c>
      <c r="S42" s="59">
        <v>0</v>
      </c>
      <c r="T42" s="59">
        <v>0</v>
      </c>
      <c r="U42" s="59">
        <v>0</v>
      </c>
      <c r="V42" s="59">
        <v>33665680</v>
      </c>
      <c r="W42" s="59">
        <v>144427671</v>
      </c>
      <c r="X42" s="59">
        <v>-110761991</v>
      </c>
      <c r="Y42" s="60">
        <v>-76.69</v>
      </c>
      <c r="Z42" s="61">
        <v>192571228</v>
      </c>
    </row>
    <row r="43" spans="1:26" ht="13.5">
      <c r="A43" s="57" t="s">
        <v>59</v>
      </c>
      <c r="B43" s="18">
        <v>-112241419</v>
      </c>
      <c r="C43" s="18">
        <v>0</v>
      </c>
      <c r="D43" s="58">
        <v>-90894004</v>
      </c>
      <c r="E43" s="59">
        <v>-90894004</v>
      </c>
      <c r="F43" s="59">
        <v>880918</v>
      </c>
      <c r="G43" s="59">
        <v>-556691</v>
      </c>
      <c r="H43" s="59">
        <v>-4556170</v>
      </c>
      <c r="I43" s="59">
        <v>-4231943</v>
      </c>
      <c r="J43" s="59">
        <v>-2075677</v>
      </c>
      <c r="K43" s="59">
        <v>-8990655</v>
      </c>
      <c r="L43" s="59">
        <v>-8372605</v>
      </c>
      <c r="M43" s="59">
        <v>-19438937</v>
      </c>
      <c r="N43" s="59">
        <v>-122045</v>
      </c>
      <c r="O43" s="59">
        <v>-7191925</v>
      </c>
      <c r="P43" s="59">
        <v>-1099584</v>
      </c>
      <c r="Q43" s="59">
        <v>-8413554</v>
      </c>
      <c r="R43" s="59">
        <v>0</v>
      </c>
      <c r="S43" s="59">
        <v>0</v>
      </c>
      <c r="T43" s="59">
        <v>0</v>
      </c>
      <c r="U43" s="59">
        <v>0</v>
      </c>
      <c r="V43" s="59">
        <v>-32084434</v>
      </c>
      <c r="W43" s="59">
        <v>-68170824</v>
      </c>
      <c r="X43" s="59">
        <v>36086390</v>
      </c>
      <c r="Y43" s="60">
        <v>-52.94</v>
      </c>
      <c r="Z43" s="61">
        <v>-90894004</v>
      </c>
    </row>
    <row r="44" spans="1:26" ht="13.5">
      <c r="A44" s="57" t="s">
        <v>60</v>
      </c>
      <c r="B44" s="18">
        <v>-4781644</v>
      </c>
      <c r="C44" s="18">
        <v>0</v>
      </c>
      <c r="D44" s="58">
        <v>-1365406</v>
      </c>
      <c r="E44" s="59">
        <v>-1365406</v>
      </c>
      <c r="F44" s="59">
        <v>59000</v>
      </c>
      <c r="G44" s="59">
        <v>30916</v>
      </c>
      <c r="H44" s="59">
        <v>-1159167</v>
      </c>
      <c r="I44" s="59">
        <v>-1069251</v>
      </c>
      <c r="J44" s="59">
        <v>72534</v>
      </c>
      <c r="K44" s="59">
        <v>31268</v>
      </c>
      <c r="L44" s="59">
        <v>41455</v>
      </c>
      <c r="M44" s="59">
        <v>145257</v>
      </c>
      <c r="N44" s="59">
        <v>200000</v>
      </c>
      <c r="O44" s="59">
        <v>22472</v>
      </c>
      <c r="P44" s="59">
        <v>-628361</v>
      </c>
      <c r="Q44" s="59">
        <v>-405889</v>
      </c>
      <c r="R44" s="59">
        <v>0</v>
      </c>
      <c r="S44" s="59">
        <v>0</v>
      </c>
      <c r="T44" s="59">
        <v>0</v>
      </c>
      <c r="U44" s="59">
        <v>0</v>
      </c>
      <c r="V44" s="59">
        <v>-1329883</v>
      </c>
      <c r="W44" s="59">
        <v>-1580377</v>
      </c>
      <c r="X44" s="59">
        <v>250494</v>
      </c>
      <c r="Y44" s="60">
        <v>-15.85</v>
      </c>
      <c r="Z44" s="61">
        <v>-1365406</v>
      </c>
    </row>
    <row r="45" spans="1:26" ht="13.5">
      <c r="A45" s="69" t="s">
        <v>61</v>
      </c>
      <c r="B45" s="21">
        <v>14990227</v>
      </c>
      <c r="C45" s="21">
        <v>0</v>
      </c>
      <c r="D45" s="98">
        <v>138333094</v>
      </c>
      <c r="E45" s="99">
        <v>138333094</v>
      </c>
      <c r="F45" s="99">
        <v>15622115</v>
      </c>
      <c r="G45" s="99">
        <v>35380485</v>
      </c>
      <c r="H45" s="99">
        <v>16036724</v>
      </c>
      <c r="I45" s="99">
        <v>16036724</v>
      </c>
      <c r="J45" s="99">
        <v>17897254</v>
      </c>
      <c r="K45" s="99">
        <v>9663037</v>
      </c>
      <c r="L45" s="99">
        <v>23403370</v>
      </c>
      <c r="M45" s="99">
        <v>23403370</v>
      </c>
      <c r="N45" s="99">
        <v>14712590</v>
      </c>
      <c r="O45" s="99">
        <v>4630086</v>
      </c>
      <c r="P45" s="99">
        <v>15241590</v>
      </c>
      <c r="Q45" s="99">
        <v>15241590</v>
      </c>
      <c r="R45" s="99">
        <v>0</v>
      </c>
      <c r="S45" s="99">
        <v>0</v>
      </c>
      <c r="T45" s="99">
        <v>0</v>
      </c>
      <c r="U45" s="99">
        <v>0</v>
      </c>
      <c r="V45" s="99">
        <v>15241590</v>
      </c>
      <c r="W45" s="99">
        <v>112697746</v>
      </c>
      <c r="X45" s="99">
        <v>-97456156</v>
      </c>
      <c r="Y45" s="100">
        <v>-86.48</v>
      </c>
      <c r="Z45" s="101">
        <v>138333094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101</v>
      </c>
      <c r="B47" s="114" t="s">
        <v>86</v>
      </c>
      <c r="C47" s="114"/>
      <c r="D47" s="115" t="s">
        <v>87</v>
      </c>
      <c r="E47" s="116" t="s">
        <v>88</v>
      </c>
      <c r="F47" s="117"/>
      <c r="G47" s="117"/>
      <c r="H47" s="117"/>
      <c r="I47" s="118" t="s">
        <v>89</v>
      </c>
      <c r="J47" s="117"/>
      <c r="K47" s="117"/>
      <c r="L47" s="117"/>
      <c r="M47" s="118" t="s">
        <v>90</v>
      </c>
      <c r="N47" s="119"/>
      <c r="O47" s="119"/>
      <c r="P47" s="119"/>
      <c r="Q47" s="118" t="s">
        <v>91</v>
      </c>
      <c r="R47" s="119"/>
      <c r="S47" s="119"/>
      <c r="T47" s="119"/>
      <c r="U47" s="119"/>
      <c r="V47" s="118" t="s">
        <v>92</v>
      </c>
      <c r="W47" s="118" t="s">
        <v>93</v>
      </c>
      <c r="X47" s="118" t="s">
        <v>94</v>
      </c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0</v>
      </c>
      <c r="C49" s="51">
        <v>0</v>
      </c>
      <c r="D49" s="128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45980254</v>
      </c>
      <c r="C51" s="51">
        <v>0</v>
      </c>
      <c r="D51" s="128">
        <v>88792394</v>
      </c>
      <c r="E51" s="53">
        <v>52859167</v>
      </c>
      <c r="F51" s="53">
        <v>0</v>
      </c>
      <c r="G51" s="53">
        <v>0</v>
      </c>
      <c r="H51" s="53">
        <v>0</v>
      </c>
      <c r="I51" s="53">
        <v>39396624</v>
      </c>
      <c r="J51" s="53">
        <v>0</v>
      </c>
      <c r="K51" s="53">
        <v>0</v>
      </c>
      <c r="L51" s="53">
        <v>0</v>
      </c>
      <c r="M51" s="53">
        <v>47457422</v>
      </c>
      <c r="N51" s="53">
        <v>0</v>
      </c>
      <c r="O51" s="53">
        <v>0</v>
      </c>
      <c r="P51" s="53">
        <v>0</v>
      </c>
      <c r="Q51" s="53">
        <v>48753351</v>
      </c>
      <c r="R51" s="53">
        <v>0</v>
      </c>
      <c r="S51" s="53">
        <v>0</v>
      </c>
      <c r="T51" s="53">
        <v>0</v>
      </c>
      <c r="U51" s="53">
        <v>0</v>
      </c>
      <c r="V51" s="53">
        <v>51318699</v>
      </c>
      <c r="W51" s="53">
        <v>127087689</v>
      </c>
      <c r="X51" s="53">
        <v>501645600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102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84.99999993793035</v>
      </c>
      <c r="E58" s="7">
        <f t="shared" si="6"/>
        <v>84.99999993793035</v>
      </c>
      <c r="F58" s="7">
        <f t="shared" si="6"/>
        <v>83.52401808434367</v>
      </c>
      <c r="G58" s="7">
        <f t="shared" si="6"/>
        <v>73.74619361097164</v>
      </c>
      <c r="H58" s="7">
        <f t="shared" si="6"/>
        <v>72.77603173750492</v>
      </c>
      <c r="I58" s="7">
        <f t="shared" si="6"/>
        <v>76.61330672089333</v>
      </c>
      <c r="J58" s="7">
        <f t="shared" si="6"/>
        <v>97.14484540478142</v>
      </c>
      <c r="K58" s="7">
        <f t="shared" si="6"/>
        <v>97.26497443793582</v>
      </c>
      <c r="L58" s="7">
        <f t="shared" si="6"/>
        <v>71.15387000072889</v>
      </c>
      <c r="M58" s="7">
        <f t="shared" si="6"/>
        <v>88.55579083540202</v>
      </c>
      <c r="N58" s="7">
        <f t="shared" si="6"/>
        <v>75.72351989736077</v>
      </c>
      <c r="O58" s="7">
        <f t="shared" si="6"/>
        <v>0</v>
      </c>
      <c r="P58" s="7">
        <f t="shared" si="6"/>
        <v>0</v>
      </c>
      <c r="Q58" s="7">
        <f t="shared" si="6"/>
        <v>229.93408919309695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105.4713747547107</v>
      </c>
      <c r="W58" s="7">
        <f t="shared" si="6"/>
        <v>85</v>
      </c>
      <c r="X58" s="7">
        <f t="shared" si="6"/>
        <v>0</v>
      </c>
      <c r="Y58" s="7">
        <f t="shared" si="6"/>
        <v>0</v>
      </c>
      <c r="Z58" s="8">
        <f t="shared" si="6"/>
        <v>84.99999993793035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84.99999768082725</v>
      </c>
      <c r="E59" s="10">
        <f t="shared" si="7"/>
        <v>84.99999768082725</v>
      </c>
      <c r="F59" s="10">
        <f t="shared" si="7"/>
        <v>97.7168371085096</v>
      </c>
      <c r="G59" s="10">
        <f t="shared" si="7"/>
        <v>83.48309522646606</v>
      </c>
      <c r="H59" s="10">
        <f t="shared" si="7"/>
        <v>131.67385536424683</v>
      </c>
      <c r="I59" s="10">
        <f t="shared" si="7"/>
        <v>104.54119437603336</v>
      </c>
      <c r="J59" s="10">
        <f t="shared" si="7"/>
        <v>86.63067049590558</v>
      </c>
      <c r="K59" s="10">
        <f t="shared" si="7"/>
        <v>188.90014239365902</v>
      </c>
      <c r="L59" s="10">
        <f t="shared" si="7"/>
        <v>69.17110465164544</v>
      </c>
      <c r="M59" s="10">
        <f t="shared" si="7"/>
        <v>101.60677575439536</v>
      </c>
      <c r="N59" s="10">
        <f t="shared" si="7"/>
        <v>48.14776560206294</v>
      </c>
      <c r="O59" s="10">
        <f t="shared" si="7"/>
        <v>0</v>
      </c>
      <c r="P59" s="10">
        <f t="shared" si="7"/>
        <v>0</v>
      </c>
      <c r="Q59" s="10">
        <f t="shared" si="7"/>
        <v>159.58667302066553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115.22610076726933</v>
      </c>
      <c r="W59" s="10">
        <f t="shared" si="7"/>
        <v>84.99999733799304</v>
      </c>
      <c r="X59" s="10">
        <f t="shared" si="7"/>
        <v>0</v>
      </c>
      <c r="Y59" s="10">
        <f t="shared" si="7"/>
        <v>0</v>
      </c>
      <c r="Z59" s="11">
        <f t="shared" si="7"/>
        <v>84.99999768082725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85.00000043691642</v>
      </c>
      <c r="E60" s="13">
        <f t="shared" si="7"/>
        <v>85.00000043691642</v>
      </c>
      <c r="F60" s="13">
        <f t="shared" si="7"/>
        <v>80.16962404456311</v>
      </c>
      <c r="G60" s="13">
        <f t="shared" si="7"/>
        <v>71.62041654982745</v>
      </c>
      <c r="H60" s="13">
        <f t="shared" si="7"/>
        <v>59.36847080483298</v>
      </c>
      <c r="I60" s="13">
        <f t="shared" si="7"/>
        <v>70.26514173437246</v>
      </c>
      <c r="J60" s="13">
        <f t="shared" si="7"/>
        <v>99.75022297862657</v>
      </c>
      <c r="K60" s="13">
        <f t="shared" si="7"/>
        <v>84.57297652659005</v>
      </c>
      <c r="L60" s="13">
        <f t="shared" si="7"/>
        <v>71.75599300701194</v>
      </c>
      <c r="M60" s="13">
        <f t="shared" si="7"/>
        <v>85.60207623338839</v>
      </c>
      <c r="N60" s="13">
        <f t="shared" si="7"/>
        <v>85.8031334658812</v>
      </c>
      <c r="O60" s="13">
        <f t="shared" si="7"/>
        <v>0</v>
      </c>
      <c r="P60" s="13">
        <f t="shared" si="7"/>
        <v>0</v>
      </c>
      <c r="Q60" s="13">
        <f t="shared" si="7"/>
        <v>251.34063583724205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102.44260440051667</v>
      </c>
      <c r="W60" s="13">
        <f t="shared" si="7"/>
        <v>85.00000058849967</v>
      </c>
      <c r="X60" s="13">
        <f t="shared" si="7"/>
        <v>0</v>
      </c>
      <c r="Y60" s="13">
        <f t="shared" si="7"/>
        <v>0</v>
      </c>
      <c r="Z60" s="14">
        <f t="shared" si="7"/>
        <v>85.00000043691642</v>
      </c>
    </row>
    <row r="61" spans="1:26" ht="13.5">
      <c r="A61" s="38" t="s">
        <v>103</v>
      </c>
      <c r="B61" s="12">
        <f t="shared" si="7"/>
        <v>0</v>
      </c>
      <c r="C61" s="12">
        <f t="shared" si="7"/>
        <v>0</v>
      </c>
      <c r="D61" s="3">
        <f t="shared" si="7"/>
        <v>84.99999991833113</v>
      </c>
      <c r="E61" s="13">
        <f t="shared" si="7"/>
        <v>84.99999991833113</v>
      </c>
      <c r="F61" s="13">
        <f t="shared" si="7"/>
        <v>80.78054303094953</v>
      </c>
      <c r="G61" s="13">
        <f t="shared" si="7"/>
        <v>68.46929462088208</v>
      </c>
      <c r="H61" s="13">
        <f t="shared" si="7"/>
        <v>53.91339345034982</v>
      </c>
      <c r="I61" s="13">
        <f t="shared" si="7"/>
        <v>67.83812649215537</v>
      </c>
      <c r="J61" s="13">
        <f t="shared" si="7"/>
        <v>88.84494728523237</v>
      </c>
      <c r="K61" s="13">
        <f t="shared" si="7"/>
        <v>78.76596032773662</v>
      </c>
      <c r="L61" s="13">
        <f t="shared" si="7"/>
        <v>70.13621455567402</v>
      </c>
      <c r="M61" s="13">
        <f t="shared" si="7"/>
        <v>79.37110541244512</v>
      </c>
      <c r="N61" s="13">
        <f t="shared" si="7"/>
        <v>88.47417619477976</v>
      </c>
      <c r="O61" s="13">
        <f t="shared" si="7"/>
        <v>0</v>
      </c>
      <c r="P61" s="13">
        <f t="shared" si="7"/>
        <v>0</v>
      </c>
      <c r="Q61" s="13">
        <f t="shared" si="7"/>
        <v>230.62400069537654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95.72858146627905</v>
      </c>
      <c r="W61" s="13">
        <f t="shared" si="7"/>
        <v>84.99999945554082</v>
      </c>
      <c r="X61" s="13">
        <f t="shared" si="7"/>
        <v>0</v>
      </c>
      <c r="Y61" s="13">
        <f t="shared" si="7"/>
        <v>0</v>
      </c>
      <c r="Z61" s="14">
        <f t="shared" si="7"/>
        <v>84.99999991833113</v>
      </c>
    </row>
    <row r="62" spans="1:26" ht="13.5">
      <c r="A62" s="38" t="s">
        <v>104</v>
      </c>
      <c r="B62" s="12">
        <f t="shared" si="7"/>
        <v>0</v>
      </c>
      <c r="C62" s="12">
        <f t="shared" si="7"/>
        <v>0</v>
      </c>
      <c r="D62" s="3">
        <f t="shared" si="7"/>
        <v>85.00000038775309</v>
      </c>
      <c r="E62" s="13">
        <f t="shared" si="7"/>
        <v>85.00000038775309</v>
      </c>
      <c r="F62" s="13">
        <f t="shared" si="7"/>
        <v>83.86884771575764</v>
      </c>
      <c r="G62" s="13">
        <f t="shared" si="7"/>
        <v>76.31111385503833</v>
      </c>
      <c r="H62" s="13">
        <f t="shared" si="7"/>
        <v>51.18262775903416</v>
      </c>
      <c r="I62" s="13">
        <f t="shared" si="7"/>
        <v>69.81199361388786</v>
      </c>
      <c r="J62" s="13">
        <f t="shared" si="7"/>
        <v>129.1164321714331</v>
      </c>
      <c r="K62" s="13">
        <f t="shared" si="7"/>
        <v>92.45566630782454</v>
      </c>
      <c r="L62" s="13">
        <f t="shared" si="7"/>
        <v>72.61528158763475</v>
      </c>
      <c r="M62" s="13">
        <f t="shared" si="7"/>
        <v>98.390091093692</v>
      </c>
      <c r="N62" s="13">
        <f t="shared" si="7"/>
        <v>99.07667401853068</v>
      </c>
      <c r="O62" s="13">
        <f t="shared" si="7"/>
        <v>0</v>
      </c>
      <c r="P62" s="13">
        <f t="shared" si="7"/>
        <v>0</v>
      </c>
      <c r="Q62" s="13">
        <f t="shared" si="7"/>
        <v>312.8589846154357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113.81308200697595</v>
      </c>
      <c r="W62" s="13">
        <f t="shared" si="7"/>
        <v>85.00000132943914</v>
      </c>
      <c r="X62" s="13">
        <f t="shared" si="7"/>
        <v>0</v>
      </c>
      <c r="Y62" s="13">
        <f t="shared" si="7"/>
        <v>0</v>
      </c>
      <c r="Z62" s="14">
        <f t="shared" si="7"/>
        <v>85.00000038775309</v>
      </c>
    </row>
    <row r="63" spans="1:26" ht="13.5">
      <c r="A63" s="38" t="s">
        <v>105</v>
      </c>
      <c r="B63" s="12">
        <f t="shared" si="7"/>
        <v>0</v>
      </c>
      <c r="C63" s="12">
        <f t="shared" si="7"/>
        <v>0</v>
      </c>
      <c r="D63" s="3">
        <f t="shared" si="7"/>
        <v>85.00000153357455</v>
      </c>
      <c r="E63" s="13">
        <f t="shared" si="7"/>
        <v>85.00000153357455</v>
      </c>
      <c r="F63" s="13">
        <f t="shared" si="7"/>
        <v>72.57061468474484</v>
      </c>
      <c r="G63" s="13">
        <f t="shared" si="7"/>
        <v>61.32215539787958</v>
      </c>
      <c r="H63" s="13">
        <f t="shared" si="7"/>
        <v>80.00856828888315</v>
      </c>
      <c r="I63" s="13">
        <f t="shared" si="7"/>
        <v>71.11832972174336</v>
      </c>
      <c r="J63" s="13">
        <f t="shared" si="7"/>
        <v>72.47556507353315</v>
      </c>
      <c r="K63" s="13">
        <f t="shared" si="7"/>
        <v>81.23933082288445</v>
      </c>
      <c r="L63" s="13">
        <f t="shared" si="7"/>
        <v>76.38081069140807</v>
      </c>
      <c r="M63" s="13">
        <f t="shared" si="7"/>
        <v>76.6706490659001</v>
      </c>
      <c r="N63" s="13">
        <f t="shared" si="7"/>
        <v>55.704326770015655</v>
      </c>
      <c r="O63" s="13">
        <f t="shared" si="7"/>
        <v>0</v>
      </c>
      <c r="P63" s="13">
        <f t="shared" si="7"/>
        <v>0</v>
      </c>
      <c r="Q63" s="13">
        <f t="shared" si="7"/>
        <v>212.09885558215254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96.0232550433573</v>
      </c>
      <c r="W63" s="13">
        <f t="shared" si="7"/>
        <v>85.00000237456705</v>
      </c>
      <c r="X63" s="13">
        <f t="shared" si="7"/>
        <v>0</v>
      </c>
      <c r="Y63" s="13">
        <f t="shared" si="7"/>
        <v>0</v>
      </c>
      <c r="Z63" s="14">
        <f t="shared" si="7"/>
        <v>85.00000153357455</v>
      </c>
    </row>
    <row r="64" spans="1:26" ht="13.5">
      <c r="A64" s="38" t="s">
        <v>106</v>
      </c>
      <c r="B64" s="12">
        <f t="shared" si="7"/>
        <v>0</v>
      </c>
      <c r="C64" s="12">
        <f t="shared" si="7"/>
        <v>0</v>
      </c>
      <c r="D64" s="3">
        <f t="shared" si="7"/>
        <v>85.00000221473935</v>
      </c>
      <c r="E64" s="13">
        <f t="shared" si="7"/>
        <v>85.00000221473935</v>
      </c>
      <c r="F64" s="13">
        <f t="shared" si="7"/>
        <v>64.3616685614206</v>
      </c>
      <c r="G64" s="13">
        <f t="shared" si="7"/>
        <v>74.07710239216469</v>
      </c>
      <c r="H64" s="13">
        <f t="shared" si="7"/>
        <v>95.52962654221284</v>
      </c>
      <c r="I64" s="13">
        <f t="shared" si="7"/>
        <v>77.76015949068177</v>
      </c>
      <c r="J64" s="13">
        <f t="shared" si="7"/>
        <v>69.69081811745046</v>
      </c>
      <c r="K64" s="13">
        <f t="shared" si="7"/>
        <v>76.43273403412147</v>
      </c>
      <c r="L64" s="13">
        <f t="shared" si="7"/>
        <v>68.23535070811656</v>
      </c>
      <c r="M64" s="13">
        <f t="shared" si="7"/>
        <v>71.43825259217023</v>
      </c>
      <c r="N64" s="13">
        <f t="shared" si="7"/>
        <v>65.44858254795733</v>
      </c>
      <c r="O64" s="13">
        <f t="shared" si="7"/>
        <v>0</v>
      </c>
      <c r="P64" s="13">
        <f t="shared" si="7"/>
        <v>0</v>
      </c>
      <c r="Q64" s="13">
        <f t="shared" si="7"/>
        <v>209.87667751454686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96.0564974047803</v>
      </c>
      <c r="W64" s="13">
        <f t="shared" si="7"/>
        <v>85.00000221473935</v>
      </c>
      <c r="X64" s="13">
        <f t="shared" si="7"/>
        <v>0</v>
      </c>
      <c r="Y64" s="13">
        <f t="shared" si="7"/>
        <v>0</v>
      </c>
      <c r="Z64" s="14">
        <f t="shared" si="7"/>
        <v>85.00000221473935</v>
      </c>
    </row>
    <row r="65" spans="1:26" ht="13.5">
      <c r="A65" s="38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108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109</v>
      </c>
      <c r="B67" s="23"/>
      <c r="C67" s="23"/>
      <c r="D67" s="24">
        <v>1369429201</v>
      </c>
      <c r="E67" s="25">
        <v>1369429201</v>
      </c>
      <c r="F67" s="25">
        <v>111736430</v>
      </c>
      <c r="G67" s="25">
        <v>115052612</v>
      </c>
      <c r="H67" s="25">
        <v>115266528</v>
      </c>
      <c r="I67" s="25">
        <v>342055570</v>
      </c>
      <c r="J67" s="25">
        <v>99312871</v>
      </c>
      <c r="K67" s="25">
        <v>97350315</v>
      </c>
      <c r="L67" s="25">
        <v>97738948</v>
      </c>
      <c r="M67" s="25">
        <v>294402134</v>
      </c>
      <c r="N67" s="25">
        <v>119321252</v>
      </c>
      <c r="O67" s="25"/>
      <c r="P67" s="25"/>
      <c r="Q67" s="25">
        <v>119321252</v>
      </c>
      <c r="R67" s="25"/>
      <c r="S67" s="25"/>
      <c r="T67" s="25"/>
      <c r="U67" s="25"/>
      <c r="V67" s="25">
        <v>755778956</v>
      </c>
      <c r="W67" s="25">
        <v>1027071900</v>
      </c>
      <c r="X67" s="25"/>
      <c r="Y67" s="24"/>
      <c r="Z67" s="26">
        <v>1369429201</v>
      </c>
    </row>
    <row r="68" spans="1:26" ht="13.5" hidden="1">
      <c r="A68" s="36" t="s">
        <v>31</v>
      </c>
      <c r="B68" s="18"/>
      <c r="C68" s="18"/>
      <c r="D68" s="19">
        <v>247933235</v>
      </c>
      <c r="E68" s="20">
        <v>247933235</v>
      </c>
      <c r="F68" s="20">
        <v>21359974</v>
      </c>
      <c r="G68" s="20">
        <v>20617283</v>
      </c>
      <c r="H68" s="20">
        <v>21373830</v>
      </c>
      <c r="I68" s="20">
        <v>63351087</v>
      </c>
      <c r="J68" s="20">
        <v>19722283</v>
      </c>
      <c r="K68" s="20">
        <v>11843224</v>
      </c>
      <c r="L68" s="20">
        <v>22767277</v>
      </c>
      <c r="M68" s="20">
        <v>54332784</v>
      </c>
      <c r="N68" s="20">
        <v>31939991</v>
      </c>
      <c r="O68" s="20"/>
      <c r="P68" s="20"/>
      <c r="Q68" s="20">
        <v>31939991</v>
      </c>
      <c r="R68" s="20"/>
      <c r="S68" s="20"/>
      <c r="T68" s="20"/>
      <c r="U68" s="20"/>
      <c r="V68" s="20">
        <v>149623862</v>
      </c>
      <c r="W68" s="20">
        <v>185949927</v>
      </c>
      <c r="X68" s="20"/>
      <c r="Y68" s="19"/>
      <c r="Z68" s="22">
        <v>247933235</v>
      </c>
    </row>
    <row r="69" spans="1:26" ht="13.5" hidden="1">
      <c r="A69" s="37" t="s">
        <v>32</v>
      </c>
      <c r="B69" s="18"/>
      <c r="C69" s="18"/>
      <c r="D69" s="19">
        <v>1121495966</v>
      </c>
      <c r="E69" s="20">
        <v>1121495966</v>
      </c>
      <c r="F69" s="20">
        <v>90376456</v>
      </c>
      <c r="G69" s="20">
        <v>94435329</v>
      </c>
      <c r="H69" s="20">
        <v>93892698</v>
      </c>
      <c r="I69" s="20">
        <v>278704483</v>
      </c>
      <c r="J69" s="20">
        <v>79590588</v>
      </c>
      <c r="K69" s="20">
        <v>85507091</v>
      </c>
      <c r="L69" s="20">
        <v>74971671</v>
      </c>
      <c r="M69" s="20">
        <v>240069350</v>
      </c>
      <c r="N69" s="20">
        <v>87381261</v>
      </c>
      <c r="O69" s="20"/>
      <c r="P69" s="20"/>
      <c r="Q69" s="20">
        <v>87381261</v>
      </c>
      <c r="R69" s="20"/>
      <c r="S69" s="20"/>
      <c r="T69" s="20"/>
      <c r="U69" s="20"/>
      <c r="V69" s="20">
        <v>606155094</v>
      </c>
      <c r="W69" s="20">
        <v>841121973</v>
      </c>
      <c r="X69" s="20"/>
      <c r="Y69" s="19"/>
      <c r="Z69" s="22">
        <v>1121495966</v>
      </c>
    </row>
    <row r="70" spans="1:26" ht="13.5" hidden="1">
      <c r="A70" s="38" t="s">
        <v>103</v>
      </c>
      <c r="B70" s="18"/>
      <c r="C70" s="18"/>
      <c r="D70" s="19">
        <v>551005497</v>
      </c>
      <c r="E70" s="20">
        <v>551005497</v>
      </c>
      <c r="F70" s="20">
        <v>48019031</v>
      </c>
      <c r="G70" s="20">
        <v>46826209</v>
      </c>
      <c r="H70" s="20">
        <v>46754039</v>
      </c>
      <c r="I70" s="20">
        <v>141599279</v>
      </c>
      <c r="J70" s="20">
        <v>35957571</v>
      </c>
      <c r="K70" s="20">
        <v>36084707</v>
      </c>
      <c r="L70" s="20">
        <v>34523403</v>
      </c>
      <c r="M70" s="20">
        <v>106565681</v>
      </c>
      <c r="N70" s="20">
        <v>42198719</v>
      </c>
      <c r="O70" s="20"/>
      <c r="P70" s="20"/>
      <c r="Q70" s="20">
        <v>42198719</v>
      </c>
      <c r="R70" s="20"/>
      <c r="S70" s="20"/>
      <c r="T70" s="20"/>
      <c r="U70" s="20"/>
      <c r="V70" s="20">
        <v>290363679</v>
      </c>
      <c r="W70" s="20">
        <v>413254125</v>
      </c>
      <c r="X70" s="20"/>
      <c r="Y70" s="19"/>
      <c r="Z70" s="22">
        <v>551005497</v>
      </c>
    </row>
    <row r="71" spans="1:26" ht="13.5" hidden="1">
      <c r="A71" s="38" t="s">
        <v>104</v>
      </c>
      <c r="B71" s="18"/>
      <c r="C71" s="18"/>
      <c r="D71" s="19">
        <v>361054516</v>
      </c>
      <c r="E71" s="20">
        <v>361054516</v>
      </c>
      <c r="F71" s="20">
        <v>26792122</v>
      </c>
      <c r="G71" s="20">
        <v>31584900</v>
      </c>
      <c r="H71" s="20">
        <v>31234934</v>
      </c>
      <c r="I71" s="20">
        <v>89611956</v>
      </c>
      <c r="J71" s="20">
        <v>27576751</v>
      </c>
      <c r="K71" s="20">
        <v>33552360</v>
      </c>
      <c r="L71" s="20">
        <v>25149311</v>
      </c>
      <c r="M71" s="20">
        <v>86278422</v>
      </c>
      <c r="N71" s="20">
        <v>26494868</v>
      </c>
      <c r="O71" s="20"/>
      <c r="P71" s="20"/>
      <c r="Q71" s="20">
        <v>26494868</v>
      </c>
      <c r="R71" s="20"/>
      <c r="S71" s="20"/>
      <c r="T71" s="20"/>
      <c r="U71" s="20"/>
      <c r="V71" s="20">
        <v>202385246</v>
      </c>
      <c r="W71" s="20">
        <v>270790884</v>
      </c>
      <c r="X71" s="20"/>
      <c r="Y71" s="19"/>
      <c r="Z71" s="22">
        <v>361054516</v>
      </c>
    </row>
    <row r="72" spans="1:26" ht="13.5" hidden="1">
      <c r="A72" s="38" t="s">
        <v>105</v>
      </c>
      <c r="B72" s="18"/>
      <c r="C72" s="18"/>
      <c r="D72" s="19">
        <v>101071057</v>
      </c>
      <c r="E72" s="20">
        <v>101071057</v>
      </c>
      <c r="F72" s="20">
        <v>7203530</v>
      </c>
      <c r="G72" s="20">
        <v>8007561</v>
      </c>
      <c r="H72" s="20">
        <v>7646801</v>
      </c>
      <c r="I72" s="20">
        <v>22857892</v>
      </c>
      <c r="J72" s="20">
        <v>7783633</v>
      </c>
      <c r="K72" s="20">
        <v>7586691</v>
      </c>
      <c r="L72" s="20">
        <v>6928629</v>
      </c>
      <c r="M72" s="20">
        <v>22298953</v>
      </c>
      <c r="N72" s="20">
        <v>8622113</v>
      </c>
      <c r="O72" s="20"/>
      <c r="P72" s="20"/>
      <c r="Q72" s="20">
        <v>8622113</v>
      </c>
      <c r="R72" s="20"/>
      <c r="S72" s="20"/>
      <c r="T72" s="20"/>
      <c r="U72" s="20"/>
      <c r="V72" s="20">
        <v>53778958</v>
      </c>
      <c r="W72" s="20">
        <v>75803292</v>
      </c>
      <c r="X72" s="20"/>
      <c r="Y72" s="19"/>
      <c r="Z72" s="22">
        <v>101071057</v>
      </c>
    </row>
    <row r="73" spans="1:26" ht="13.5" hidden="1">
      <c r="A73" s="38" t="s">
        <v>106</v>
      </c>
      <c r="B73" s="18"/>
      <c r="C73" s="18"/>
      <c r="D73" s="19">
        <v>108364896</v>
      </c>
      <c r="E73" s="20">
        <v>108364896</v>
      </c>
      <c r="F73" s="20">
        <v>9270333</v>
      </c>
      <c r="G73" s="20">
        <v>8855912</v>
      </c>
      <c r="H73" s="20">
        <v>8825549</v>
      </c>
      <c r="I73" s="20">
        <v>26951794</v>
      </c>
      <c r="J73" s="20">
        <v>8893503</v>
      </c>
      <c r="K73" s="20">
        <v>8777641</v>
      </c>
      <c r="L73" s="20">
        <v>8835410</v>
      </c>
      <c r="M73" s="20">
        <v>26506554</v>
      </c>
      <c r="N73" s="20">
        <v>10065561</v>
      </c>
      <c r="O73" s="20"/>
      <c r="P73" s="20"/>
      <c r="Q73" s="20">
        <v>10065561</v>
      </c>
      <c r="R73" s="20"/>
      <c r="S73" s="20"/>
      <c r="T73" s="20"/>
      <c r="U73" s="20"/>
      <c r="V73" s="20">
        <v>63523909</v>
      </c>
      <c r="W73" s="20">
        <v>81273672</v>
      </c>
      <c r="X73" s="20"/>
      <c r="Y73" s="19"/>
      <c r="Z73" s="22">
        <v>108364896</v>
      </c>
    </row>
    <row r="74" spans="1:26" ht="13.5" hidden="1">
      <c r="A74" s="38" t="s">
        <v>107</v>
      </c>
      <c r="B74" s="18"/>
      <c r="C74" s="18"/>
      <c r="D74" s="19"/>
      <c r="E74" s="20"/>
      <c r="F74" s="20">
        <v>-908560</v>
      </c>
      <c r="G74" s="20">
        <v>-839253</v>
      </c>
      <c r="H74" s="20">
        <v>-568625</v>
      </c>
      <c r="I74" s="20">
        <v>-2316438</v>
      </c>
      <c r="J74" s="20">
        <v>-620870</v>
      </c>
      <c r="K74" s="20">
        <v>-494308</v>
      </c>
      <c r="L74" s="20">
        <v>-465082</v>
      </c>
      <c r="M74" s="20">
        <v>-1580260</v>
      </c>
      <c r="N74" s="20"/>
      <c r="O74" s="20"/>
      <c r="P74" s="20"/>
      <c r="Q74" s="20"/>
      <c r="R74" s="20"/>
      <c r="S74" s="20"/>
      <c r="T74" s="20"/>
      <c r="U74" s="20"/>
      <c r="V74" s="20">
        <v>-3896698</v>
      </c>
      <c r="W74" s="20"/>
      <c r="X74" s="20"/>
      <c r="Y74" s="19"/>
      <c r="Z74" s="22"/>
    </row>
    <row r="75" spans="1:26" ht="13.5" hidden="1">
      <c r="A75" s="39" t="s">
        <v>108</v>
      </c>
      <c r="B75" s="27"/>
      <c r="C75" s="27"/>
      <c r="D75" s="2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8"/>
      <c r="Z75" s="30"/>
    </row>
    <row r="76" spans="1:26" ht="13.5" hidden="1">
      <c r="A76" s="41" t="s">
        <v>110</v>
      </c>
      <c r="B76" s="31">
        <v>1013676858</v>
      </c>
      <c r="C76" s="31"/>
      <c r="D76" s="32">
        <v>1164014820</v>
      </c>
      <c r="E76" s="33">
        <v>1164014820</v>
      </c>
      <c r="F76" s="33">
        <v>93326756</v>
      </c>
      <c r="G76" s="33">
        <v>84846922</v>
      </c>
      <c r="H76" s="33">
        <v>83886405</v>
      </c>
      <c r="I76" s="33">
        <v>262060083</v>
      </c>
      <c r="J76" s="33">
        <v>96477335</v>
      </c>
      <c r="K76" s="33">
        <v>94687759</v>
      </c>
      <c r="L76" s="33">
        <v>69545044</v>
      </c>
      <c r="M76" s="33">
        <v>260710138</v>
      </c>
      <c r="N76" s="33">
        <v>90354252</v>
      </c>
      <c r="O76" s="33">
        <v>85644787</v>
      </c>
      <c r="P76" s="33">
        <v>98361195</v>
      </c>
      <c r="Q76" s="33">
        <v>274360234</v>
      </c>
      <c r="R76" s="33"/>
      <c r="S76" s="33"/>
      <c r="T76" s="33"/>
      <c r="U76" s="33"/>
      <c r="V76" s="33">
        <v>797130455</v>
      </c>
      <c r="W76" s="33">
        <v>873011115</v>
      </c>
      <c r="X76" s="33"/>
      <c r="Y76" s="32"/>
      <c r="Z76" s="34">
        <v>1164014820</v>
      </c>
    </row>
    <row r="77" spans="1:26" ht="13.5" hidden="1">
      <c r="A77" s="36" t="s">
        <v>31</v>
      </c>
      <c r="B77" s="18">
        <v>167068329</v>
      </c>
      <c r="C77" s="18"/>
      <c r="D77" s="19">
        <v>210743244</v>
      </c>
      <c r="E77" s="20">
        <v>210743244</v>
      </c>
      <c r="F77" s="20">
        <v>20872291</v>
      </c>
      <c r="G77" s="20">
        <v>17211946</v>
      </c>
      <c r="H77" s="20">
        <v>28143746</v>
      </c>
      <c r="I77" s="20">
        <v>66227983</v>
      </c>
      <c r="J77" s="20">
        <v>17085546</v>
      </c>
      <c r="K77" s="20">
        <v>22371867</v>
      </c>
      <c r="L77" s="20">
        <v>15748377</v>
      </c>
      <c r="M77" s="20">
        <v>55205790</v>
      </c>
      <c r="N77" s="20">
        <v>15378392</v>
      </c>
      <c r="O77" s="20">
        <v>18397669</v>
      </c>
      <c r="P77" s="20">
        <v>17195908</v>
      </c>
      <c r="Q77" s="20">
        <v>50971969</v>
      </c>
      <c r="R77" s="20"/>
      <c r="S77" s="20"/>
      <c r="T77" s="20"/>
      <c r="U77" s="20"/>
      <c r="V77" s="20">
        <v>172405742</v>
      </c>
      <c r="W77" s="20">
        <v>158057433</v>
      </c>
      <c r="X77" s="20"/>
      <c r="Y77" s="19"/>
      <c r="Z77" s="22">
        <v>210743244</v>
      </c>
    </row>
    <row r="78" spans="1:26" ht="13.5" hidden="1">
      <c r="A78" s="37" t="s">
        <v>32</v>
      </c>
      <c r="B78" s="18">
        <v>846608529</v>
      </c>
      <c r="C78" s="18"/>
      <c r="D78" s="19">
        <v>953271576</v>
      </c>
      <c r="E78" s="20">
        <v>953271576</v>
      </c>
      <c r="F78" s="20">
        <v>72454465</v>
      </c>
      <c r="G78" s="20">
        <v>67634976</v>
      </c>
      <c r="H78" s="20">
        <v>55742659</v>
      </c>
      <c r="I78" s="20">
        <v>195832100</v>
      </c>
      <c r="J78" s="20">
        <v>79391789</v>
      </c>
      <c r="K78" s="20">
        <v>72315892</v>
      </c>
      <c r="L78" s="20">
        <v>53796667</v>
      </c>
      <c r="M78" s="20">
        <v>205504348</v>
      </c>
      <c r="N78" s="20">
        <v>74975860</v>
      </c>
      <c r="O78" s="20">
        <v>67247118</v>
      </c>
      <c r="P78" s="20">
        <v>77401639</v>
      </c>
      <c r="Q78" s="20">
        <v>219624617</v>
      </c>
      <c r="R78" s="20"/>
      <c r="S78" s="20"/>
      <c r="T78" s="20"/>
      <c r="U78" s="20"/>
      <c r="V78" s="20">
        <v>620961065</v>
      </c>
      <c r="W78" s="20">
        <v>714953682</v>
      </c>
      <c r="X78" s="20"/>
      <c r="Y78" s="19"/>
      <c r="Z78" s="22">
        <v>953271576</v>
      </c>
    </row>
    <row r="79" spans="1:26" ht="13.5" hidden="1">
      <c r="A79" s="38" t="s">
        <v>103</v>
      </c>
      <c r="B79" s="18">
        <v>401629858</v>
      </c>
      <c r="C79" s="18"/>
      <c r="D79" s="19">
        <v>468354672</v>
      </c>
      <c r="E79" s="20">
        <v>468354672</v>
      </c>
      <c r="F79" s="20">
        <v>38790034</v>
      </c>
      <c r="G79" s="20">
        <v>32061575</v>
      </c>
      <c r="H79" s="20">
        <v>25206689</v>
      </c>
      <c r="I79" s="20">
        <v>96058298</v>
      </c>
      <c r="J79" s="20">
        <v>31946485</v>
      </c>
      <c r="K79" s="20">
        <v>28422466</v>
      </c>
      <c r="L79" s="20">
        <v>24213408</v>
      </c>
      <c r="M79" s="20">
        <v>84582359</v>
      </c>
      <c r="N79" s="20">
        <v>37334969</v>
      </c>
      <c r="O79" s="20">
        <v>27539589</v>
      </c>
      <c r="P79" s="20">
        <v>32445816</v>
      </c>
      <c r="Q79" s="20">
        <v>97320374</v>
      </c>
      <c r="R79" s="20"/>
      <c r="S79" s="20"/>
      <c r="T79" s="20"/>
      <c r="U79" s="20"/>
      <c r="V79" s="20">
        <v>277961031</v>
      </c>
      <c r="W79" s="20">
        <v>351266004</v>
      </c>
      <c r="X79" s="20"/>
      <c r="Y79" s="19"/>
      <c r="Z79" s="22">
        <v>468354672</v>
      </c>
    </row>
    <row r="80" spans="1:26" ht="13.5" hidden="1">
      <c r="A80" s="38" t="s">
        <v>104</v>
      </c>
      <c r="B80" s="18">
        <v>286374893</v>
      </c>
      <c r="C80" s="18"/>
      <c r="D80" s="19">
        <v>306896340</v>
      </c>
      <c r="E80" s="20">
        <v>306896340</v>
      </c>
      <c r="F80" s="20">
        <v>22470244</v>
      </c>
      <c r="G80" s="20">
        <v>24102789</v>
      </c>
      <c r="H80" s="20">
        <v>15986860</v>
      </c>
      <c r="I80" s="20">
        <v>62559893</v>
      </c>
      <c r="J80" s="20">
        <v>35606117</v>
      </c>
      <c r="K80" s="20">
        <v>31021058</v>
      </c>
      <c r="L80" s="20">
        <v>18262243</v>
      </c>
      <c r="M80" s="20">
        <v>84889418</v>
      </c>
      <c r="N80" s="20">
        <v>26250234</v>
      </c>
      <c r="O80" s="20">
        <v>26039730</v>
      </c>
      <c r="P80" s="20">
        <v>30601611</v>
      </c>
      <c r="Q80" s="20">
        <v>82891575</v>
      </c>
      <c r="R80" s="20"/>
      <c r="S80" s="20"/>
      <c r="T80" s="20"/>
      <c r="U80" s="20"/>
      <c r="V80" s="20">
        <v>230340886</v>
      </c>
      <c r="W80" s="20">
        <v>230172255</v>
      </c>
      <c r="X80" s="20"/>
      <c r="Y80" s="19"/>
      <c r="Z80" s="22">
        <v>306896340</v>
      </c>
    </row>
    <row r="81" spans="1:26" ht="13.5" hidden="1">
      <c r="A81" s="38" t="s">
        <v>105</v>
      </c>
      <c r="B81" s="18">
        <v>78477913</v>
      </c>
      <c r="C81" s="18"/>
      <c r="D81" s="19">
        <v>85910400</v>
      </c>
      <c r="E81" s="20">
        <v>85910400</v>
      </c>
      <c r="F81" s="20">
        <v>5227646</v>
      </c>
      <c r="G81" s="20">
        <v>4910409</v>
      </c>
      <c r="H81" s="20">
        <v>6118096</v>
      </c>
      <c r="I81" s="20">
        <v>16256151</v>
      </c>
      <c r="J81" s="20">
        <v>5641232</v>
      </c>
      <c r="K81" s="20">
        <v>6163377</v>
      </c>
      <c r="L81" s="20">
        <v>5292143</v>
      </c>
      <c r="M81" s="20">
        <v>17096752</v>
      </c>
      <c r="N81" s="20">
        <v>4802890</v>
      </c>
      <c r="O81" s="20">
        <v>6530419</v>
      </c>
      <c r="P81" s="20">
        <v>6954094</v>
      </c>
      <c r="Q81" s="20">
        <v>18287403</v>
      </c>
      <c r="R81" s="20"/>
      <c r="S81" s="20"/>
      <c r="T81" s="20"/>
      <c r="U81" s="20"/>
      <c r="V81" s="20">
        <v>51640306</v>
      </c>
      <c r="W81" s="20">
        <v>64432800</v>
      </c>
      <c r="X81" s="20"/>
      <c r="Y81" s="19"/>
      <c r="Z81" s="22">
        <v>85910400</v>
      </c>
    </row>
    <row r="82" spans="1:26" ht="13.5" hidden="1">
      <c r="A82" s="38" t="s">
        <v>106</v>
      </c>
      <c r="B82" s="18">
        <v>80125865</v>
      </c>
      <c r="C82" s="18"/>
      <c r="D82" s="19">
        <v>92110164</v>
      </c>
      <c r="E82" s="20">
        <v>92110164</v>
      </c>
      <c r="F82" s="20">
        <v>5966541</v>
      </c>
      <c r="G82" s="20">
        <v>6560203</v>
      </c>
      <c r="H82" s="20">
        <v>8431014</v>
      </c>
      <c r="I82" s="20">
        <v>20957758</v>
      </c>
      <c r="J82" s="20">
        <v>6197955</v>
      </c>
      <c r="K82" s="20">
        <v>6708991</v>
      </c>
      <c r="L82" s="20">
        <v>6028873</v>
      </c>
      <c r="M82" s="20">
        <v>18935819</v>
      </c>
      <c r="N82" s="20">
        <v>6587767</v>
      </c>
      <c r="O82" s="20">
        <v>7137380</v>
      </c>
      <c r="P82" s="20">
        <v>7400118</v>
      </c>
      <c r="Q82" s="20">
        <v>21125265</v>
      </c>
      <c r="R82" s="20"/>
      <c r="S82" s="20"/>
      <c r="T82" s="20"/>
      <c r="U82" s="20"/>
      <c r="V82" s="20">
        <v>61018842</v>
      </c>
      <c r="W82" s="20">
        <v>69082623</v>
      </c>
      <c r="X82" s="20"/>
      <c r="Y82" s="19"/>
      <c r="Z82" s="22">
        <v>92110164</v>
      </c>
    </row>
    <row r="83" spans="1:26" ht="13.5" hidden="1">
      <c r="A83" s="38" t="s">
        <v>107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108</v>
      </c>
      <c r="B84" s="27"/>
      <c r="C84" s="27"/>
      <c r="D84" s="2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>
        <v>3763648</v>
      </c>
      <c r="Q84" s="29">
        <v>3763648</v>
      </c>
      <c r="R84" s="29"/>
      <c r="S84" s="29"/>
      <c r="T84" s="29"/>
      <c r="U84" s="29"/>
      <c r="V84" s="29">
        <v>3763648</v>
      </c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133" t="s">
        <v>72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0</v>
      </c>
      <c r="C5" s="18">
        <v>0</v>
      </c>
      <c r="D5" s="58">
        <v>0</v>
      </c>
      <c r="E5" s="59">
        <v>0</v>
      </c>
      <c r="F5" s="59">
        <v>0</v>
      </c>
      <c r="G5" s="59">
        <v>0</v>
      </c>
      <c r="H5" s="59">
        <v>0</v>
      </c>
      <c r="I5" s="59">
        <v>0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0</v>
      </c>
      <c r="W5" s="59"/>
      <c r="X5" s="59">
        <v>0</v>
      </c>
      <c r="Y5" s="60">
        <v>0</v>
      </c>
      <c r="Z5" s="61">
        <v>0</v>
      </c>
    </row>
    <row r="6" spans="1:26" ht="13.5">
      <c r="A6" s="57" t="s">
        <v>32</v>
      </c>
      <c r="B6" s="18">
        <v>2023409</v>
      </c>
      <c r="C6" s="18">
        <v>0</v>
      </c>
      <c r="D6" s="58">
        <v>2200000</v>
      </c>
      <c r="E6" s="59">
        <v>1850000</v>
      </c>
      <c r="F6" s="59">
        <v>36712</v>
      </c>
      <c r="G6" s="59">
        <v>10614</v>
      </c>
      <c r="H6" s="59">
        <v>34167</v>
      </c>
      <c r="I6" s="59">
        <v>81493</v>
      </c>
      <c r="J6" s="59">
        <v>11623</v>
      </c>
      <c r="K6" s="59">
        <v>27682</v>
      </c>
      <c r="L6" s="59">
        <v>3579</v>
      </c>
      <c r="M6" s="59">
        <v>42884</v>
      </c>
      <c r="N6" s="59">
        <v>9837</v>
      </c>
      <c r="O6" s="59">
        <v>9423</v>
      </c>
      <c r="P6" s="59">
        <v>20541</v>
      </c>
      <c r="Q6" s="59">
        <v>39801</v>
      </c>
      <c r="R6" s="59">
        <v>0</v>
      </c>
      <c r="S6" s="59">
        <v>0</v>
      </c>
      <c r="T6" s="59">
        <v>0</v>
      </c>
      <c r="U6" s="59">
        <v>0</v>
      </c>
      <c r="V6" s="59">
        <v>164178</v>
      </c>
      <c r="W6" s="59">
        <v>626604</v>
      </c>
      <c r="X6" s="59">
        <v>-462426</v>
      </c>
      <c r="Y6" s="60">
        <v>-73.8</v>
      </c>
      <c r="Z6" s="61">
        <v>1850000</v>
      </c>
    </row>
    <row r="7" spans="1:26" ht="13.5">
      <c r="A7" s="57" t="s">
        <v>33</v>
      </c>
      <c r="B7" s="18">
        <v>8048875</v>
      </c>
      <c r="C7" s="18">
        <v>0</v>
      </c>
      <c r="D7" s="58">
        <v>5500000</v>
      </c>
      <c r="E7" s="59">
        <v>7600000</v>
      </c>
      <c r="F7" s="59">
        <v>94593</v>
      </c>
      <c r="G7" s="59">
        <v>448590</v>
      </c>
      <c r="H7" s="59">
        <v>689486</v>
      </c>
      <c r="I7" s="59">
        <v>1232669</v>
      </c>
      <c r="J7" s="59">
        <v>747273</v>
      </c>
      <c r="K7" s="59">
        <v>743814</v>
      </c>
      <c r="L7" s="59">
        <v>836891</v>
      </c>
      <c r="M7" s="59">
        <v>2327978</v>
      </c>
      <c r="N7" s="59">
        <v>1542042</v>
      </c>
      <c r="O7" s="59">
        <v>1577693</v>
      </c>
      <c r="P7" s="59">
        <v>1316027</v>
      </c>
      <c r="Q7" s="59">
        <v>4435762</v>
      </c>
      <c r="R7" s="59">
        <v>0</v>
      </c>
      <c r="S7" s="59">
        <v>0</v>
      </c>
      <c r="T7" s="59">
        <v>0</v>
      </c>
      <c r="U7" s="59">
        <v>0</v>
      </c>
      <c r="V7" s="59">
        <v>7996409</v>
      </c>
      <c r="W7" s="59">
        <v>3307827</v>
      </c>
      <c r="X7" s="59">
        <v>4688582</v>
      </c>
      <c r="Y7" s="60">
        <v>141.74</v>
      </c>
      <c r="Z7" s="61">
        <v>7600000</v>
      </c>
    </row>
    <row r="8" spans="1:26" ht="13.5">
      <c r="A8" s="57" t="s">
        <v>34</v>
      </c>
      <c r="B8" s="18">
        <v>288311093</v>
      </c>
      <c r="C8" s="18">
        <v>0</v>
      </c>
      <c r="D8" s="58">
        <v>385082000</v>
      </c>
      <c r="E8" s="59">
        <v>386486389</v>
      </c>
      <c r="F8" s="59">
        <v>114898000</v>
      </c>
      <c r="G8" s="59">
        <v>522641</v>
      </c>
      <c r="H8" s="59">
        <v>3302842</v>
      </c>
      <c r="I8" s="59">
        <v>118723483</v>
      </c>
      <c r="J8" s="59">
        <v>1158453</v>
      </c>
      <c r="K8" s="59">
        <v>5635932</v>
      </c>
      <c r="L8" s="59">
        <v>99065415</v>
      </c>
      <c r="M8" s="59">
        <v>105859800</v>
      </c>
      <c r="N8" s="59">
        <v>1746046</v>
      </c>
      <c r="O8" s="59">
        <v>2170063</v>
      </c>
      <c r="P8" s="59">
        <v>73598637</v>
      </c>
      <c r="Q8" s="59">
        <v>77514746</v>
      </c>
      <c r="R8" s="59">
        <v>0</v>
      </c>
      <c r="S8" s="59">
        <v>0</v>
      </c>
      <c r="T8" s="59">
        <v>0</v>
      </c>
      <c r="U8" s="59">
        <v>0</v>
      </c>
      <c r="V8" s="59">
        <v>302098029</v>
      </c>
      <c r="W8" s="59">
        <v>311002634</v>
      </c>
      <c r="X8" s="59">
        <v>-8904605</v>
      </c>
      <c r="Y8" s="60">
        <v>-2.86</v>
      </c>
      <c r="Z8" s="61">
        <v>386486389</v>
      </c>
    </row>
    <row r="9" spans="1:26" ht="13.5">
      <c r="A9" s="57" t="s">
        <v>35</v>
      </c>
      <c r="B9" s="18">
        <v>965094</v>
      </c>
      <c r="C9" s="18">
        <v>0</v>
      </c>
      <c r="D9" s="58">
        <v>545300</v>
      </c>
      <c r="E9" s="59">
        <v>515560</v>
      </c>
      <c r="F9" s="59">
        <v>9123</v>
      </c>
      <c r="G9" s="59">
        <v>57976</v>
      </c>
      <c r="H9" s="59">
        <v>19995</v>
      </c>
      <c r="I9" s="59">
        <v>87094</v>
      </c>
      <c r="J9" s="59">
        <v>167128</v>
      </c>
      <c r="K9" s="59">
        <v>38394</v>
      </c>
      <c r="L9" s="59">
        <v>141937</v>
      </c>
      <c r="M9" s="59">
        <v>347459</v>
      </c>
      <c r="N9" s="59">
        <v>70386</v>
      </c>
      <c r="O9" s="59">
        <v>40949</v>
      </c>
      <c r="P9" s="59">
        <v>6231</v>
      </c>
      <c r="Q9" s="59">
        <v>117566</v>
      </c>
      <c r="R9" s="59">
        <v>0</v>
      </c>
      <c r="S9" s="59">
        <v>0</v>
      </c>
      <c r="T9" s="59">
        <v>0</v>
      </c>
      <c r="U9" s="59">
        <v>0</v>
      </c>
      <c r="V9" s="59">
        <v>552119</v>
      </c>
      <c r="W9" s="59">
        <v>465470</v>
      </c>
      <c r="X9" s="59">
        <v>86649</v>
      </c>
      <c r="Y9" s="60">
        <v>18.62</v>
      </c>
      <c r="Z9" s="61">
        <v>515560</v>
      </c>
    </row>
    <row r="10" spans="1:26" ht="25.5">
      <c r="A10" s="62" t="s">
        <v>95</v>
      </c>
      <c r="B10" s="63">
        <f>SUM(B5:B9)</f>
        <v>299348471</v>
      </c>
      <c r="C10" s="63">
        <f>SUM(C5:C9)</f>
        <v>0</v>
      </c>
      <c r="D10" s="64">
        <f aca="true" t="shared" si="0" ref="D10:Z10">SUM(D5:D9)</f>
        <v>393327300</v>
      </c>
      <c r="E10" s="65">
        <f t="shared" si="0"/>
        <v>396451949</v>
      </c>
      <c r="F10" s="65">
        <f t="shared" si="0"/>
        <v>115038428</v>
      </c>
      <c r="G10" s="65">
        <f t="shared" si="0"/>
        <v>1039821</v>
      </c>
      <c r="H10" s="65">
        <f t="shared" si="0"/>
        <v>4046490</v>
      </c>
      <c r="I10" s="65">
        <f t="shared" si="0"/>
        <v>120124739</v>
      </c>
      <c r="J10" s="65">
        <f t="shared" si="0"/>
        <v>2084477</v>
      </c>
      <c r="K10" s="65">
        <f t="shared" si="0"/>
        <v>6445822</v>
      </c>
      <c r="L10" s="65">
        <f t="shared" si="0"/>
        <v>100047822</v>
      </c>
      <c r="M10" s="65">
        <f t="shared" si="0"/>
        <v>108578121</v>
      </c>
      <c r="N10" s="65">
        <f t="shared" si="0"/>
        <v>3368311</v>
      </c>
      <c r="O10" s="65">
        <f t="shared" si="0"/>
        <v>3798128</v>
      </c>
      <c r="P10" s="65">
        <f t="shared" si="0"/>
        <v>74941436</v>
      </c>
      <c r="Q10" s="65">
        <f t="shared" si="0"/>
        <v>82107875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310810735</v>
      </c>
      <c r="W10" s="65">
        <f t="shared" si="0"/>
        <v>315402535</v>
      </c>
      <c r="X10" s="65">
        <f t="shared" si="0"/>
        <v>-4591800</v>
      </c>
      <c r="Y10" s="66">
        <f>+IF(W10&lt;&gt;0,(X10/W10)*100,0)</f>
        <v>-1.4558538662347784</v>
      </c>
      <c r="Z10" s="67">
        <f t="shared" si="0"/>
        <v>396451949</v>
      </c>
    </row>
    <row r="11" spans="1:26" ht="13.5">
      <c r="A11" s="57" t="s">
        <v>36</v>
      </c>
      <c r="B11" s="18">
        <v>100024043</v>
      </c>
      <c r="C11" s="18">
        <v>0</v>
      </c>
      <c r="D11" s="58">
        <v>129287770</v>
      </c>
      <c r="E11" s="59">
        <v>134653770</v>
      </c>
      <c r="F11" s="59">
        <v>8553870</v>
      </c>
      <c r="G11" s="59">
        <v>8652286</v>
      </c>
      <c r="H11" s="59">
        <v>8733122</v>
      </c>
      <c r="I11" s="59">
        <v>25939278</v>
      </c>
      <c r="J11" s="59">
        <v>8535514</v>
      </c>
      <c r="K11" s="59">
        <v>9484219</v>
      </c>
      <c r="L11" s="59">
        <v>8998097</v>
      </c>
      <c r="M11" s="59">
        <v>27017830</v>
      </c>
      <c r="N11" s="59">
        <v>10518888</v>
      </c>
      <c r="O11" s="59">
        <v>9330144</v>
      </c>
      <c r="P11" s="59">
        <v>9311619</v>
      </c>
      <c r="Q11" s="59">
        <v>29160651</v>
      </c>
      <c r="R11" s="59">
        <v>0</v>
      </c>
      <c r="S11" s="59">
        <v>0</v>
      </c>
      <c r="T11" s="59">
        <v>0</v>
      </c>
      <c r="U11" s="59">
        <v>0</v>
      </c>
      <c r="V11" s="59">
        <v>82117759</v>
      </c>
      <c r="W11" s="59">
        <v>84490606</v>
      </c>
      <c r="X11" s="59">
        <v>-2372847</v>
      </c>
      <c r="Y11" s="60">
        <v>-2.81</v>
      </c>
      <c r="Z11" s="61">
        <v>134653770</v>
      </c>
    </row>
    <row r="12" spans="1:26" ht="13.5">
      <c r="A12" s="57" t="s">
        <v>37</v>
      </c>
      <c r="B12" s="18">
        <v>11308318</v>
      </c>
      <c r="C12" s="18">
        <v>0</v>
      </c>
      <c r="D12" s="58">
        <v>13245750</v>
      </c>
      <c r="E12" s="59">
        <v>12269710</v>
      </c>
      <c r="F12" s="59">
        <v>1063931</v>
      </c>
      <c r="G12" s="59">
        <v>340754</v>
      </c>
      <c r="H12" s="59">
        <v>1421748</v>
      </c>
      <c r="I12" s="59">
        <v>2826433</v>
      </c>
      <c r="J12" s="59">
        <v>933793</v>
      </c>
      <c r="K12" s="59">
        <v>995988</v>
      </c>
      <c r="L12" s="59">
        <v>963084</v>
      </c>
      <c r="M12" s="59">
        <v>2892865</v>
      </c>
      <c r="N12" s="59">
        <v>954933</v>
      </c>
      <c r="O12" s="59">
        <v>995910</v>
      </c>
      <c r="P12" s="59">
        <v>941430</v>
      </c>
      <c r="Q12" s="59">
        <v>2892273</v>
      </c>
      <c r="R12" s="59">
        <v>0</v>
      </c>
      <c r="S12" s="59">
        <v>0</v>
      </c>
      <c r="T12" s="59">
        <v>0</v>
      </c>
      <c r="U12" s="59">
        <v>0</v>
      </c>
      <c r="V12" s="59">
        <v>8611571</v>
      </c>
      <c r="W12" s="59">
        <v>10096967</v>
      </c>
      <c r="X12" s="59">
        <v>-1485396</v>
      </c>
      <c r="Y12" s="60">
        <v>-14.71</v>
      </c>
      <c r="Z12" s="61">
        <v>12269710</v>
      </c>
    </row>
    <row r="13" spans="1:26" ht="13.5">
      <c r="A13" s="57" t="s">
        <v>96</v>
      </c>
      <c r="B13" s="18">
        <v>17900116</v>
      </c>
      <c r="C13" s="18">
        <v>0</v>
      </c>
      <c r="D13" s="58">
        <v>20662900</v>
      </c>
      <c r="E13" s="59">
        <v>18265000</v>
      </c>
      <c r="F13" s="59">
        <v>1484415</v>
      </c>
      <c r="G13" s="59">
        <v>1491624</v>
      </c>
      <c r="H13" s="59">
        <v>1491624</v>
      </c>
      <c r="I13" s="59">
        <v>4467663</v>
      </c>
      <c r="J13" s="59">
        <v>1491624</v>
      </c>
      <c r="K13" s="59">
        <v>1491624</v>
      </c>
      <c r="L13" s="59">
        <v>1491624</v>
      </c>
      <c r="M13" s="59">
        <v>4474872</v>
      </c>
      <c r="N13" s="59">
        <v>1491624</v>
      </c>
      <c r="O13" s="59">
        <v>1491624</v>
      </c>
      <c r="P13" s="59">
        <v>1491624</v>
      </c>
      <c r="Q13" s="59">
        <v>4474872</v>
      </c>
      <c r="R13" s="59">
        <v>0</v>
      </c>
      <c r="S13" s="59">
        <v>0</v>
      </c>
      <c r="T13" s="59">
        <v>0</v>
      </c>
      <c r="U13" s="59">
        <v>0</v>
      </c>
      <c r="V13" s="59">
        <v>13417407</v>
      </c>
      <c r="W13" s="59">
        <v>15497172</v>
      </c>
      <c r="X13" s="59">
        <v>-2079765</v>
      </c>
      <c r="Y13" s="60">
        <v>-13.42</v>
      </c>
      <c r="Z13" s="61">
        <v>18265000</v>
      </c>
    </row>
    <row r="14" spans="1:26" ht="13.5">
      <c r="A14" s="57" t="s">
        <v>38</v>
      </c>
      <c r="B14" s="18">
        <v>484314</v>
      </c>
      <c r="C14" s="18">
        <v>0</v>
      </c>
      <c r="D14" s="58">
        <v>0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/>
      <c r="X14" s="59">
        <v>0</v>
      </c>
      <c r="Y14" s="60">
        <v>0</v>
      </c>
      <c r="Z14" s="61">
        <v>0</v>
      </c>
    </row>
    <row r="15" spans="1:26" ht="13.5">
      <c r="A15" s="57" t="s">
        <v>39</v>
      </c>
      <c r="B15" s="18">
        <v>0</v>
      </c>
      <c r="C15" s="18">
        <v>0</v>
      </c>
      <c r="D15" s="58">
        <v>0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0</v>
      </c>
      <c r="W15" s="59"/>
      <c r="X15" s="59">
        <v>0</v>
      </c>
      <c r="Y15" s="60">
        <v>0</v>
      </c>
      <c r="Z15" s="61">
        <v>0</v>
      </c>
    </row>
    <row r="16" spans="1:26" ht="13.5">
      <c r="A16" s="68" t="s">
        <v>40</v>
      </c>
      <c r="B16" s="18">
        <v>123217887</v>
      </c>
      <c r="C16" s="18">
        <v>0</v>
      </c>
      <c r="D16" s="58">
        <v>207942025</v>
      </c>
      <c r="E16" s="59">
        <v>205438644</v>
      </c>
      <c r="F16" s="59">
        <v>1365428</v>
      </c>
      <c r="G16" s="59">
        <v>3096283</v>
      </c>
      <c r="H16" s="59">
        <v>6120325</v>
      </c>
      <c r="I16" s="59">
        <v>10582036</v>
      </c>
      <c r="J16" s="59">
        <v>9315216</v>
      </c>
      <c r="K16" s="59">
        <v>14033000</v>
      </c>
      <c r="L16" s="59">
        <v>8573097</v>
      </c>
      <c r="M16" s="59">
        <v>31921313</v>
      </c>
      <c r="N16" s="59">
        <v>7354070</v>
      </c>
      <c r="O16" s="59">
        <v>52490446</v>
      </c>
      <c r="P16" s="59">
        <v>12066394</v>
      </c>
      <c r="Q16" s="59">
        <v>71910910</v>
      </c>
      <c r="R16" s="59">
        <v>0</v>
      </c>
      <c r="S16" s="59">
        <v>0</v>
      </c>
      <c r="T16" s="59">
        <v>0</v>
      </c>
      <c r="U16" s="59">
        <v>0</v>
      </c>
      <c r="V16" s="59">
        <v>114414259</v>
      </c>
      <c r="W16" s="59">
        <v>63777978</v>
      </c>
      <c r="X16" s="59">
        <v>50636281</v>
      </c>
      <c r="Y16" s="60">
        <v>79.39</v>
      </c>
      <c r="Z16" s="61">
        <v>205438644</v>
      </c>
    </row>
    <row r="17" spans="1:26" ht="13.5">
      <c r="A17" s="57" t="s">
        <v>41</v>
      </c>
      <c r="B17" s="18">
        <v>44426249</v>
      </c>
      <c r="C17" s="18">
        <v>0</v>
      </c>
      <c r="D17" s="58">
        <v>48310220</v>
      </c>
      <c r="E17" s="59">
        <v>50663900</v>
      </c>
      <c r="F17" s="59">
        <v>3595337</v>
      </c>
      <c r="G17" s="59">
        <v>2459807</v>
      </c>
      <c r="H17" s="59">
        <v>3376027</v>
      </c>
      <c r="I17" s="59">
        <v>9431171</v>
      </c>
      <c r="J17" s="59">
        <v>2777249</v>
      </c>
      <c r="K17" s="59">
        <v>6204738</v>
      </c>
      <c r="L17" s="59">
        <v>3916940</v>
      </c>
      <c r="M17" s="59">
        <v>12898927</v>
      </c>
      <c r="N17" s="59">
        <v>5693043</v>
      </c>
      <c r="O17" s="59">
        <v>2898006</v>
      </c>
      <c r="P17" s="59">
        <v>2588202</v>
      </c>
      <c r="Q17" s="59">
        <v>11179251</v>
      </c>
      <c r="R17" s="59">
        <v>0</v>
      </c>
      <c r="S17" s="59">
        <v>0</v>
      </c>
      <c r="T17" s="59">
        <v>0</v>
      </c>
      <c r="U17" s="59">
        <v>0</v>
      </c>
      <c r="V17" s="59">
        <v>33509349</v>
      </c>
      <c r="W17" s="59">
        <v>33304380</v>
      </c>
      <c r="X17" s="59">
        <v>204969</v>
      </c>
      <c r="Y17" s="60">
        <v>0.62</v>
      </c>
      <c r="Z17" s="61">
        <v>50663900</v>
      </c>
    </row>
    <row r="18" spans="1:26" ht="13.5">
      <c r="A18" s="69" t="s">
        <v>42</v>
      </c>
      <c r="B18" s="70">
        <f>SUM(B11:B17)</f>
        <v>297360927</v>
      </c>
      <c r="C18" s="70">
        <f>SUM(C11:C17)</f>
        <v>0</v>
      </c>
      <c r="D18" s="71">
        <f aca="true" t="shared" si="1" ref="D18:Z18">SUM(D11:D17)</f>
        <v>419448665</v>
      </c>
      <c r="E18" s="72">
        <f t="shared" si="1"/>
        <v>421291024</v>
      </c>
      <c r="F18" s="72">
        <f t="shared" si="1"/>
        <v>16062981</v>
      </c>
      <c r="G18" s="72">
        <f t="shared" si="1"/>
        <v>16040754</v>
      </c>
      <c r="H18" s="72">
        <f t="shared" si="1"/>
        <v>21142846</v>
      </c>
      <c r="I18" s="72">
        <f t="shared" si="1"/>
        <v>53246581</v>
      </c>
      <c r="J18" s="72">
        <f t="shared" si="1"/>
        <v>23053396</v>
      </c>
      <c r="K18" s="72">
        <f t="shared" si="1"/>
        <v>32209569</v>
      </c>
      <c r="L18" s="72">
        <f t="shared" si="1"/>
        <v>23942842</v>
      </c>
      <c r="M18" s="72">
        <f t="shared" si="1"/>
        <v>79205807</v>
      </c>
      <c r="N18" s="72">
        <f t="shared" si="1"/>
        <v>26012558</v>
      </c>
      <c r="O18" s="72">
        <f t="shared" si="1"/>
        <v>67206130</v>
      </c>
      <c r="P18" s="72">
        <f t="shared" si="1"/>
        <v>26399269</v>
      </c>
      <c r="Q18" s="72">
        <f t="shared" si="1"/>
        <v>119617957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252070345</v>
      </c>
      <c r="W18" s="72">
        <f t="shared" si="1"/>
        <v>207167103</v>
      </c>
      <c r="X18" s="72">
        <f t="shared" si="1"/>
        <v>44903242</v>
      </c>
      <c r="Y18" s="66">
        <f>+IF(W18&lt;&gt;0,(X18/W18)*100,0)</f>
        <v>21.674890148944158</v>
      </c>
      <c r="Z18" s="73">
        <f t="shared" si="1"/>
        <v>421291024</v>
      </c>
    </row>
    <row r="19" spans="1:26" ht="13.5">
      <c r="A19" s="69" t="s">
        <v>43</v>
      </c>
      <c r="B19" s="74">
        <f>+B10-B18</f>
        <v>1987544</v>
      </c>
      <c r="C19" s="74">
        <f>+C10-C18</f>
        <v>0</v>
      </c>
      <c r="D19" s="75">
        <f aca="true" t="shared" si="2" ref="D19:Z19">+D10-D18</f>
        <v>-26121365</v>
      </c>
      <c r="E19" s="76">
        <f t="shared" si="2"/>
        <v>-24839075</v>
      </c>
      <c r="F19" s="76">
        <f t="shared" si="2"/>
        <v>98975447</v>
      </c>
      <c r="G19" s="76">
        <f t="shared" si="2"/>
        <v>-15000933</v>
      </c>
      <c r="H19" s="76">
        <f t="shared" si="2"/>
        <v>-17096356</v>
      </c>
      <c r="I19" s="76">
        <f t="shared" si="2"/>
        <v>66878158</v>
      </c>
      <c r="J19" s="76">
        <f t="shared" si="2"/>
        <v>-20968919</v>
      </c>
      <c r="K19" s="76">
        <f t="shared" si="2"/>
        <v>-25763747</v>
      </c>
      <c r="L19" s="76">
        <f t="shared" si="2"/>
        <v>76104980</v>
      </c>
      <c r="M19" s="76">
        <f t="shared" si="2"/>
        <v>29372314</v>
      </c>
      <c r="N19" s="76">
        <f t="shared" si="2"/>
        <v>-22644247</v>
      </c>
      <c r="O19" s="76">
        <f t="shared" si="2"/>
        <v>-63408002</v>
      </c>
      <c r="P19" s="76">
        <f t="shared" si="2"/>
        <v>48542167</v>
      </c>
      <c r="Q19" s="76">
        <f t="shared" si="2"/>
        <v>-37510082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58740390</v>
      </c>
      <c r="W19" s="76">
        <f>IF(E10=E18,0,W10-W18)</f>
        <v>108235432</v>
      </c>
      <c r="X19" s="76">
        <f t="shared" si="2"/>
        <v>-49495042</v>
      </c>
      <c r="Y19" s="77">
        <f>+IF(W19&lt;&gt;0,(X19/W19)*100,0)</f>
        <v>-45.72905663646264</v>
      </c>
      <c r="Z19" s="78">
        <f t="shared" si="2"/>
        <v>-24839075</v>
      </c>
    </row>
    <row r="20" spans="1:26" ht="13.5">
      <c r="A20" s="57" t="s">
        <v>44</v>
      </c>
      <c r="B20" s="18">
        <v>0</v>
      </c>
      <c r="C20" s="18">
        <v>0</v>
      </c>
      <c r="D20" s="58">
        <v>0</v>
      </c>
      <c r="E20" s="59">
        <v>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/>
      <c r="X20" s="59">
        <v>0</v>
      </c>
      <c r="Y20" s="60">
        <v>0</v>
      </c>
      <c r="Z20" s="61">
        <v>0</v>
      </c>
    </row>
    <row r="21" spans="1:26" ht="13.5">
      <c r="A21" s="57" t="s">
        <v>97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98</v>
      </c>
      <c r="B22" s="85">
        <f>SUM(B19:B21)</f>
        <v>1987544</v>
      </c>
      <c r="C22" s="85">
        <f>SUM(C19:C21)</f>
        <v>0</v>
      </c>
      <c r="D22" s="86">
        <f aca="true" t="shared" si="3" ref="D22:Z22">SUM(D19:D21)</f>
        <v>-26121365</v>
      </c>
      <c r="E22" s="87">
        <f t="shared" si="3"/>
        <v>-24839075</v>
      </c>
      <c r="F22" s="87">
        <f t="shared" si="3"/>
        <v>98975447</v>
      </c>
      <c r="G22" s="87">
        <f t="shared" si="3"/>
        <v>-15000933</v>
      </c>
      <c r="H22" s="87">
        <f t="shared" si="3"/>
        <v>-17096356</v>
      </c>
      <c r="I22" s="87">
        <f t="shared" si="3"/>
        <v>66878158</v>
      </c>
      <c r="J22" s="87">
        <f t="shared" si="3"/>
        <v>-20968919</v>
      </c>
      <c r="K22" s="87">
        <f t="shared" si="3"/>
        <v>-25763747</v>
      </c>
      <c r="L22" s="87">
        <f t="shared" si="3"/>
        <v>76104980</v>
      </c>
      <c r="M22" s="87">
        <f t="shared" si="3"/>
        <v>29372314</v>
      </c>
      <c r="N22" s="87">
        <f t="shared" si="3"/>
        <v>-22644247</v>
      </c>
      <c r="O22" s="87">
        <f t="shared" si="3"/>
        <v>-63408002</v>
      </c>
      <c r="P22" s="87">
        <f t="shared" si="3"/>
        <v>48542167</v>
      </c>
      <c r="Q22" s="87">
        <f t="shared" si="3"/>
        <v>-37510082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58740390</v>
      </c>
      <c r="W22" s="87">
        <f t="shared" si="3"/>
        <v>108235432</v>
      </c>
      <c r="X22" s="87">
        <f t="shared" si="3"/>
        <v>-49495042</v>
      </c>
      <c r="Y22" s="88">
        <f>+IF(W22&lt;&gt;0,(X22/W22)*100,0)</f>
        <v>-45.72905663646264</v>
      </c>
      <c r="Z22" s="89">
        <f t="shared" si="3"/>
        <v>-24839075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1987544</v>
      </c>
      <c r="C24" s="74">
        <f>SUM(C22:C23)</f>
        <v>0</v>
      </c>
      <c r="D24" s="75">
        <f aca="true" t="shared" si="4" ref="D24:Z24">SUM(D22:D23)</f>
        <v>-26121365</v>
      </c>
      <c r="E24" s="76">
        <f t="shared" si="4"/>
        <v>-24839075</v>
      </c>
      <c r="F24" s="76">
        <f t="shared" si="4"/>
        <v>98975447</v>
      </c>
      <c r="G24" s="76">
        <f t="shared" si="4"/>
        <v>-15000933</v>
      </c>
      <c r="H24" s="76">
        <f t="shared" si="4"/>
        <v>-17096356</v>
      </c>
      <c r="I24" s="76">
        <f t="shared" si="4"/>
        <v>66878158</v>
      </c>
      <c r="J24" s="76">
        <f t="shared" si="4"/>
        <v>-20968919</v>
      </c>
      <c r="K24" s="76">
        <f t="shared" si="4"/>
        <v>-25763747</v>
      </c>
      <c r="L24" s="76">
        <f t="shared" si="4"/>
        <v>76104980</v>
      </c>
      <c r="M24" s="76">
        <f t="shared" si="4"/>
        <v>29372314</v>
      </c>
      <c r="N24" s="76">
        <f t="shared" si="4"/>
        <v>-22644247</v>
      </c>
      <c r="O24" s="76">
        <f t="shared" si="4"/>
        <v>-63408002</v>
      </c>
      <c r="P24" s="76">
        <f t="shared" si="4"/>
        <v>48542167</v>
      </c>
      <c r="Q24" s="76">
        <f t="shared" si="4"/>
        <v>-37510082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58740390</v>
      </c>
      <c r="W24" s="76">
        <f t="shared" si="4"/>
        <v>108235432</v>
      </c>
      <c r="X24" s="76">
        <f t="shared" si="4"/>
        <v>-49495042</v>
      </c>
      <c r="Y24" s="77">
        <f>+IF(W24&lt;&gt;0,(X24/W24)*100,0)</f>
        <v>-45.72905663646264</v>
      </c>
      <c r="Z24" s="78">
        <f t="shared" si="4"/>
        <v>-24839075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99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2208938</v>
      </c>
      <c r="C27" s="21">
        <v>0</v>
      </c>
      <c r="D27" s="98">
        <v>16500000</v>
      </c>
      <c r="E27" s="99">
        <v>12100000</v>
      </c>
      <c r="F27" s="99">
        <v>30588</v>
      </c>
      <c r="G27" s="99">
        <v>0</v>
      </c>
      <c r="H27" s="99">
        <v>66120</v>
      </c>
      <c r="I27" s="99">
        <v>96708</v>
      </c>
      <c r="J27" s="99">
        <v>25508</v>
      </c>
      <c r="K27" s="99">
        <v>126850</v>
      </c>
      <c r="L27" s="99">
        <v>1334188</v>
      </c>
      <c r="M27" s="99">
        <v>1486546</v>
      </c>
      <c r="N27" s="99">
        <v>769</v>
      </c>
      <c r="O27" s="99">
        <v>480031</v>
      </c>
      <c r="P27" s="99">
        <v>1411377</v>
      </c>
      <c r="Q27" s="99">
        <v>1892177</v>
      </c>
      <c r="R27" s="99">
        <v>0</v>
      </c>
      <c r="S27" s="99">
        <v>0</v>
      </c>
      <c r="T27" s="99">
        <v>0</v>
      </c>
      <c r="U27" s="99">
        <v>0</v>
      </c>
      <c r="V27" s="99">
        <v>3475431</v>
      </c>
      <c r="W27" s="99">
        <v>9075000</v>
      </c>
      <c r="X27" s="99">
        <v>-5599569</v>
      </c>
      <c r="Y27" s="100">
        <v>-61.7</v>
      </c>
      <c r="Z27" s="101">
        <v>12100000</v>
      </c>
    </row>
    <row r="28" spans="1:26" ht="13.5">
      <c r="A28" s="102" t="s">
        <v>44</v>
      </c>
      <c r="B28" s="18">
        <v>0</v>
      </c>
      <c r="C28" s="18">
        <v>0</v>
      </c>
      <c r="D28" s="58">
        <v>0</v>
      </c>
      <c r="E28" s="59">
        <v>0</v>
      </c>
      <c r="F28" s="59">
        <v>0</v>
      </c>
      <c r="G28" s="59">
        <v>0</v>
      </c>
      <c r="H28" s="59">
        <v>0</v>
      </c>
      <c r="I28" s="59">
        <v>0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0</v>
      </c>
      <c r="W28" s="59"/>
      <c r="X28" s="59">
        <v>0</v>
      </c>
      <c r="Y28" s="60">
        <v>0</v>
      </c>
      <c r="Z28" s="61">
        <v>0</v>
      </c>
    </row>
    <row r="29" spans="1:26" ht="13.5">
      <c r="A29" s="57" t="s">
        <v>100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2208938</v>
      </c>
      <c r="C31" s="18">
        <v>0</v>
      </c>
      <c r="D31" s="58">
        <v>16500000</v>
      </c>
      <c r="E31" s="59">
        <v>12100000</v>
      </c>
      <c r="F31" s="59">
        <v>30588</v>
      </c>
      <c r="G31" s="59">
        <v>0</v>
      </c>
      <c r="H31" s="59">
        <v>66120</v>
      </c>
      <c r="I31" s="59">
        <v>96708</v>
      </c>
      <c r="J31" s="59">
        <v>25508</v>
      </c>
      <c r="K31" s="59">
        <v>126850</v>
      </c>
      <c r="L31" s="59">
        <v>1334188</v>
      </c>
      <c r="M31" s="59">
        <v>1486546</v>
      </c>
      <c r="N31" s="59">
        <v>769</v>
      </c>
      <c r="O31" s="59">
        <v>480031</v>
      </c>
      <c r="P31" s="59">
        <v>1411377</v>
      </c>
      <c r="Q31" s="59">
        <v>1892177</v>
      </c>
      <c r="R31" s="59">
        <v>0</v>
      </c>
      <c r="S31" s="59">
        <v>0</v>
      </c>
      <c r="T31" s="59">
        <v>0</v>
      </c>
      <c r="U31" s="59">
        <v>0</v>
      </c>
      <c r="V31" s="59">
        <v>3475431</v>
      </c>
      <c r="W31" s="59">
        <v>9075000</v>
      </c>
      <c r="X31" s="59">
        <v>-5599569</v>
      </c>
      <c r="Y31" s="60">
        <v>-61.7</v>
      </c>
      <c r="Z31" s="61">
        <v>12100000</v>
      </c>
    </row>
    <row r="32" spans="1:26" ht="13.5">
      <c r="A32" s="69" t="s">
        <v>50</v>
      </c>
      <c r="B32" s="21">
        <f>SUM(B28:B31)</f>
        <v>2208938</v>
      </c>
      <c r="C32" s="21">
        <f>SUM(C28:C31)</f>
        <v>0</v>
      </c>
      <c r="D32" s="98">
        <f aca="true" t="shared" si="5" ref="D32:Z32">SUM(D28:D31)</f>
        <v>16500000</v>
      </c>
      <c r="E32" s="99">
        <f t="shared" si="5"/>
        <v>12100000</v>
      </c>
      <c r="F32" s="99">
        <f t="shared" si="5"/>
        <v>30588</v>
      </c>
      <c r="G32" s="99">
        <f t="shared" si="5"/>
        <v>0</v>
      </c>
      <c r="H32" s="99">
        <f t="shared" si="5"/>
        <v>66120</v>
      </c>
      <c r="I32" s="99">
        <f t="shared" si="5"/>
        <v>96708</v>
      </c>
      <c r="J32" s="99">
        <f t="shared" si="5"/>
        <v>25508</v>
      </c>
      <c r="K32" s="99">
        <f t="shared" si="5"/>
        <v>126850</v>
      </c>
      <c r="L32" s="99">
        <f t="shared" si="5"/>
        <v>1334188</v>
      </c>
      <c r="M32" s="99">
        <f t="shared" si="5"/>
        <v>1486546</v>
      </c>
      <c r="N32" s="99">
        <f t="shared" si="5"/>
        <v>769</v>
      </c>
      <c r="O32" s="99">
        <f t="shared" si="5"/>
        <v>480031</v>
      </c>
      <c r="P32" s="99">
        <f t="shared" si="5"/>
        <v>1411377</v>
      </c>
      <c r="Q32" s="99">
        <f t="shared" si="5"/>
        <v>1892177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3475431</v>
      </c>
      <c r="W32" s="99">
        <f t="shared" si="5"/>
        <v>9075000</v>
      </c>
      <c r="X32" s="99">
        <f t="shared" si="5"/>
        <v>-5599569</v>
      </c>
      <c r="Y32" s="100">
        <f>+IF(W32&lt;&gt;0,(X32/W32)*100,0)</f>
        <v>-61.703239669421485</v>
      </c>
      <c r="Z32" s="101">
        <f t="shared" si="5"/>
        <v>12100000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115007406</v>
      </c>
      <c r="C35" s="18">
        <v>0</v>
      </c>
      <c r="D35" s="58">
        <v>92346000</v>
      </c>
      <c r="E35" s="59">
        <v>116369000</v>
      </c>
      <c r="F35" s="59">
        <v>203276235</v>
      </c>
      <c r="G35" s="59">
        <v>184470841</v>
      </c>
      <c r="H35" s="59">
        <v>218121742</v>
      </c>
      <c r="I35" s="59">
        <v>218121742</v>
      </c>
      <c r="J35" s="59">
        <v>220667599</v>
      </c>
      <c r="K35" s="59">
        <v>186556347</v>
      </c>
      <c r="L35" s="59">
        <v>253534371</v>
      </c>
      <c r="M35" s="59">
        <v>253534371</v>
      </c>
      <c r="N35" s="59">
        <v>236837971</v>
      </c>
      <c r="O35" s="59">
        <v>223779405</v>
      </c>
      <c r="P35" s="59">
        <v>285759127</v>
      </c>
      <c r="Q35" s="59">
        <v>285759127</v>
      </c>
      <c r="R35" s="59">
        <v>0</v>
      </c>
      <c r="S35" s="59">
        <v>0</v>
      </c>
      <c r="T35" s="59">
        <v>0</v>
      </c>
      <c r="U35" s="59">
        <v>0</v>
      </c>
      <c r="V35" s="59">
        <v>285759127</v>
      </c>
      <c r="W35" s="59">
        <v>87276750</v>
      </c>
      <c r="X35" s="59">
        <v>198482377</v>
      </c>
      <c r="Y35" s="60">
        <v>227.42</v>
      </c>
      <c r="Z35" s="61">
        <v>116369000</v>
      </c>
    </row>
    <row r="36" spans="1:26" ht="13.5">
      <c r="A36" s="57" t="s">
        <v>53</v>
      </c>
      <c r="B36" s="18">
        <v>302096090</v>
      </c>
      <c r="C36" s="18">
        <v>0</v>
      </c>
      <c r="D36" s="58">
        <v>343000000</v>
      </c>
      <c r="E36" s="59">
        <v>343000000</v>
      </c>
      <c r="F36" s="59">
        <v>312770820</v>
      </c>
      <c r="G36" s="59">
        <v>299839026</v>
      </c>
      <c r="H36" s="59">
        <v>298520824</v>
      </c>
      <c r="I36" s="59">
        <v>298520824</v>
      </c>
      <c r="J36" s="59">
        <v>297052707</v>
      </c>
      <c r="K36" s="59">
        <v>295601884</v>
      </c>
      <c r="L36" s="59">
        <v>295458947</v>
      </c>
      <c r="M36" s="59">
        <v>295458947</v>
      </c>
      <c r="N36" s="59">
        <v>294072566</v>
      </c>
      <c r="O36" s="59">
        <v>293060957</v>
      </c>
      <c r="P36" s="59">
        <v>292990306</v>
      </c>
      <c r="Q36" s="59">
        <v>292990306</v>
      </c>
      <c r="R36" s="59">
        <v>0</v>
      </c>
      <c r="S36" s="59">
        <v>0</v>
      </c>
      <c r="T36" s="59">
        <v>0</v>
      </c>
      <c r="U36" s="59">
        <v>0</v>
      </c>
      <c r="V36" s="59">
        <v>292990306</v>
      </c>
      <c r="W36" s="59">
        <v>257250000</v>
      </c>
      <c r="X36" s="59">
        <v>35740306</v>
      </c>
      <c r="Y36" s="60">
        <v>13.89</v>
      </c>
      <c r="Z36" s="61">
        <v>343000000</v>
      </c>
    </row>
    <row r="37" spans="1:26" ht="13.5">
      <c r="A37" s="57" t="s">
        <v>54</v>
      </c>
      <c r="B37" s="18">
        <v>46222012</v>
      </c>
      <c r="C37" s="18">
        <v>0</v>
      </c>
      <c r="D37" s="58">
        <v>20000000</v>
      </c>
      <c r="E37" s="59">
        <v>20350000</v>
      </c>
      <c r="F37" s="59">
        <v>57695058</v>
      </c>
      <c r="G37" s="59">
        <v>28090384</v>
      </c>
      <c r="H37" s="59">
        <v>77213270</v>
      </c>
      <c r="I37" s="59">
        <v>77213270</v>
      </c>
      <c r="J37" s="59">
        <v>98960842</v>
      </c>
      <c r="K37" s="59">
        <v>89498574</v>
      </c>
      <c r="L37" s="59">
        <v>79941457</v>
      </c>
      <c r="M37" s="59">
        <v>79941457</v>
      </c>
      <c r="N37" s="59">
        <v>80083937</v>
      </c>
      <c r="O37" s="59">
        <v>80959131</v>
      </c>
      <c r="P37" s="59">
        <v>93976172</v>
      </c>
      <c r="Q37" s="59">
        <v>93976172</v>
      </c>
      <c r="R37" s="59">
        <v>0</v>
      </c>
      <c r="S37" s="59">
        <v>0</v>
      </c>
      <c r="T37" s="59">
        <v>0</v>
      </c>
      <c r="U37" s="59">
        <v>0</v>
      </c>
      <c r="V37" s="59">
        <v>93976172</v>
      </c>
      <c r="W37" s="59">
        <v>15262500</v>
      </c>
      <c r="X37" s="59">
        <v>78713672</v>
      </c>
      <c r="Y37" s="60">
        <v>515.73</v>
      </c>
      <c r="Z37" s="61">
        <v>20350000</v>
      </c>
    </row>
    <row r="38" spans="1:26" ht="13.5">
      <c r="A38" s="57" t="s">
        <v>55</v>
      </c>
      <c r="B38" s="18">
        <v>5051000</v>
      </c>
      <c r="C38" s="18">
        <v>0</v>
      </c>
      <c r="D38" s="58">
        <v>350000</v>
      </c>
      <c r="E38" s="59">
        <v>0</v>
      </c>
      <c r="F38" s="59">
        <v>301000</v>
      </c>
      <c r="G38" s="59">
        <v>5051000</v>
      </c>
      <c r="H38" s="59">
        <v>5051000</v>
      </c>
      <c r="I38" s="59">
        <v>5051000</v>
      </c>
      <c r="J38" s="59">
        <v>5051000</v>
      </c>
      <c r="K38" s="59">
        <v>5051000</v>
      </c>
      <c r="L38" s="59">
        <v>5051000</v>
      </c>
      <c r="M38" s="59">
        <v>5051000</v>
      </c>
      <c r="N38" s="59">
        <v>5051000</v>
      </c>
      <c r="O38" s="59">
        <v>5051000</v>
      </c>
      <c r="P38" s="59">
        <v>5051000</v>
      </c>
      <c r="Q38" s="59">
        <v>5051000</v>
      </c>
      <c r="R38" s="59">
        <v>0</v>
      </c>
      <c r="S38" s="59">
        <v>0</v>
      </c>
      <c r="T38" s="59">
        <v>0</v>
      </c>
      <c r="U38" s="59">
        <v>0</v>
      </c>
      <c r="V38" s="59">
        <v>5051000</v>
      </c>
      <c r="W38" s="59"/>
      <c r="X38" s="59">
        <v>5051000</v>
      </c>
      <c r="Y38" s="60">
        <v>0</v>
      </c>
      <c r="Z38" s="61">
        <v>0</v>
      </c>
    </row>
    <row r="39" spans="1:26" ht="13.5">
      <c r="A39" s="57" t="s">
        <v>56</v>
      </c>
      <c r="B39" s="18">
        <v>365830484</v>
      </c>
      <c r="C39" s="18">
        <v>0</v>
      </c>
      <c r="D39" s="58">
        <v>414996000</v>
      </c>
      <c r="E39" s="59">
        <v>439019000</v>
      </c>
      <c r="F39" s="59">
        <v>458050997</v>
      </c>
      <c r="G39" s="59">
        <v>451168483</v>
      </c>
      <c r="H39" s="59">
        <v>434378296</v>
      </c>
      <c r="I39" s="59">
        <v>434378296</v>
      </c>
      <c r="J39" s="59">
        <v>413708464</v>
      </c>
      <c r="K39" s="59">
        <v>387608657</v>
      </c>
      <c r="L39" s="59">
        <v>464000861</v>
      </c>
      <c r="M39" s="59">
        <v>464000861</v>
      </c>
      <c r="N39" s="59">
        <v>445775600</v>
      </c>
      <c r="O39" s="59">
        <v>430830231</v>
      </c>
      <c r="P39" s="59">
        <v>479722261</v>
      </c>
      <c r="Q39" s="59">
        <v>479722261</v>
      </c>
      <c r="R39" s="59">
        <v>0</v>
      </c>
      <c r="S39" s="59">
        <v>0</v>
      </c>
      <c r="T39" s="59">
        <v>0</v>
      </c>
      <c r="U39" s="59">
        <v>0</v>
      </c>
      <c r="V39" s="59">
        <v>479722261</v>
      </c>
      <c r="W39" s="59">
        <v>329264250</v>
      </c>
      <c r="X39" s="59">
        <v>150458011</v>
      </c>
      <c r="Y39" s="60">
        <v>45.7</v>
      </c>
      <c r="Z39" s="61">
        <v>439019000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59951128</v>
      </c>
      <c r="C42" s="18">
        <v>0</v>
      </c>
      <c r="D42" s="58">
        <v>18500000</v>
      </c>
      <c r="E42" s="59">
        <v>-6573598</v>
      </c>
      <c r="F42" s="59">
        <v>85962851</v>
      </c>
      <c r="G42" s="59">
        <v>-18689171</v>
      </c>
      <c r="H42" s="59">
        <v>41441965</v>
      </c>
      <c r="I42" s="59">
        <v>108715645</v>
      </c>
      <c r="J42" s="59">
        <v>1801421</v>
      </c>
      <c r="K42" s="59">
        <v>-33043948</v>
      </c>
      <c r="L42" s="59">
        <v>68925585</v>
      </c>
      <c r="M42" s="59">
        <v>37683058</v>
      </c>
      <c r="N42" s="59">
        <v>-15402146</v>
      </c>
      <c r="O42" s="59">
        <v>-12238823</v>
      </c>
      <c r="P42" s="59">
        <v>62011650</v>
      </c>
      <c r="Q42" s="59">
        <v>34370681</v>
      </c>
      <c r="R42" s="59">
        <v>0</v>
      </c>
      <c r="S42" s="59">
        <v>0</v>
      </c>
      <c r="T42" s="59">
        <v>0</v>
      </c>
      <c r="U42" s="59">
        <v>0</v>
      </c>
      <c r="V42" s="59">
        <v>180769384</v>
      </c>
      <c r="W42" s="59">
        <v>133217186</v>
      </c>
      <c r="X42" s="59">
        <v>47552198</v>
      </c>
      <c r="Y42" s="60">
        <v>35.7</v>
      </c>
      <c r="Z42" s="61">
        <v>-6573598</v>
      </c>
    </row>
    <row r="43" spans="1:26" ht="13.5">
      <c r="A43" s="57" t="s">
        <v>59</v>
      </c>
      <c r="B43" s="18">
        <v>-2197692</v>
      </c>
      <c r="C43" s="18">
        <v>0</v>
      </c>
      <c r="D43" s="58">
        <v>-16500000</v>
      </c>
      <c r="E43" s="59">
        <v>-12100000</v>
      </c>
      <c r="F43" s="59">
        <v>-144030588</v>
      </c>
      <c r="G43" s="59">
        <v>28000000</v>
      </c>
      <c r="H43" s="59">
        <v>-36066120</v>
      </c>
      <c r="I43" s="59">
        <v>-152096708</v>
      </c>
      <c r="J43" s="59">
        <v>27974492</v>
      </c>
      <c r="K43" s="59">
        <v>27873150</v>
      </c>
      <c r="L43" s="59">
        <v>-45334188</v>
      </c>
      <c r="M43" s="59">
        <v>10513454</v>
      </c>
      <c r="N43" s="59">
        <v>32000769</v>
      </c>
      <c r="O43" s="59">
        <v>-16480031</v>
      </c>
      <c r="P43" s="59">
        <v>-77411377</v>
      </c>
      <c r="Q43" s="59">
        <v>-61890639</v>
      </c>
      <c r="R43" s="59">
        <v>0</v>
      </c>
      <c r="S43" s="59">
        <v>0</v>
      </c>
      <c r="T43" s="59">
        <v>0</v>
      </c>
      <c r="U43" s="59">
        <v>0</v>
      </c>
      <c r="V43" s="59">
        <v>-203473893</v>
      </c>
      <c r="W43" s="59">
        <v>-90233254</v>
      </c>
      <c r="X43" s="59">
        <v>-113240639</v>
      </c>
      <c r="Y43" s="60">
        <v>125.5</v>
      </c>
      <c r="Z43" s="61">
        <v>-12100000</v>
      </c>
    </row>
    <row r="44" spans="1:26" ht="13.5">
      <c r="A44" s="57" t="s">
        <v>60</v>
      </c>
      <c r="B44" s="18">
        <v>-4104383</v>
      </c>
      <c r="C44" s="18">
        <v>0</v>
      </c>
      <c r="D44" s="58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/>
      <c r="X44" s="59">
        <v>0</v>
      </c>
      <c r="Y44" s="60">
        <v>0</v>
      </c>
      <c r="Z44" s="61">
        <v>0</v>
      </c>
    </row>
    <row r="45" spans="1:26" ht="13.5">
      <c r="A45" s="69" t="s">
        <v>61</v>
      </c>
      <c r="B45" s="21">
        <v>84644252</v>
      </c>
      <c r="C45" s="21">
        <v>0</v>
      </c>
      <c r="D45" s="98">
        <v>62346000</v>
      </c>
      <c r="E45" s="99">
        <v>65962526</v>
      </c>
      <c r="F45" s="99">
        <v>26295387</v>
      </c>
      <c r="G45" s="99">
        <v>35606216</v>
      </c>
      <c r="H45" s="99">
        <v>40982061</v>
      </c>
      <c r="I45" s="99">
        <v>40982061</v>
      </c>
      <c r="J45" s="99">
        <v>70757974</v>
      </c>
      <c r="K45" s="99">
        <v>65587176</v>
      </c>
      <c r="L45" s="99">
        <v>89178573</v>
      </c>
      <c r="M45" s="99">
        <v>89178573</v>
      </c>
      <c r="N45" s="99">
        <v>105777196</v>
      </c>
      <c r="O45" s="99">
        <v>77058342</v>
      </c>
      <c r="P45" s="99">
        <v>61658615</v>
      </c>
      <c r="Q45" s="99">
        <v>61658615</v>
      </c>
      <c r="R45" s="99">
        <v>0</v>
      </c>
      <c r="S45" s="99">
        <v>0</v>
      </c>
      <c r="T45" s="99">
        <v>0</v>
      </c>
      <c r="U45" s="99">
        <v>0</v>
      </c>
      <c r="V45" s="99">
        <v>61658615</v>
      </c>
      <c r="W45" s="99">
        <v>127620056</v>
      </c>
      <c r="X45" s="99">
        <v>-65961441</v>
      </c>
      <c r="Y45" s="100">
        <v>-51.69</v>
      </c>
      <c r="Z45" s="101">
        <v>65962526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101</v>
      </c>
      <c r="B47" s="114" t="s">
        <v>86</v>
      </c>
      <c r="C47" s="114"/>
      <c r="D47" s="115" t="s">
        <v>87</v>
      </c>
      <c r="E47" s="116" t="s">
        <v>88</v>
      </c>
      <c r="F47" s="117"/>
      <c r="G47" s="117"/>
      <c r="H47" s="117"/>
      <c r="I47" s="118" t="s">
        <v>89</v>
      </c>
      <c r="J47" s="117"/>
      <c r="K47" s="117"/>
      <c r="L47" s="117"/>
      <c r="M47" s="118" t="s">
        <v>90</v>
      </c>
      <c r="N47" s="119"/>
      <c r="O47" s="119"/>
      <c r="P47" s="119"/>
      <c r="Q47" s="118" t="s">
        <v>91</v>
      </c>
      <c r="R47" s="119"/>
      <c r="S47" s="119"/>
      <c r="T47" s="119"/>
      <c r="U47" s="119"/>
      <c r="V47" s="118" t="s">
        <v>92</v>
      </c>
      <c r="W47" s="118" t="s">
        <v>93</v>
      </c>
      <c r="X47" s="118" t="s">
        <v>94</v>
      </c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3156486</v>
      </c>
      <c r="C49" s="51">
        <v>0</v>
      </c>
      <c r="D49" s="128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5934912</v>
      </c>
      <c r="X49" s="53">
        <v>9091398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2625296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18907390</v>
      </c>
      <c r="X51" s="53">
        <v>21532686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102</v>
      </c>
      <c r="B58" s="5">
        <f>IF(B67=0,0,+(B76/B67)*100)</f>
        <v>19.42197548790185</v>
      </c>
      <c r="C58" s="5">
        <f>IF(C67=0,0,+(C76/C67)*100)</f>
        <v>0</v>
      </c>
      <c r="D58" s="6">
        <f aca="true" t="shared" si="6" ref="D58:Z58">IF(D67=0,0,+(D76/D67)*100)</f>
        <v>100</v>
      </c>
      <c r="E58" s="7">
        <f t="shared" si="6"/>
        <v>93.67127309541888</v>
      </c>
      <c r="F58" s="7">
        <f t="shared" si="6"/>
        <v>100</v>
      </c>
      <c r="G58" s="7">
        <f t="shared" si="6"/>
        <v>100</v>
      </c>
      <c r="H58" s="7">
        <f t="shared" si="6"/>
        <v>100</v>
      </c>
      <c r="I58" s="7">
        <f t="shared" si="6"/>
        <v>100</v>
      </c>
      <c r="J58" s="7">
        <f t="shared" si="6"/>
        <v>100</v>
      </c>
      <c r="K58" s="7">
        <f t="shared" si="6"/>
        <v>100</v>
      </c>
      <c r="L58" s="7">
        <f t="shared" si="6"/>
        <v>100</v>
      </c>
      <c r="M58" s="7">
        <f t="shared" si="6"/>
        <v>100</v>
      </c>
      <c r="N58" s="7">
        <f t="shared" si="6"/>
        <v>100</v>
      </c>
      <c r="O58" s="7">
        <f t="shared" si="6"/>
        <v>100</v>
      </c>
      <c r="P58" s="7">
        <f t="shared" si="6"/>
        <v>100</v>
      </c>
      <c r="Q58" s="7">
        <f t="shared" si="6"/>
        <v>100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100</v>
      </c>
      <c r="W58" s="7">
        <f t="shared" si="6"/>
        <v>40.6720991248061</v>
      </c>
      <c r="X58" s="7">
        <f t="shared" si="6"/>
        <v>0</v>
      </c>
      <c r="Y58" s="7">
        <f t="shared" si="6"/>
        <v>0</v>
      </c>
      <c r="Z58" s="8">
        <f t="shared" si="6"/>
        <v>93.67127309541888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7" t="s">
        <v>32</v>
      </c>
      <c r="B60" s="12">
        <f t="shared" si="7"/>
        <v>19.42197548790185</v>
      </c>
      <c r="C60" s="12">
        <f t="shared" si="7"/>
        <v>0</v>
      </c>
      <c r="D60" s="3">
        <f t="shared" si="7"/>
        <v>100</v>
      </c>
      <c r="E60" s="13">
        <f t="shared" si="7"/>
        <v>100</v>
      </c>
      <c r="F60" s="13">
        <f t="shared" si="7"/>
        <v>100</v>
      </c>
      <c r="G60" s="13">
        <f t="shared" si="7"/>
        <v>100</v>
      </c>
      <c r="H60" s="13">
        <f t="shared" si="7"/>
        <v>100</v>
      </c>
      <c r="I60" s="13">
        <f t="shared" si="7"/>
        <v>100</v>
      </c>
      <c r="J60" s="13">
        <f t="shared" si="7"/>
        <v>100</v>
      </c>
      <c r="K60" s="13">
        <f t="shared" si="7"/>
        <v>100</v>
      </c>
      <c r="L60" s="13">
        <f t="shared" si="7"/>
        <v>100</v>
      </c>
      <c r="M60" s="13">
        <f t="shared" si="7"/>
        <v>100</v>
      </c>
      <c r="N60" s="13">
        <f t="shared" si="7"/>
        <v>100</v>
      </c>
      <c r="O60" s="13">
        <f t="shared" si="7"/>
        <v>100</v>
      </c>
      <c r="P60" s="13">
        <f t="shared" si="7"/>
        <v>100</v>
      </c>
      <c r="Q60" s="13">
        <f t="shared" si="7"/>
        <v>100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100</v>
      </c>
      <c r="W60" s="13">
        <f t="shared" si="7"/>
        <v>40.596134081493254</v>
      </c>
      <c r="X60" s="13">
        <f t="shared" si="7"/>
        <v>0</v>
      </c>
      <c r="Y60" s="13">
        <f t="shared" si="7"/>
        <v>0</v>
      </c>
      <c r="Z60" s="14">
        <f t="shared" si="7"/>
        <v>100</v>
      </c>
    </row>
    <row r="61" spans="1:26" ht="13.5">
      <c r="A61" s="38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8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8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8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8" t="s">
        <v>107</v>
      </c>
      <c r="B65" s="12">
        <f t="shared" si="7"/>
        <v>19.42197548790185</v>
      </c>
      <c r="C65" s="12">
        <f t="shared" si="7"/>
        <v>0</v>
      </c>
      <c r="D65" s="3">
        <f t="shared" si="7"/>
        <v>100</v>
      </c>
      <c r="E65" s="13">
        <f t="shared" si="7"/>
        <v>100</v>
      </c>
      <c r="F65" s="13">
        <f t="shared" si="7"/>
        <v>100</v>
      </c>
      <c r="G65" s="13">
        <f t="shared" si="7"/>
        <v>100</v>
      </c>
      <c r="H65" s="13">
        <f t="shared" si="7"/>
        <v>100</v>
      </c>
      <c r="I65" s="13">
        <f t="shared" si="7"/>
        <v>100</v>
      </c>
      <c r="J65" s="13">
        <f t="shared" si="7"/>
        <v>100</v>
      </c>
      <c r="K65" s="13">
        <f t="shared" si="7"/>
        <v>100</v>
      </c>
      <c r="L65" s="13">
        <f t="shared" si="7"/>
        <v>100</v>
      </c>
      <c r="M65" s="13">
        <f t="shared" si="7"/>
        <v>100</v>
      </c>
      <c r="N65" s="13">
        <f t="shared" si="7"/>
        <v>100</v>
      </c>
      <c r="O65" s="13">
        <f t="shared" si="7"/>
        <v>100</v>
      </c>
      <c r="P65" s="13">
        <f t="shared" si="7"/>
        <v>100</v>
      </c>
      <c r="Q65" s="13">
        <f t="shared" si="7"/>
        <v>100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100</v>
      </c>
      <c r="W65" s="13">
        <f t="shared" si="7"/>
        <v>40.596134081493254</v>
      </c>
      <c r="X65" s="13">
        <f t="shared" si="7"/>
        <v>0</v>
      </c>
      <c r="Y65" s="13">
        <f t="shared" si="7"/>
        <v>0</v>
      </c>
      <c r="Z65" s="14">
        <f t="shared" si="7"/>
        <v>100</v>
      </c>
    </row>
    <row r="66" spans="1:26" ht="13.5">
      <c r="A66" s="39" t="s">
        <v>108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0.3792828685258964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100</v>
      </c>
      <c r="K66" s="16">
        <f t="shared" si="7"/>
        <v>0</v>
      </c>
      <c r="L66" s="16">
        <f t="shared" si="7"/>
        <v>100</v>
      </c>
      <c r="M66" s="16">
        <f t="shared" si="7"/>
        <v>100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100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0.3792828685258964</v>
      </c>
    </row>
    <row r="67" spans="1:26" ht="13.5" hidden="1">
      <c r="A67" s="40" t="s">
        <v>109</v>
      </c>
      <c r="B67" s="23">
        <v>2023409</v>
      </c>
      <c r="C67" s="23"/>
      <c r="D67" s="24">
        <v>2200000</v>
      </c>
      <c r="E67" s="25">
        <v>1975500</v>
      </c>
      <c r="F67" s="25">
        <v>36712</v>
      </c>
      <c r="G67" s="25">
        <v>10614</v>
      </c>
      <c r="H67" s="25">
        <v>34167</v>
      </c>
      <c r="I67" s="25">
        <v>81493</v>
      </c>
      <c r="J67" s="25">
        <v>122462</v>
      </c>
      <c r="K67" s="25">
        <v>27682</v>
      </c>
      <c r="L67" s="25">
        <v>18216</v>
      </c>
      <c r="M67" s="25">
        <v>168360</v>
      </c>
      <c r="N67" s="25">
        <v>9837</v>
      </c>
      <c r="O67" s="25">
        <v>9423</v>
      </c>
      <c r="P67" s="25">
        <v>20541</v>
      </c>
      <c r="Q67" s="25">
        <v>39801</v>
      </c>
      <c r="R67" s="25"/>
      <c r="S67" s="25"/>
      <c r="T67" s="25"/>
      <c r="U67" s="25"/>
      <c r="V67" s="25">
        <v>289654</v>
      </c>
      <c r="W67" s="25">
        <v>626604</v>
      </c>
      <c r="X67" s="25"/>
      <c r="Y67" s="24"/>
      <c r="Z67" s="26">
        <v>1975500</v>
      </c>
    </row>
    <row r="68" spans="1:26" ht="13.5" hidden="1">
      <c r="A68" s="36" t="s">
        <v>31</v>
      </c>
      <c r="B68" s="18"/>
      <c r="C68" s="18"/>
      <c r="D68" s="19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19"/>
      <c r="Z68" s="22"/>
    </row>
    <row r="69" spans="1:26" ht="13.5" hidden="1">
      <c r="A69" s="37" t="s">
        <v>32</v>
      </c>
      <c r="B69" s="18">
        <v>2023409</v>
      </c>
      <c r="C69" s="18"/>
      <c r="D69" s="19">
        <v>2200000</v>
      </c>
      <c r="E69" s="20">
        <v>1850000</v>
      </c>
      <c r="F69" s="20">
        <v>36712</v>
      </c>
      <c r="G69" s="20">
        <v>10614</v>
      </c>
      <c r="H69" s="20">
        <v>34167</v>
      </c>
      <c r="I69" s="20">
        <v>81493</v>
      </c>
      <c r="J69" s="20">
        <v>11623</v>
      </c>
      <c r="K69" s="20">
        <v>27682</v>
      </c>
      <c r="L69" s="20">
        <v>3579</v>
      </c>
      <c r="M69" s="20">
        <v>42884</v>
      </c>
      <c r="N69" s="20">
        <v>9837</v>
      </c>
      <c r="O69" s="20">
        <v>9423</v>
      </c>
      <c r="P69" s="20">
        <v>20541</v>
      </c>
      <c r="Q69" s="20">
        <v>39801</v>
      </c>
      <c r="R69" s="20"/>
      <c r="S69" s="20"/>
      <c r="T69" s="20"/>
      <c r="U69" s="20"/>
      <c r="V69" s="20">
        <v>164178</v>
      </c>
      <c r="W69" s="20">
        <v>626604</v>
      </c>
      <c r="X69" s="20"/>
      <c r="Y69" s="19"/>
      <c r="Z69" s="22">
        <v>1850000</v>
      </c>
    </row>
    <row r="70" spans="1:26" ht="13.5" hidden="1">
      <c r="A70" s="38" t="s">
        <v>103</v>
      </c>
      <c r="B70" s="18"/>
      <c r="C70" s="18"/>
      <c r="D70" s="19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19"/>
      <c r="Z70" s="22"/>
    </row>
    <row r="71" spans="1:26" ht="13.5" hidden="1">
      <c r="A71" s="38" t="s">
        <v>104</v>
      </c>
      <c r="B71" s="18"/>
      <c r="C71" s="18"/>
      <c r="D71" s="19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19"/>
      <c r="Z71" s="22"/>
    </row>
    <row r="72" spans="1:26" ht="13.5" hidden="1">
      <c r="A72" s="38" t="s">
        <v>105</v>
      </c>
      <c r="B72" s="18"/>
      <c r="C72" s="18"/>
      <c r="D72" s="19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19"/>
      <c r="Z72" s="22"/>
    </row>
    <row r="73" spans="1:26" ht="13.5" hidden="1">
      <c r="A73" s="38" t="s">
        <v>106</v>
      </c>
      <c r="B73" s="18"/>
      <c r="C73" s="18"/>
      <c r="D73" s="19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19"/>
      <c r="Z73" s="22"/>
    </row>
    <row r="74" spans="1:26" ht="13.5" hidden="1">
      <c r="A74" s="38" t="s">
        <v>107</v>
      </c>
      <c r="B74" s="18">
        <v>2023409</v>
      </c>
      <c r="C74" s="18"/>
      <c r="D74" s="19">
        <v>2200000</v>
      </c>
      <c r="E74" s="20">
        <v>1850000</v>
      </c>
      <c r="F74" s="20">
        <v>36712</v>
      </c>
      <c r="G74" s="20">
        <v>10614</v>
      </c>
      <c r="H74" s="20">
        <v>34167</v>
      </c>
      <c r="I74" s="20">
        <v>81493</v>
      </c>
      <c r="J74" s="20">
        <v>11623</v>
      </c>
      <c r="K74" s="20">
        <v>27682</v>
      </c>
      <c r="L74" s="20">
        <v>3579</v>
      </c>
      <c r="M74" s="20">
        <v>42884</v>
      </c>
      <c r="N74" s="20">
        <v>9837</v>
      </c>
      <c r="O74" s="20">
        <v>9423</v>
      </c>
      <c r="P74" s="20">
        <v>20541</v>
      </c>
      <c r="Q74" s="20">
        <v>39801</v>
      </c>
      <c r="R74" s="20"/>
      <c r="S74" s="20"/>
      <c r="T74" s="20"/>
      <c r="U74" s="20"/>
      <c r="V74" s="20">
        <v>164178</v>
      </c>
      <c r="W74" s="20">
        <v>626604</v>
      </c>
      <c r="X74" s="20"/>
      <c r="Y74" s="19"/>
      <c r="Z74" s="22">
        <v>1850000</v>
      </c>
    </row>
    <row r="75" spans="1:26" ht="13.5" hidden="1">
      <c r="A75" s="39" t="s">
        <v>108</v>
      </c>
      <c r="B75" s="27"/>
      <c r="C75" s="27"/>
      <c r="D75" s="28"/>
      <c r="E75" s="29">
        <v>125500</v>
      </c>
      <c r="F75" s="29"/>
      <c r="G75" s="29"/>
      <c r="H75" s="29"/>
      <c r="I75" s="29"/>
      <c r="J75" s="29">
        <v>110839</v>
      </c>
      <c r="K75" s="29"/>
      <c r="L75" s="29">
        <v>14637</v>
      </c>
      <c r="M75" s="29">
        <v>125476</v>
      </c>
      <c r="N75" s="29"/>
      <c r="O75" s="29"/>
      <c r="P75" s="29"/>
      <c r="Q75" s="29"/>
      <c r="R75" s="29"/>
      <c r="S75" s="29"/>
      <c r="T75" s="29"/>
      <c r="U75" s="29"/>
      <c r="V75" s="29">
        <v>125476</v>
      </c>
      <c r="W75" s="29"/>
      <c r="X75" s="29"/>
      <c r="Y75" s="28"/>
      <c r="Z75" s="30">
        <v>125500</v>
      </c>
    </row>
    <row r="76" spans="1:26" ht="13.5" hidden="1">
      <c r="A76" s="41" t="s">
        <v>110</v>
      </c>
      <c r="B76" s="31">
        <v>392986</v>
      </c>
      <c r="C76" s="31"/>
      <c r="D76" s="32">
        <v>2200000</v>
      </c>
      <c r="E76" s="33">
        <v>1850476</v>
      </c>
      <c r="F76" s="33">
        <v>36712</v>
      </c>
      <c r="G76" s="33">
        <v>10614</v>
      </c>
      <c r="H76" s="33">
        <v>34167</v>
      </c>
      <c r="I76" s="33">
        <v>81493</v>
      </c>
      <c r="J76" s="33">
        <v>122462</v>
      </c>
      <c r="K76" s="33">
        <v>27682</v>
      </c>
      <c r="L76" s="33">
        <v>18216</v>
      </c>
      <c r="M76" s="33">
        <v>168360</v>
      </c>
      <c r="N76" s="33">
        <v>9837</v>
      </c>
      <c r="O76" s="33">
        <v>9423</v>
      </c>
      <c r="P76" s="33">
        <v>20541</v>
      </c>
      <c r="Q76" s="33">
        <v>39801</v>
      </c>
      <c r="R76" s="33"/>
      <c r="S76" s="33"/>
      <c r="T76" s="33"/>
      <c r="U76" s="33"/>
      <c r="V76" s="33">
        <v>289654</v>
      </c>
      <c r="W76" s="33">
        <v>254853</v>
      </c>
      <c r="X76" s="33"/>
      <c r="Y76" s="32"/>
      <c r="Z76" s="34">
        <v>1850476</v>
      </c>
    </row>
    <row r="77" spans="1:26" ht="13.5" hidden="1">
      <c r="A77" s="36" t="s">
        <v>31</v>
      </c>
      <c r="B77" s="18"/>
      <c r="C77" s="18"/>
      <c r="D77" s="19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19"/>
      <c r="Z77" s="22"/>
    </row>
    <row r="78" spans="1:26" ht="13.5" hidden="1">
      <c r="A78" s="37" t="s">
        <v>32</v>
      </c>
      <c r="B78" s="18">
        <v>392986</v>
      </c>
      <c r="C78" s="18"/>
      <c r="D78" s="19">
        <v>2200000</v>
      </c>
      <c r="E78" s="20">
        <v>1850000</v>
      </c>
      <c r="F78" s="20">
        <v>36712</v>
      </c>
      <c r="G78" s="20">
        <v>10614</v>
      </c>
      <c r="H78" s="20">
        <v>34167</v>
      </c>
      <c r="I78" s="20">
        <v>81493</v>
      </c>
      <c r="J78" s="20">
        <v>11623</v>
      </c>
      <c r="K78" s="20">
        <v>27682</v>
      </c>
      <c r="L78" s="20">
        <v>3579</v>
      </c>
      <c r="M78" s="20">
        <v>42884</v>
      </c>
      <c r="N78" s="20">
        <v>9837</v>
      </c>
      <c r="O78" s="20">
        <v>9423</v>
      </c>
      <c r="P78" s="20">
        <v>20541</v>
      </c>
      <c r="Q78" s="20">
        <v>39801</v>
      </c>
      <c r="R78" s="20"/>
      <c r="S78" s="20"/>
      <c r="T78" s="20"/>
      <c r="U78" s="20"/>
      <c r="V78" s="20">
        <v>164178</v>
      </c>
      <c r="W78" s="20">
        <v>254377</v>
      </c>
      <c r="X78" s="20"/>
      <c r="Y78" s="19"/>
      <c r="Z78" s="22">
        <v>1850000</v>
      </c>
    </row>
    <row r="79" spans="1:26" ht="13.5" hidden="1">
      <c r="A79" s="38" t="s">
        <v>103</v>
      </c>
      <c r="B79" s="18"/>
      <c r="C79" s="18"/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19"/>
      <c r="Z79" s="22"/>
    </row>
    <row r="80" spans="1:26" ht="13.5" hidden="1">
      <c r="A80" s="38" t="s">
        <v>104</v>
      </c>
      <c r="B80" s="18"/>
      <c r="C80" s="18"/>
      <c r="D80" s="19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19"/>
      <c r="Z80" s="22"/>
    </row>
    <row r="81" spans="1:26" ht="13.5" hidden="1">
      <c r="A81" s="38" t="s">
        <v>105</v>
      </c>
      <c r="B81" s="18"/>
      <c r="C81" s="18"/>
      <c r="D81" s="19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19"/>
      <c r="Z81" s="22"/>
    </row>
    <row r="82" spans="1:26" ht="13.5" hidden="1">
      <c r="A82" s="38" t="s">
        <v>106</v>
      </c>
      <c r="B82" s="18"/>
      <c r="C82" s="18"/>
      <c r="D82" s="19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19"/>
      <c r="Z82" s="22"/>
    </row>
    <row r="83" spans="1:26" ht="13.5" hidden="1">
      <c r="A83" s="38" t="s">
        <v>107</v>
      </c>
      <c r="B83" s="18">
        <v>392986</v>
      </c>
      <c r="C83" s="18"/>
      <c r="D83" s="19">
        <v>2200000</v>
      </c>
      <c r="E83" s="20">
        <v>1850000</v>
      </c>
      <c r="F83" s="20">
        <v>36712</v>
      </c>
      <c r="G83" s="20">
        <v>10614</v>
      </c>
      <c r="H83" s="20">
        <v>34167</v>
      </c>
      <c r="I83" s="20">
        <v>81493</v>
      </c>
      <c r="J83" s="20">
        <v>11623</v>
      </c>
      <c r="K83" s="20">
        <v>27682</v>
      </c>
      <c r="L83" s="20">
        <v>3579</v>
      </c>
      <c r="M83" s="20">
        <v>42884</v>
      </c>
      <c r="N83" s="20">
        <v>9837</v>
      </c>
      <c r="O83" s="20">
        <v>9423</v>
      </c>
      <c r="P83" s="20">
        <v>20541</v>
      </c>
      <c r="Q83" s="20">
        <v>39801</v>
      </c>
      <c r="R83" s="20"/>
      <c r="S83" s="20"/>
      <c r="T83" s="20"/>
      <c r="U83" s="20"/>
      <c r="V83" s="20">
        <v>164178</v>
      </c>
      <c r="W83" s="20">
        <v>254377</v>
      </c>
      <c r="X83" s="20"/>
      <c r="Y83" s="19"/>
      <c r="Z83" s="22">
        <v>1850000</v>
      </c>
    </row>
    <row r="84" spans="1:26" ht="13.5" hidden="1">
      <c r="A84" s="39" t="s">
        <v>108</v>
      </c>
      <c r="B84" s="27"/>
      <c r="C84" s="27"/>
      <c r="D84" s="28"/>
      <c r="E84" s="29">
        <v>476</v>
      </c>
      <c r="F84" s="29"/>
      <c r="G84" s="29"/>
      <c r="H84" s="29"/>
      <c r="I84" s="29"/>
      <c r="J84" s="29">
        <v>110839</v>
      </c>
      <c r="K84" s="29"/>
      <c r="L84" s="29">
        <v>14637</v>
      </c>
      <c r="M84" s="29">
        <v>125476</v>
      </c>
      <c r="N84" s="29"/>
      <c r="O84" s="29"/>
      <c r="P84" s="29"/>
      <c r="Q84" s="29"/>
      <c r="R84" s="29"/>
      <c r="S84" s="29"/>
      <c r="T84" s="29"/>
      <c r="U84" s="29"/>
      <c r="V84" s="29">
        <v>125476</v>
      </c>
      <c r="W84" s="29">
        <v>476</v>
      </c>
      <c r="X84" s="29"/>
      <c r="Y84" s="28"/>
      <c r="Z84" s="30">
        <v>476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Elsabe Rossouw</cp:lastModifiedBy>
  <dcterms:created xsi:type="dcterms:W3CDTF">2017-05-05T10:05:18Z</dcterms:created>
  <dcterms:modified xsi:type="dcterms:W3CDTF">2017-05-05T10:05:54Z</dcterms:modified>
  <cp:category/>
  <cp:version/>
  <cp:contentType/>
  <cp:contentStatus/>
</cp:coreProperties>
</file>