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'BUF'!$A$1:$AA$55</definedName>
    <definedName name="_xlnm.Print_Area" localSheetId="10">'DC10'!$A$1:$AA$55</definedName>
    <definedName name="_xlnm.Print_Area" localSheetId="17">'DC12'!$A$1:$AA$55</definedName>
    <definedName name="_xlnm.Print_Area" localSheetId="24">'DC13'!$A$1:$AA$55</definedName>
    <definedName name="_xlnm.Print_Area" localSheetId="28">'DC14'!$A$1:$AA$55</definedName>
    <definedName name="_xlnm.Print_Area" localSheetId="34">'DC15'!$A$1:$AA$55</definedName>
    <definedName name="_xlnm.Print_Area" localSheetId="39">'DC44'!$A$1:$AA$55</definedName>
    <definedName name="_xlnm.Print_Area" localSheetId="3">'EC101'!$A$1:$AA$55</definedName>
    <definedName name="_xlnm.Print_Area" localSheetId="4">'EC102'!$A$1:$AA$55</definedName>
    <definedName name="_xlnm.Print_Area" localSheetId="5">'EC104'!$A$1:$AA$55</definedName>
    <definedName name="_xlnm.Print_Area" localSheetId="6">'EC105'!$A$1:$AA$55</definedName>
    <definedName name="_xlnm.Print_Area" localSheetId="7">'EC106'!$A$1:$AA$55</definedName>
    <definedName name="_xlnm.Print_Area" localSheetId="8">'EC108'!$A$1:$AA$55</definedName>
    <definedName name="_xlnm.Print_Area" localSheetId="9">'EC109'!$A$1:$AA$55</definedName>
    <definedName name="_xlnm.Print_Area" localSheetId="11">'EC121'!$A$1:$AA$55</definedName>
    <definedName name="_xlnm.Print_Area" localSheetId="12">'EC122'!$A$1:$AA$55</definedName>
    <definedName name="_xlnm.Print_Area" localSheetId="13">'EC123'!$A$1:$AA$55</definedName>
    <definedName name="_xlnm.Print_Area" localSheetId="14">'EC124'!$A$1:$AA$55</definedName>
    <definedName name="_xlnm.Print_Area" localSheetId="15">'EC126'!$A$1:$AA$55</definedName>
    <definedName name="_xlnm.Print_Area" localSheetId="16">'EC129'!$A$1:$AA$55</definedName>
    <definedName name="_xlnm.Print_Area" localSheetId="18">'EC131'!$A$1:$AA$55</definedName>
    <definedName name="_xlnm.Print_Area" localSheetId="19">'EC135'!$A$1:$AA$55</definedName>
    <definedName name="_xlnm.Print_Area" localSheetId="20">'EC136'!$A$1:$AA$55</definedName>
    <definedName name="_xlnm.Print_Area" localSheetId="21">'EC137'!$A$1:$AA$55</definedName>
    <definedName name="_xlnm.Print_Area" localSheetId="22">'EC138'!$A$1:$AA$55</definedName>
    <definedName name="_xlnm.Print_Area" localSheetId="23">'EC139'!$A$1:$AA$55</definedName>
    <definedName name="_xlnm.Print_Area" localSheetId="25">'EC141'!$A$1:$AA$55</definedName>
    <definedName name="_xlnm.Print_Area" localSheetId="26">'EC142'!$A$1:$AA$55</definedName>
    <definedName name="_xlnm.Print_Area" localSheetId="27">'EC145'!$A$1:$AA$55</definedName>
    <definedName name="_xlnm.Print_Area" localSheetId="29">'EC153'!$A$1:$AA$55</definedName>
    <definedName name="_xlnm.Print_Area" localSheetId="30">'EC154'!$A$1:$AA$55</definedName>
    <definedName name="_xlnm.Print_Area" localSheetId="31">'EC155'!$A$1:$AA$55</definedName>
    <definedName name="_xlnm.Print_Area" localSheetId="32">'EC156'!$A$1:$AA$55</definedName>
    <definedName name="_xlnm.Print_Area" localSheetId="33">'EC157'!$A$1:$AA$55</definedName>
    <definedName name="_xlnm.Print_Area" localSheetId="35">'EC441'!$A$1:$AA$55</definedName>
    <definedName name="_xlnm.Print_Area" localSheetId="36">'EC442'!$A$1:$AA$55</definedName>
    <definedName name="_xlnm.Print_Area" localSheetId="37">'EC443'!$A$1:$AA$55</definedName>
    <definedName name="_xlnm.Print_Area" localSheetId="38">'EC444'!$A$1:$AA$55</definedName>
    <definedName name="_xlnm.Print_Area" localSheetId="2">'NMA'!$A$1:$AA$55</definedName>
    <definedName name="_xlnm.Print_Area" localSheetId="0">'Summary'!$A$1:$AA$55</definedName>
  </definedNames>
  <calcPr calcMode="manual" fullCalcOnLoad="1"/>
</workbook>
</file>

<file path=xl/sharedStrings.xml><?xml version="1.0" encoding="utf-8"?>
<sst xmlns="http://schemas.openxmlformats.org/spreadsheetml/2006/main" count="3480" uniqueCount="104">
  <si>
    <t>Eastern Cape: Buffalo City(BUF) - Table C2 Quarterly Budget Statement - Financial Performance (standard classification) for 3rd Quarter ended 31 March 2017 (Figures Finalised as at 2017/05/04)</t>
  </si>
  <si>
    <t>Standard Classification 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</si>
  <si>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</si>
  <si>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</si>
  <si>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</si>
  <si>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</si>
  <si>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</si>
  <si>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</si>
  <si>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</si>
  <si>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</si>
  <si>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</si>
  <si>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</si>
  <si>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</si>
  <si>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</si>
  <si>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</si>
  <si>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</si>
  <si>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</si>
  <si>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</si>
  <si>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</si>
  <si>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</si>
  <si>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</si>
  <si>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</si>
  <si>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</si>
  <si>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</si>
  <si>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</si>
  <si>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</si>
  <si>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</si>
  <si>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</si>
  <si>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</si>
  <si>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</si>
  <si>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</si>
  <si>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</si>
  <si>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</si>
  <si>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</si>
  <si>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</si>
  <si>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</si>
  <si>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</si>
  <si>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</si>
  <si>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</si>
  <si>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</si>
  <si>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</si>
  <si>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</si>
  <si>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</si>
  <si>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</si>
  <si>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</si>
  <si>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</si>
  <si>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</si>
  <si>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</si>
  <si>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</si>
  <si>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</si>
  <si>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</si>
  <si>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</si>
  <si>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</si>
  <si>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</si>
  <si>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</si>
  <si>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</si>
  <si>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</si>
  <si>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</si>
  <si>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</si>
  <si>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Eastern Cape: Nelson Mandela Bay(NMA) - Table C2 Quarterly Budget Statement - Financial Performance (standard classification) for 3rd Quarter ended 31 March 2017 (Figures Finalised as at 2017/05/04)</t>
  </si>
  <si>
    <t>Eastern Cape: Dr Beyers Naude(EC101) - Table C2 Quarterly Budget Statement - Financial Performance (standard classification) for 3rd Quarter ended 31 March 2017 (Figures Finalised as at 2017/05/04)</t>
  </si>
  <si>
    <t>Eastern Cape: Blue Crane Route(EC102) - Table C2 Quarterly Budget Statement - Financial Performance (standard classification) for 3rd Quarter ended 31 March 2017 (Figures Finalised as at 2017/05/04)</t>
  </si>
  <si>
    <t>Eastern Cape: Makana(EC104) - Table C2 Quarterly Budget Statement - Financial Performance (standard classification) for 3rd Quarter ended 31 March 2017 (Figures Finalised as at 2017/05/04)</t>
  </si>
  <si>
    <t>Eastern Cape: Ndlambe(EC105) - Table C2 Quarterly Budget Statement - Financial Performance (standard classification) for 3rd Quarter ended 31 March 2017 (Figures Finalised as at 2017/05/04)</t>
  </si>
  <si>
    <t>Eastern Cape: Sundays River Valley(EC106) - Table C2 Quarterly Budget Statement - Financial Performance (standard classification) for 3rd Quarter ended 31 March 2017 (Figures Finalised as at 2017/05/04)</t>
  </si>
  <si>
    <t>Eastern Cape: Kouga(EC108) - Table C2 Quarterly Budget Statement - Financial Performance (standard classification) for 3rd Quarter ended 31 March 2017 (Figures Finalised as at 2017/05/04)</t>
  </si>
  <si>
    <t>Eastern Cape: Kou-Kamma(EC109) - Table C2 Quarterly Budget Statement - Financial Performance (standard classification) for 3rd Quarter ended 31 March 2017 (Figures Finalised as at 2017/05/04)</t>
  </si>
  <si>
    <t>Eastern Cape: Sarah Baartman(DC10) - Table C2 Quarterly Budget Statement - Financial Performance (standard classification) for 3rd Quarter ended 31 March 2017 (Figures Finalised as at 2017/05/04)</t>
  </si>
  <si>
    <t>Eastern Cape: Mbhashe(EC121) - Table C2 Quarterly Budget Statement - Financial Performance (standard classification) for 3rd Quarter ended 31 March 2017 (Figures Finalised as at 2017/05/04)</t>
  </si>
  <si>
    <t>Eastern Cape: Mnquma(EC122) - Table C2 Quarterly Budget Statement - Financial Performance (standard classification) for 3rd Quarter ended 31 March 2017 (Figures Finalised as at 2017/05/04)</t>
  </si>
  <si>
    <t>Eastern Cape: Great Kei(EC123) - Table C2 Quarterly Budget Statement - Financial Performance (standard classification) for 3rd Quarter ended 31 March 2017 (Figures Finalised as at 2017/05/04)</t>
  </si>
  <si>
    <t>Eastern Cape: Amahlathi(EC124) - Table C2 Quarterly Budget Statement - Financial Performance (standard classification) for 3rd Quarter ended 31 March 2017 (Figures Finalised as at 2017/05/04)</t>
  </si>
  <si>
    <t>Eastern Cape: Ngqushwa(EC126) - Table C2 Quarterly Budget Statement - Financial Performance (standard classification) for 3rd Quarter ended 31 March 2017 (Figures Finalised as at 2017/05/04)</t>
  </si>
  <si>
    <t>Eastern Cape: Raymond Mhlaba(EC129) - Table C2 Quarterly Budget Statement - Financial Performance (standard classification) for 3rd Quarter ended 31 March 2017 (Figures Finalised as at 2017/05/04)</t>
  </si>
  <si>
    <t>Eastern Cape: Amathole(DC12) - Table C2 Quarterly Budget Statement - Financial Performance (standard classification) for 3rd Quarter ended 31 March 2017 (Figures Finalised as at 2017/05/04)</t>
  </si>
  <si>
    <t>Eastern Cape: Inxuba Yethemba(EC131) - Table C2 Quarterly Budget Statement - Financial Performance (standard classification) for 3rd Quarter ended 31 March 2017 (Figures Finalised as at 2017/05/04)</t>
  </si>
  <si>
    <t>Eastern Cape: Intsika Yethu(EC135) - Table C2 Quarterly Budget Statement - Financial Performance (standard classification) for 3rd Quarter ended 31 March 2017 (Figures Finalised as at 2017/05/04)</t>
  </si>
  <si>
    <t>Eastern Cape: Emalahleni (Ec)(EC136) - Table C2 Quarterly Budget Statement - Financial Performance (standard classification) for 3rd Quarter ended 31 March 2017 (Figures Finalised as at 2017/05/04)</t>
  </si>
  <si>
    <t>Eastern Cape: Engcobo(EC137) - Table C2 Quarterly Budget Statement - Financial Performance (standard classification) for 3rd Quarter ended 31 March 2017 (Figures Finalised as at 2017/05/04)</t>
  </si>
  <si>
    <t>Eastern Cape: Sakhisizwe(EC138) - Table C2 Quarterly Budget Statement - Financial Performance (standard classification) for 3rd Quarter ended 31 March 2017 (Figures Finalised as at 2017/05/04)</t>
  </si>
  <si>
    <t>Eastern Cape: Enoch Mgijima(EC139) - Table C2 Quarterly Budget Statement - Financial Performance (standard classification) for 3rd Quarter ended 31 March 2017 (Figures Finalised as at 2017/05/04)</t>
  </si>
  <si>
    <t>Eastern Cape: Chris Hani(DC13) - Table C2 Quarterly Budget Statement - Financial Performance (standard classification) for 3rd Quarter ended 31 March 2017 (Figures Finalised as at 2017/05/04)</t>
  </si>
  <si>
    <t>Eastern Cape: Elundini(EC141) - Table C2 Quarterly Budget Statement - Financial Performance (standard classification) for 3rd Quarter ended 31 March 2017 (Figures Finalised as at 2017/05/04)</t>
  </si>
  <si>
    <t>Eastern Cape: Senqu(EC142) - Table C2 Quarterly Budget Statement - Financial Performance (standard classification) for 3rd Quarter ended 31 March 2017 (Figures Finalised as at 2017/05/04)</t>
  </si>
  <si>
    <t>Eastern Cape: Walter Sisulu(EC145) - Table C2 Quarterly Budget Statement - Financial Performance (standard classification) for 3rd Quarter ended 31 March 2017 (Figures Finalised as at 2017/05/04)</t>
  </si>
  <si>
    <t>Eastern Cape: Joe Gqabi(DC14) - Table C2 Quarterly Budget Statement - Financial Performance (standard classification) for 3rd Quarter ended 31 March 2017 (Figures Finalised as at 2017/05/04)</t>
  </si>
  <si>
    <t>Eastern Cape: Ngquza Hills(EC153) - Table C2 Quarterly Budget Statement - Financial Performance (standard classification) for 3rd Quarter ended 31 March 2017 (Figures Finalised as at 2017/05/04)</t>
  </si>
  <si>
    <t>Eastern Cape: Port St Johns(EC154) - Table C2 Quarterly Budget Statement - Financial Performance (standard classification) for 3rd Quarter ended 31 March 2017 (Figures Finalised as at 2017/05/04)</t>
  </si>
  <si>
    <t>Eastern Cape: Nyandeni(EC155) - Table C2 Quarterly Budget Statement - Financial Performance (standard classification) for 3rd Quarter ended 31 March 2017 (Figures Finalised as at 2017/05/04)</t>
  </si>
  <si>
    <t>Eastern Cape: Mhlontlo(EC156) - Table C2 Quarterly Budget Statement - Financial Performance (standard classification) for 3rd Quarter ended 31 March 2017 (Figures Finalised as at 2017/05/04)</t>
  </si>
  <si>
    <t>Eastern Cape: King Sabata Dalindyebo(EC157) - Table C2 Quarterly Budget Statement - Financial Performance (standard classification) for 3rd Quarter ended 31 March 2017 (Figures Finalised as at 2017/05/04)</t>
  </si>
  <si>
    <t>Eastern Cape: O .R. Tambo(DC15) - Table C2 Quarterly Budget Statement - Financial Performance (standard classification) for 3rd Quarter ended 31 March 2017 (Figures Finalised as at 2017/05/04)</t>
  </si>
  <si>
    <t>Eastern Cape: Matatiele(EC441) - Table C2 Quarterly Budget Statement - Financial Performance (standard classification) for 3rd Quarter ended 31 March 2017 (Figures Finalised as at 2017/05/04)</t>
  </si>
  <si>
    <t>Eastern Cape: Umzimvubu(EC442) - Table C2 Quarterly Budget Statement - Financial Performance (standard classification) for 3rd Quarter ended 31 March 2017 (Figures Finalised as at 2017/05/04)</t>
  </si>
  <si>
    <t>Eastern Cape: Mbizana(EC443) - Table C2 Quarterly Budget Statement - Financial Performance (standard classification) for 3rd Quarter ended 31 March 2017 (Figures Finalised as at 2017/05/04)</t>
  </si>
  <si>
    <t>Eastern Cape: Ntabankulu(EC444) - Table C2 Quarterly Budget Statement - Financial Performance (standard classification) for 3rd Quarter ended 31 March 2017 (Figures Finalised as at 2017/05/04)</t>
  </si>
  <si>
    <t>Eastern Cape: Alfred Nzo(DC44) - Table C2 Quarterly Budget Statement - Financial Performance (standard classification) for 3rd Quarter ended 31 March 2017 (Figures Finalised as at 2017/05/04)</t>
  </si>
  <si>
    <t>Summary - Table C2 Quarterly Budget Statement - Financial Performance (standard classification) for 3rd Quarter ended 31 March 2017 (Figures Finalised as at 2017/05/04)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</si>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</sst>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11772587783</v>
      </c>
      <c r="D5" s="19">
        <f>SUM(D6:D8)</f>
        <v>0</v>
      </c>
      <c r="E5" s="20">
        <f t="shared" si="0"/>
        <v>14182454898</v>
      </c>
      <c r="F5" s="21">
        <f t="shared" si="0"/>
        <v>13104233602</v>
      </c>
      <c r="G5" s="21">
        <f t="shared" si="0"/>
        <v>3287618779</v>
      </c>
      <c r="H5" s="21">
        <f t="shared" si="0"/>
        <v>726687061</v>
      </c>
      <c r="I5" s="21">
        <f t="shared" si="0"/>
        <v>570274148</v>
      </c>
      <c r="J5" s="21">
        <f t="shared" si="0"/>
        <v>4584579988</v>
      </c>
      <c r="K5" s="21">
        <f t="shared" si="0"/>
        <v>512845242</v>
      </c>
      <c r="L5" s="21">
        <f t="shared" si="0"/>
        <v>364857511</v>
      </c>
      <c r="M5" s="21">
        <f t="shared" si="0"/>
        <v>2691301723</v>
      </c>
      <c r="N5" s="21">
        <f t="shared" si="0"/>
        <v>3569004476</v>
      </c>
      <c r="O5" s="21">
        <f t="shared" si="0"/>
        <v>669047232</v>
      </c>
      <c r="P5" s="21">
        <f t="shared" si="0"/>
        <v>333253892</v>
      </c>
      <c r="Q5" s="21">
        <f t="shared" si="0"/>
        <v>2348065713</v>
      </c>
      <c r="R5" s="21">
        <f t="shared" si="0"/>
        <v>3350366837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11503951301</v>
      </c>
      <c r="X5" s="21">
        <f t="shared" si="0"/>
        <v>11708601802</v>
      </c>
      <c r="Y5" s="21">
        <f t="shared" si="0"/>
        <v>-204650501</v>
      </c>
      <c r="Z5" s="4">
        <f>+IF(X5&lt;&gt;0,+(Y5/X5)*100,0)</f>
        <v>-1.7478645568512092</v>
      </c>
      <c r="AA5" s="19">
        <f>SUM(AA6:AA8)</f>
        <v>13104233602</v>
      </c>
    </row>
    <row r="6" spans="1:27" ht="13.5">
      <c r="A6" s="5" t="s">
        <v>33</v>
      </c>
      <c r="B6" s="3"/>
      <c r="C6" s="22">
        <v>1768717078</v>
      </c>
      <c r="D6" s="22"/>
      <c r="E6" s="23">
        <v>1739035390</v>
      </c>
      <c r="F6" s="24">
        <v>1749414411</v>
      </c>
      <c r="G6" s="24">
        <v>123029833</v>
      </c>
      <c r="H6" s="24">
        <v>67906497</v>
      </c>
      <c r="I6" s="24">
        <v>161517716</v>
      </c>
      <c r="J6" s="24">
        <v>352454046</v>
      </c>
      <c r="K6" s="24">
        <v>88704888</v>
      </c>
      <c r="L6" s="24">
        <v>3867206</v>
      </c>
      <c r="M6" s="24">
        <v>236691626</v>
      </c>
      <c r="N6" s="24">
        <v>329263720</v>
      </c>
      <c r="O6" s="24">
        <v>3978060</v>
      </c>
      <c r="P6" s="24">
        <v>9390620</v>
      </c>
      <c r="Q6" s="24">
        <v>91474814</v>
      </c>
      <c r="R6" s="24">
        <v>104843494</v>
      </c>
      <c r="S6" s="24"/>
      <c r="T6" s="24"/>
      <c r="U6" s="24"/>
      <c r="V6" s="24"/>
      <c r="W6" s="24">
        <v>786561260</v>
      </c>
      <c r="X6" s="24">
        <v>1687702516</v>
      </c>
      <c r="Y6" s="24">
        <v>-901141256</v>
      </c>
      <c r="Z6" s="6">
        <v>-53.39</v>
      </c>
      <c r="AA6" s="22">
        <v>1749414411</v>
      </c>
    </row>
    <row r="7" spans="1:27" ht="13.5">
      <c r="A7" s="5" t="s">
        <v>34</v>
      </c>
      <c r="B7" s="3"/>
      <c r="C7" s="25">
        <v>9675456726</v>
      </c>
      <c r="D7" s="25"/>
      <c r="E7" s="26">
        <v>12041324428</v>
      </c>
      <c r="F7" s="27">
        <v>10961859842</v>
      </c>
      <c r="G7" s="27">
        <v>3142983954</v>
      </c>
      <c r="H7" s="27">
        <v>653326886</v>
      </c>
      <c r="I7" s="27">
        <v>403105315</v>
      </c>
      <c r="J7" s="27">
        <v>4199416155</v>
      </c>
      <c r="K7" s="27">
        <v>419845043</v>
      </c>
      <c r="L7" s="27">
        <v>364497818</v>
      </c>
      <c r="M7" s="27">
        <v>2430015353</v>
      </c>
      <c r="N7" s="27">
        <v>3214358214</v>
      </c>
      <c r="O7" s="27">
        <v>660176255</v>
      </c>
      <c r="P7" s="27">
        <v>320445166</v>
      </c>
      <c r="Q7" s="27">
        <v>2205078241</v>
      </c>
      <c r="R7" s="27">
        <v>3185699662</v>
      </c>
      <c r="S7" s="27"/>
      <c r="T7" s="27"/>
      <c r="U7" s="27"/>
      <c r="V7" s="27"/>
      <c r="W7" s="27">
        <v>10599474031</v>
      </c>
      <c r="X7" s="27">
        <v>9699975107</v>
      </c>
      <c r="Y7" s="27">
        <v>899498924</v>
      </c>
      <c r="Z7" s="7">
        <v>9.27</v>
      </c>
      <c r="AA7" s="25">
        <v>10961859842</v>
      </c>
    </row>
    <row r="8" spans="1:27" ht="13.5">
      <c r="A8" s="5" t="s">
        <v>35</v>
      </c>
      <c r="B8" s="3"/>
      <c r="C8" s="22">
        <v>328413979</v>
      </c>
      <c r="D8" s="22"/>
      <c r="E8" s="23">
        <v>402095080</v>
      </c>
      <c r="F8" s="24">
        <v>392959349</v>
      </c>
      <c r="G8" s="24">
        <v>21604992</v>
      </c>
      <c r="H8" s="24">
        <v>5453678</v>
      </c>
      <c r="I8" s="24">
        <v>5651117</v>
      </c>
      <c r="J8" s="24">
        <v>32709787</v>
      </c>
      <c r="K8" s="24">
        <v>4295311</v>
      </c>
      <c r="L8" s="24">
        <v>-3507513</v>
      </c>
      <c r="M8" s="24">
        <v>24594744</v>
      </c>
      <c r="N8" s="24">
        <v>25382542</v>
      </c>
      <c r="O8" s="24">
        <v>4892917</v>
      </c>
      <c r="P8" s="24">
        <v>3418106</v>
      </c>
      <c r="Q8" s="24">
        <v>51512658</v>
      </c>
      <c r="R8" s="24">
        <v>59823681</v>
      </c>
      <c r="S8" s="24"/>
      <c r="T8" s="24"/>
      <c r="U8" s="24"/>
      <c r="V8" s="24"/>
      <c r="W8" s="24">
        <v>117916010</v>
      </c>
      <c r="X8" s="24">
        <v>320924179</v>
      </c>
      <c r="Y8" s="24">
        <v>-203008169</v>
      </c>
      <c r="Z8" s="6">
        <v>-63.26</v>
      </c>
      <c r="AA8" s="22">
        <v>392959349</v>
      </c>
    </row>
    <row r="9" spans="1:27" ht="13.5">
      <c r="A9" s="2" t="s">
        <v>36</v>
      </c>
      <c r="B9" s="3"/>
      <c r="C9" s="19">
        <f aca="true" t="shared" si="1" ref="C9:Y9">SUM(C10:C14)</f>
        <v>1470880605</v>
      </c>
      <c r="D9" s="19">
        <f>SUM(D10:D14)</f>
        <v>0</v>
      </c>
      <c r="E9" s="20">
        <f t="shared" si="1"/>
        <v>1440811799</v>
      </c>
      <c r="F9" s="21">
        <f t="shared" si="1"/>
        <v>1819314739</v>
      </c>
      <c r="G9" s="21">
        <f t="shared" si="1"/>
        <v>62482928</v>
      </c>
      <c r="H9" s="21">
        <f t="shared" si="1"/>
        <v>86282104</v>
      </c>
      <c r="I9" s="21">
        <f t="shared" si="1"/>
        <v>75517412</v>
      </c>
      <c r="J9" s="21">
        <f t="shared" si="1"/>
        <v>224282444</v>
      </c>
      <c r="K9" s="21">
        <f t="shared" si="1"/>
        <v>81306934</v>
      </c>
      <c r="L9" s="21">
        <f t="shared" si="1"/>
        <v>80372036</v>
      </c>
      <c r="M9" s="21">
        <f t="shared" si="1"/>
        <v>92468083</v>
      </c>
      <c r="N9" s="21">
        <f t="shared" si="1"/>
        <v>254147053</v>
      </c>
      <c r="O9" s="21">
        <f t="shared" si="1"/>
        <v>52470692</v>
      </c>
      <c r="P9" s="21">
        <f t="shared" si="1"/>
        <v>64975285</v>
      </c>
      <c r="Q9" s="21">
        <f t="shared" si="1"/>
        <v>202236919</v>
      </c>
      <c r="R9" s="21">
        <f t="shared" si="1"/>
        <v>319682896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798112393</v>
      </c>
      <c r="X9" s="21">
        <f t="shared" si="1"/>
        <v>1151838153</v>
      </c>
      <c r="Y9" s="21">
        <f t="shared" si="1"/>
        <v>-353725760</v>
      </c>
      <c r="Z9" s="4">
        <f>+IF(X9&lt;&gt;0,+(Y9/X9)*100,0)</f>
        <v>-30.709675580610845</v>
      </c>
      <c r="AA9" s="19">
        <f>SUM(AA10:AA14)</f>
        <v>1819314739</v>
      </c>
    </row>
    <row r="10" spans="1:27" ht="13.5">
      <c r="A10" s="5" t="s">
        <v>37</v>
      </c>
      <c r="B10" s="3"/>
      <c r="C10" s="22">
        <v>253174876</v>
      </c>
      <c r="D10" s="22"/>
      <c r="E10" s="23">
        <v>215035660</v>
      </c>
      <c r="F10" s="24">
        <v>226189719</v>
      </c>
      <c r="G10" s="24">
        <v>7371433</v>
      </c>
      <c r="H10" s="24">
        <v>8470505</v>
      </c>
      <c r="I10" s="24">
        <v>8576503</v>
      </c>
      <c r="J10" s="24">
        <v>24418441</v>
      </c>
      <c r="K10" s="24">
        <v>22124021</v>
      </c>
      <c r="L10" s="24">
        <v>10111572</v>
      </c>
      <c r="M10" s="24">
        <v>10596867</v>
      </c>
      <c r="N10" s="24">
        <v>42832460</v>
      </c>
      <c r="O10" s="24">
        <v>7519678</v>
      </c>
      <c r="P10" s="24">
        <v>22931292</v>
      </c>
      <c r="Q10" s="24">
        <v>23543773</v>
      </c>
      <c r="R10" s="24">
        <v>53994743</v>
      </c>
      <c r="S10" s="24"/>
      <c r="T10" s="24"/>
      <c r="U10" s="24"/>
      <c r="V10" s="24"/>
      <c r="W10" s="24">
        <v>121245644</v>
      </c>
      <c r="X10" s="24">
        <v>171421187</v>
      </c>
      <c r="Y10" s="24">
        <v>-50175543</v>
      </c>
      <c r="Z10" s="6">
        <v>-29.27</v>
      </c>
      <c r="AA10" s="22">
        <v>226189719</v>
      </c>
    </row>
    <row r="11" spans="1:27" ht="13.5">
      <c r="A11" s="5" t="s">
        <v>38</v>
      </c>
      <c r="B11" s="3"/>
      <c r="C11" s="22">
        <v>33801379</v>
      </c>
      <c r="D11" s="22"/>
      <c r="E11" s="23">
        <v>69709808</v>
      </c>
      <c r="F11" s="24">
        <v>71634490</v>
      </c>
      <c r="G11" s="24">
        <v>414312</v>
      </c>
      <c r="H11" s="24">
        <v>8195677</v>
      </c>
      <c r="I11" s="24">
        <v>629092</v>
      </c>
      <c r="J11" s="24">
        <v>9239081</v>
      </c>
      <c r="K11" s="24">
        <v>437569</v>
      </c>
      <c r="L11" s="24">
        <v>513323</v>
      </c>
      <c r="M11" s="24">
        <v>12613666</v>
      </c>
      <c r="N11" s="24">
        <v>13564558</v>
      </c>
      <c r="O11" s="24">
        <v>1847660</v>
      </c>
      <c r="P11" s="24">
        <v>747670</v>
      </c>
      <c r="Q11" s="24">
        <v>13039489</v>
      </c>
      <c r="R11" s="24">
        <v>15634819</v>
      </c>
      <c r="S11" s="24"/>
      <c r="T11" s="24"/>
      <c r="U11" s="24"/>
      <c r="V11" s="24"/>
      <c r="W11" s="24">
        <v>38438458</v>
      </c>
      <c r="X11" s="24">
        <v>46509815</v>
      </c>
      <c r="Y11" s="24">
        <v>-8071357</v>
      </c>
      <c r="Z11" s="6">
        <v>-17.35</v>
      </c>
      <c r="AA11" s="22">
        <v>71634490</v>
      </c>
    </row>
    <row r="12" spans="1:27" ht="13.5">
      <c r="A12" s="5" t="s">
        <v>39</v>
      </c>
      <c r="B12" s="3"/>
      <c r="C12" s="22">
        <v>491400461</v>
      </c>
      <c r="D12" s="22"/>
      <c r="E12" s="23">
        <v>516338725</v>
      </c>
      <c r="F12" s="24">
        <v>580561248</v>
      </c>
      <c r="G12" s="24">
        <v>33923526</v>
      </c>
      <c r="H12" s="24">
        <v>19755538</v>
      </c>
      <c r="I12" s="24">
        <v>21639046</v>
      </c>
      <c r="J12" s="24">
        <v>75318110</v>
      </c>
      <c r="K12" s="24">
        <v>17766986</v>
      </c>
      <c r="L12" s="24">
        <v>23237225</v>
      </c>
      <c r="M12" s="24">
        <v>18628123</v>
      </c>
      <c r="N12" s="24">
        <v>59632334</v>
      </c>
      <c r="O12" s="24">
        <v>26155010</v>
      </c>
      <c r="P12" s="24">
        <v>24848469</v>
      </c>
      <c r="Q12" s="24">
        <v>45358704</v>
      </c>
      <c r="R12" s="24">
        <v>96362183</v>
      </c>
      <c r="S12" s="24"/>
      <c r="T12" s="24"/>
      <c r="U12" s="24"/>
      <c r="V12" s="24"/>
      <c r="W12" s="24">
        <v>231312627</v>
      </c>
      <c r="X12" s="24">
        <v>373828698</v>
      </c>
      <c r="Y12" s="24">
        <v>-142516071</v>
      </c>
      <c r="Z12" s="6">
        <v>-38.12</v>
      </c>
      <c r="AA12" s="22">
        <v>580561248</v>
      </c>
    </row>
    <row r="13" spans="1:27" ht="13.5">
      <c r="A13" s="5" t="s">
        <v>40</v>
      </c>
      <c r="B13" s="3"/>
      <c r="C13" s="22">
        <v>672869423</v>
      </c>
      <c r="D13" s="22"/>
      <c r="E13" s="23">
        <v>592943588</v>
      </c>
      <c r="F13" s="24">
        <v>895552865</v>
      </c>
      <c r="G13" s="24">
        <v>20725206</v>
      </c>
      <c r="H13" s="24">
        <v>49839920</v>
      </c>
      <c r="I13" s="24">
        <v>42171136</v>
      </c>
      <c r="J13" s="24">
        <v>112736262</v>
      </c>
      <c r="K13" s="24">
        <v>40849173</v>
      </c>
      <c r="L13" s="24">
        <v>45342627</v>
      </c>
      <c r="M13" s="24">
        <v>50609077</v>
      </c>
      <c r="N13" s="24">
        <v>136800877</v>
      </c>
      <c r="O13" s="24">
        <v>16582703</v>
      </c>
      <c r="P13" s="24">
        <v>15850119</v>
      </c>
      <c r="Q13" s="24">
        <v>120027094</v>
      </c>
      <c r="R13" s="24">
        <v>152459916</v>
      </c>
      <c r="S13" s="24"/>
      <c r="T13" s="24"/>
      <c r="U13" s="24"/>
      <c r="V13" s="24"/>
      <c r="W13" s="24">
        <v>401997055</v>
      </c>
      <c r="X13" s="24">
        <v>457974472</v>
      </c>
      <c r="Y13" s="24">
        <v>-55977417</v>
      </c>
      <c r="Z13" s="6">
        <v>-12.22</v>
      </c>
      <c r="AA13" s="22">
        <v>895552865</v>
      </c>
    </row>
    <row r="14" spans="1:27" ht="13.5">
      <c r="A14" s="5" t="s">
        <v>41</v>
      </c>
      <c r="B14" s="3"/>
      <c r="C14" s="25">
        <v>19634466</v>
      </c>
      <c r="D14" s="25"/>
      <c r="E14" s="26">
        <v>46784018</v>
      </c>
      <c r="F14" s="27">
        <v>45376417</v>
      </c>
      <c r="G14" s="27">
        <v>48451</v>
      </c>
      <c r="H14" s="27">
        <v>20464</v>
      </c>
      <c r="I14" s="27">
        <v>2501635</v>
      </c>
      <c r="J14" s="27">
        <v>2570550</v>
      </c>
      <c r="K14" s="27">
        <v>129185</v>
      </c>
      <c r="L14" s="27">
        <v>1167289</v>
      </c>
      <c r="M14" s="27">
        <v>20350</v>
      </c>
      <c r="N14" s="27">
        <v>1316824</v>
      </c>
      <c r="O14" s="27">
        <v>365641</v>
      </c>
      <c r="P14" s="27">
        <v>597735</v>
      </c>
      <c r="Q14" s="27">
        <v>267859</v>
      </c>
      <c r="R14" s="27">
        <v>1231235</v>
      </c>
      <c r="S14" s="27"/>
      <c r="T14" s="27"/>
      <c r="U14" s="27"/>
      <c r="V14" s="27"/>
      <c r="W14" s="27">
        <v>5118609</v>
      </c>
      <c r="X14" s="27">
        <v>102103981</v>
      </c>
      <c r="Y14" s="27">
        <v>-96985372</v>
      </c>
      <c r="Z14" s="7">
        <v>-94.99</v>
      </c>
      <c r="AA14" s="25">
        <v>45376417</v>
      </c>
    </row>
    <row r="15" spans="1:27" ht="13.5">
      <c r="A15" s="2" t="s">
        <v>42</v>
      </c>
      <c r="B15" s="8"/>
      <c r="C15" s="19">
        <f aca="true" t="shared" si="2" ref="C15:Y15">SUM(C16:C18)</f>
        <v>1519214207</v>
      </c>
      <c r="D15" s="19">
        <f>SUM(D16:D18)</f>
        <v>0</v>
      </c>
      <c r="E15" s="20">
        <f t="shared" si="2"/>
        <v>2470497337</v>
      </c>
      <c r="F15" s="21">
        <f t="shared" si="2"/>
        <v>2905721668</v>
      </c>
      <c r="G15" s="21">
        <f t="shared" si="2"/>
        <v>62228725</v>
      </c>
      <c r="H15" s="21">
        <f t="shared" si="2"/>
        <v>115666050</v>
      </c>
      <c r="I15" s="21">
        <f t="shared" si="2"/>
        <v>84079817</v>
      </c>
      <c r="J15" s="21">
        <f t="shared" si="2"/>
        <v>261974592</v>
      </c>
      <c r="K15" s="21">
        <f t="shared" si="2"/>
        <v>93079151</v>
      </c>
      <c r="L15" s="21">
        <f t="shared" si="2"/>
        <v>158292229</v>
      </c>
      <c r="M15" s="21">
        <f t="shared" si="2"/>
        <v>263301643</v>
      </c>
      <c r="N15" s="21">
        <f t="shared" si="2"/>
        <v>514673023</v>
      </c>
      <c r="O15" s="21">
        <f t="shared" si="2"/>
        <v>84590106</v>
      </c>
      <c r="P15" s="21">
        <f t="shared" si="2"/>
        <v>64863904</v>
      </c>
      <c r="Q15" s="21">
        <f t="shared" si="2"/>
        <v>253061053</v>
      </c>
      <c r="R15" s="21">
        <f t="shared" si="2"/>
        <v>402515063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1179162678</v>
      </c>
      <c r="X15" s="21">
        <f t="shared" si="2"/>
        <v>1761630371</v>
      </c>
      <c r="Y15" s="21">
        <f t="shared" si="2"/>
        <v>-582467693</v>
      </c>
      <c r="Z15" s="4">
        <f>+IF(X15&lt;&gt;0,+(Y15/X15)*100,0)</f>
        <v>-33.064126424509745</v>
      </c>
      <c r="AA15" s="19">
        <f>SUM(AA16:AA18)</f>
        <v>2905721668</v>
      </c>
    </row>
    <row r="16" spans="1:27" ht="13.5">
      <c r="A16" s="5" t="s">
        <v>43</v>
      </c>
      <c r="B16" s="3"/>
      <c r="C16" s="22">
        <v>510797153</v>
      </c>
      <c r="D16" s="22"/>
      <c r="E16" s="23">
        <v>769486643</v>
      </c>
      <c r="F16" s="24">
        <v>790100024</v>
      </c>
      <c r="G16" s="24">
        <v>19413050</v>
      </c>
      <c r="H16" s="24">
        <v>52023385</v>
      </c>
      <c r="I16" s="24">
        <v>29314560</v>
      </c>
      <c r="J16" s="24">
        <v>100750995</v>
      </c>
      <c r="K16" s="24">
        <v>-7360425</v>
      </c>
      <c r="L16" s="24">
        <v>20158492</v>
      </c>
      <c r="M16" s="24">
        <v>62958336</v>
      </c>
      <c r="N16" s="24">
        <v>75756403</v>
      </c>
      <c r="O16" s="24">
        <v>10057314</v>
      </c>
      <c r="P16" s="24">
        <v>13264595</v>
      </c>
      <c r="Q16" s="24">
        <v>85813865</v>
      </c>
      <c r="R16" s="24">
        <v>109135774</v>
      </c>
      <c r="S16" s="24"/>
      <c r="T16" s="24"/>
      <c r="U16" s="24"/>
      <c r="V16" s="24"/>
      <c r="W16" s="24">
        <v>285643172</v>
      </c>
      <c r="X16" s="24">
        <v>495017715</v>
      </c>
      <c r="Y16" s="24">
        <v>-209374543</v>
      </c>
      <c r="Z16" s="6">
        <v>-42.3</v>
      </c>
      <c r="AA16" s="22">
        <v>790100024</v>
      </c>
    </row>
    <row r="17" spans="1:27" ht="13.5">
      <c r="A17" s="5" t="s">
        <v>44</v>
      </c>
      <c r="B17" s="3"/>
      <c r="C17" s="22">
        <v>1018433769</v>
      </c>
      <c r="D17" s="22"/>
      <c r="E17" s="23">
        <v>1640970206</v>
      </c>
      <c r="F17" s="24">
        <v>2053676196</v>
      </c>
      <c r="G17" s="24">
        <v>39466794</v>
      </c>
      <c r="H17" s="24">
        <v>61742099</v>
      </c>
      <c r="I17" s="24">
        <v>52539698</v>
      </c>
      <c r="J17" s="24">
        <v>153748591</v>
      </c>
      <c r="K17" s="24">
        <v>96806818</v>
      </c>
      <c r="L17" s="24">
        <v>135082783</v>
      </c>
      <c r="M17" s="24">
        <v>197153764</v>
      </c>
      <c r="N17" s="24">
        <v>429043365</v>
      </c>
      <c r="O17" s="24">
        <v>62884210</v>
      </c>
      <c r="P17" s="24">
        <v>51354138</v>
      </c>
      <c r="Q17" s="24">
        <v>165370038</v>
      </c>
      <c r="R17" s="24">
        <v>279608386</v>
      </c>
      <c r="S17" s="24"/>
      <c r="T17" s="24"/>
      <c r="U17" s="24"/>
      <c r="V17" s="24"/>
      <c r="W17" s="24">
        <v>862400342</v>
      </c>
      <c r="X17" s="24">
        <v>1215406759</v>
      </c>
      <c r="Y17" s="24">
        <v>-353006417</v>
      </c>
      <c r="Z17" s="6">
        <v>-29.04</v>
      </c>
      <c r="AA17" s="22">
        <v>2053676196</v>
      </c>
    </row>
    <row r="18" spans="1:27" ht="13.5">
      <c r="A18" s="5" t="s">
        <v>45</v>
      </c>
      <c r="B18" s="3"/>
      <c r="C18" s="22">
        <v>-10016715</v>
      </c>
      <c r="D18" s="22"/>
      <c r="E18" s="23">
        <v>60040488</v>
      </c>
      <c r="F18" s="24">
        <v>61945448</v>
      </c>
      <c r="G18" s="24">
        <v>3348881</v>
      </c>
      <c r="H18" s="24">
        <v>1900566</v>
      </c>
      <c r="I18" s="24">
        <v>2225559</v>
      </c>
      <c r="J18" s="24">
        <v>7475006</v>
      </c>
      <c r="K18" s="24">
        <v>3632758</v>
      </c>
      <c r="L18" s="24">
        <v>3050954</v>
      </c>
      <c r="M18" s="24">
        <v>3189543</v>
      </c>
      <c r="N18" s="24">
        <v>9873255</v>
      </c>
      <c r="O18" s="24">
        <v>11648582</v>
      </c>
      <c r="P18" s="24">
        <v>245171</v>
      </c>
      <c r="Q18" s="24">
        <v>1877150</v>
      </c>
      <c r="R18" s="24">
        <v>13770903</v>
      </c>
      <c r="S18" s="24"/>
      <c r="T18" s="24"/>
      <c r="U18" s="24"/>
      <c r="V18" s="24"/>
      <c r="W18" s="24">
        <v>31119164</v>
      </c>
      <c r="X18" s="24">
        <v>51205897</v>
      </c>
      <c r="Y18" s="24">
        <v>-20086733</v>
      </c>
      <c r="Z18" s="6">
        <v>-39.23</v>
      </c>
      <c r="AA18" s="22">
        <v>61945448</v>
      </c>
    </row>
    <row r="19" spans="1:27" ht="13.5">
      <c r="A19" s="2" t="s">
        <v>46</v>
      </c>
      <c r="B19" s="8"/>
      <c r="C19" s="19">
        <f aca="true" t="shared" si="3" ref="C19:Y19">SUM(C20:C23)</f>
        <v>13097804638</v>
      </c>
      <c r="D19" s="19">
        <f>SUM(D20:D23)</f>
        <v>0</v>
      </c>
      <c r="E19" s="20">
        <f t="shared" si="3"/>
        <v>16122397509</v>
      </c>
      <c r="F19" s="21">
        <f t="shared" si="3"/>
        <v>16311565210</v>
      </c>
      <c r="G19" s="21">
        <f t="shared" si="3"/>
        <v>1414542653</v>
      </c>
      <c r="H19" s="21">
        <f t="shared" si="3"/>
        <v>974205615</v>
      </c>
      <c r="I19" s="21">
        <f t="shared" si="3"/>
        <v>1242879565</v>
      </c>
      <c r="J19" s="21">
        <f t="shared" si="3"/>
        <v>3631627833</v>
      </c>
      <c r="K19" s="21">
        <f t="shared" si="3"/>
        <v>1024269494</v>
      </c>
      <c r="L19" s="21">
        <f t="shared" si="3"/>
        <v>1143415127</v>
      </c>
      <c r="M19" s="21">
        <f t="shared" si="3"/>
        <v>1747953823</v>
      </c>
      <c r="N19" s="21">
        <f t="shared" si="3"/>
        <v>3915638444</v>
      </c>
      <c r="O19" s="21">
        <f t="shared" si="3"/>
        <v>1112082260</v>
      </c>
      <c r="P19" s="21">
        <f t="shared" si="3"/>
        <v>838627524</v>
      </c>
      <c r="Q19" s="21">
        <f t="shared" si="3"/>
        <v>1584335218</v>
      </c>
      <c r="R19" s="21">
        <f t="shared" si="3"/>
        <v>3535045002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11082311279</v>
      </c>
      <c r="X19" s="21">
        <f t="shared" si="3"/>
        <v>10840056779</v>
      </c>
      <c r="Y19" s="21">
        <f t="shared" si="3"/>
        <v>242254500</v>
      </c>
      <c r="Z19" s="4">
        <f>+IF(X19&lt;&gt;0,+(Y19/X19)*100,0)</f>
        <v>2.234808404964352</v>
      </c>
      <c r="AA19" s="19">
        <f>SUM(AA20:AA23)</f>
        <v>16311565210</v>
      </c>
    </row>
    <row r="20" spans="1:27" ht="13.5">
      <c r="A20" s="5" t="s">
        <v>47</v>
      </c>
      <c r="B20" s="3"/>
      <c r="C20" s="22">
        <v>6956204929</v>
      </c>
      <c r="D20" s="22"/>
      <c r="E20" s="23">
        <v>7728914127</v>
      </c>
      <c r="F20" s="24">
        <v>7820673521</v>
      </c>
      <c r="G20" s="24">
        <v>685775885</v>
      </c>
      <c r="H20" s="24">
        <v>380687228</v>
      </c>
      <c r="I20" s="24">
        <v>891272836</v>
      </c>
      <c r="J20" s="24">
        <v>1957735949</v>
      </c>
      <c r="K20" s="24">
        <v>628795207</v>
      </c>
      <c r="L20" s="24">
        <v>582744079</v>
      </c>
      <c r="M20" s="24">
        <v>777016698</v>
      </c>
      <c r="N20" s="24">
        <v>1988555984</v>
      </c>
      <c r="O20" s="24">
        <v>642733764</v>
      </c>
      <c r="P20" s="24">
        <v>442484928</v>
      </c>
      <c r="Q20" s="24">
        <v>696799307</v>
      </c>
      <c r="R20" s="24">
        <v>1782017999</v>
      </c>
      <c r="S20" s="24"/>
      <c r="T20" s="24"/>
      <c r="U20" s="24"/>
      <c r="V20" s="24"/>
      <c r="W20" s="24">
        <v>5728309932</v>
      </c>
      <c r="X20" s="24">
        <v>5821250469</v>
      </c>
      <c r="Y20" s="24">
        <v>-92940537</v>
      </c>
      <c r="Z20" s="6">
        <v>-1.6</v>
      </c>
      <c r="AA20" s="22">
        <v>7820673521</v>
      </c>
    </row>
    <row r="21" spans="1:27" ht="13.5">
      <c r="A21" s="5" t="s">
        <v>48</v>
      </c>
      <c r="B21" s="3"/>
      <c r="C21" s="22">
        <v>3776327589</v>
      </c>
      <c r="D21" s="22"/>
      <c r="E21" s="23">
        <v>5271224798</v>
      </c>
      <c r="F21" s="24">
        <v>5327928133</v>
      </c>
      <c r="G21" s="24">
        <v>404031285</v>
      </c>
      <c r="H21" s="24">
        <v>377691241</v>
      </c>
      <c r="I21" s="24">
        <v>165127490</v>
      </c>
      <c r="J21" s="24">
        <v>946850016</v>
      </c>
      <c r="K21" s="24">
        <v>248070074</v>
      </c>
      <c r="L21" s="24">
        <v>312610737</v>
      </c>
      <c r="M21" s="24">
        <v>672563712</v>
      </c>
      <c r="N21" s="24">
        <v>1233244523</v>
      </c>
      <c r="O21" s="24">
        <v>285528181</v>
      </c>
      <c r="P21" s="24">
        <v>210828244</v>
      </c>
      <c r="Q21" s="24">
        <v>548227596</v>
      </c>
      <c r="R21" s="24">
        <v>1044584021</v>
      </c>
      <c r="S21" s="24"/>
      <c r="T21" s="24"/>
      <c r="U21" s="24"/>
      <c r="V21" s="24"/>
      <c r="W21" s="24">
        <v>3224678560</v>
      </c>
      <c r="X21" s="24">
        <v>2910332129</v>
      </c>
      <c r="Y21" s="24">
        <v>314346431</v>
      </c>
      <c r="Z21" s="6">
        <v>10.8</v>
      </c>
      <c r="AA21" s="22">
        <v>5327928133</v>
      </c>
    </row>
    <row r="22" spans="1:27" ht="13.5">
      <c r="A22" s="5" t="s">
        <v>49</v>
      </c>
      <c r="B22" s="3"/>
      <c r="C22" s="25">
        <v>1378598278</v>
      </c>
      <c r="D22" s="25"/>
      <c r="E22" s="26">
        <v>1978442969</v>
      </c>
      <c r="F22" s="27">
        <v>2140729575</v>
      </c>
      <c r="G22" s="27">
        <v>159633597</v>
      </c>
      <c r="H22" s="27">
        <v>128440769</v>
      </c>
      <c r="I22" s="27">
        <v>122681246</v>
      </c>
      <c r="J22" s="27">
        <v>410755612</v>
      </c>
      <c r="K22" s="27">
        <v>92255120</v>
      </c>
      <c r="L22" s="27">
        <v>157089517</v>
      </c>
      <c r="M22" s="27">
        <v>188452773</v>
      </c>
      <c r="N22" s="27">
        <v>437797410</v>
      </c>
      <c r="O22" s="27">
        <v>115099103</v>
      </c>
      <c r="P22" s="27">
        <v>126167046</v>
      </c>
      <c r="Q22" s="27">
        <v>185553051</v>
      </c>
      <c r="R22" s="27">
        <v>426819200</v>
      </c>
      <c r="S22" s="27"/>
      <c r="T22" s="27"/>
      <c r="U22" s="27"/>
      <c r="V22" s="27"/>
      <c r="W22" s="27">
        <v>1275372222</v>
      </c>
      <c r="X22" s="27">
        <v>1292975721</v>
      </c>
      <c r="Y22" s="27">
        <v>-17603499</v>
      </c>
      <c r="Z22" s="7">
        <v>-1.36</v>
      </c>
      <c r="AA22" s="25">
        <v>2140729575</v>
      </c>
    </row>
    <row r="23" spans="1:27" ht="13.5">
      <c r="A23" s="5" t="s">
        <v>50</v>
      </c>
      <c r="B23" s="3"/>
      <c r="C23" s="22">
        <v>986673842</v>
      </c>
      <c r="D23" s="22"/>
      <c r="E23" s="23">
        <v>1143815615</v>
      </c>
      <c r="F23" s="24">
        <v>1022233981</v>
      </c>
      <c r="G23" s="24">
        <v>165101886</v>
      </c>
      <c r="H23" s="24">
        <v>87386377</v>
      </c>
      <c r="I23" s="24">
        <v>63797993</v>
      </c>
      <c r="J23" s="24">
        <v>316286256</v>
      </c>
      <c r="K23" s="24">
        <v>55149093</v>
      </c>
      <c r="L23" s="24">
        <v>90970794</v>
      </c>
      <c r="M23" s="24">
        <v>109920640</v>
      </c>
      <c r="N23" s="24">
        <v>256040527</v>
      </c>
      <c r="O23" s="24">
        <v>68721212</v>
      </c>
      <c r="P23" s="24">
        <v>59147306</v>
      </c>
      <c r="Q23" s="24">
        <v>153755264</v>
      </c>
      <c r="R23" s="24">
        <v>281623782</v>
      </c>
      <c r="S23" s="24"/>
      <c r="T23" s="24"/>
      <c r="U23" s="24"/>
      <c r="V23" s="24"/>
      <c r="W23" s="24">
        <v>853950565</v>
      </c>
      <c r="X23" s="24">
        <v>815498460</v>
      </c>
      <c r="Y23" s="24">
        <v>38452105</v>
      </c>
      <c r="Z23" s="6">
        <v>4.72</v>
      </c>
      <c r="AA23" s="22">
        <v>1022233981</v>
      </c>
    </row>
    <row r="24" spans="1:27" ht="13.5">
      <c r="A24" s="2" t="s">
        <v>51</v>
      </c>
      <c r="B24" s="8" t="s">
        <v>52</v>
      </c>
      <c r="C24" s="19">
        <v>752668044</v>
      </c>
      <c r="D24" s="19"/>
      <c r="E24" s="20">
        <v>898562106</v>
      </c>
      <c r="F24" s="21">
        <v>70602269</v>
      </c>
      <c r="G24" s="21">
        <v>4945540</v>
      </c>
      <c r="H24" s="21">
        <v>339762</v>
      </c>
      <c r="I24" s="21">
        <v>7635604</v>
      </c>
      <c r="J24" s="21">
        <v>12920906</v>
      </c>
      <c r="K24" s="21">
        <v>6643520</v>
      </c>
      <c r="L24" s="21">
        <v>4196815</v>
      </c>
      <c r="M24" s="21">
        <v>5728249</v>
      </c>
      <c r="N24" s="21">
        <v>16568584</v>
      </c>
      <c r="O24" s="21">
        <v>11697460</v>
      </c>
      <c r="P24" s="21">
        <v>3812114</v>
      </c>
      <c r="Q24" s="21">
        <v>7495754</v>
      </c>
      <c r="R24" s="21">
        <v>23005328</v>
      </c>
      <c r="S24" s="21"/>
      <c r="T24" s="21"/>
      <c r="U24" s="21"/>
      <c r="V24" s="21"/>
      <c r="W24" s="21">
        <v>52494818</v>
      </c>
      <c r="X24" s="21">
        <v>467931081</v>
      </c>
      <c r="Y24" s="21">
        <v>-415436263</v>
      </c>
      <c r="Z24" s="4">
        <v>-88.78</v>
      </c>
      <c r="AA24" s="19">
        <v>70602269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28613155277</v>
      </c>
      <c r="D25" s="40">
        <f>+D5+D9+D15+D19+D24</f>
        <v>0</v>
      </c>
      <c r="E25" s="41">
        <f t="shared" si="4"/>
        <v>35114723649</v>
      </c>
      <c r="F25" s="42">
        <f t="shared" si="4"/>
        <v>34211437488</v>
      </c>
      <c r="G25" s="42">
        <f t="shared" si="4"/>
        <v>4831818625</v>
      </c>
      <c r="H25" s="42">
        <f t="shared" si="4"/>
        <v>1903180592</v>
      </c>
      <c r="I25" s="42">
        <f t="shared" si="4"/>
        <v>1980386546</v>
      </c>
      <c r="J25" s="42">
        <f t="shared" si="4"/>
        <v>8715385763</v>
      </c>
      <c r="K25" s="42">
        <f t="shared" si="4"/>
        <v>1718144341</v>
      </c>
      <c r="L25" s="42">
        <f t="shared" si="4"/>
        <v>1751133718</v>
      </c>
      <c r="M25" s="42">
        <f t="shared" si="4"/>
        <v>4800753521</v>
      </c>
      <c r="N25" s="42">
        <f t="shared" si="4"/>
        <v>8270031580</v>
      </c>
      <c r="O25" s="42">
        <f t="shared" si="4"/>
        <v>1929887750</v>
      </c>
      <c r="P25" s="42">
        <f t="shared" si="4"/>
        <v>1305532719</v>
      </c>
      <c r="Q25" s="42">
        <f t="shared" si="4"/>
        <v>4395194657</v>
      </c>
      <c r="R25" s="42">
        <f t="shared" si="4"/>
        <v>7630615126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24616032469</v>
      </c>
      <c r="X25" s="42">
        <f t="shared" si="4"/>
        <v>25930058186</v>
      </c>
      <c r="Y25" s="42">
        <f t="shared" si="4"/>
        <v>-1314025717</v>
      </c>
      <c r="Z25" s="43">
        <f>+IF(X25&lt;&gt;0,+(Y25/X25)*100,0)</f>
        <v>-5.067577201617931</v>
      </c>
      <c r="AA25" s="40">
        <f>+AA5+AA9+AA15+AA19+AA24</f>
        <v>34211437488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7741029194</v>
      </c>
      <c r="D28" s="19">
        <f>SUM(D29:D31)</f>
        <v>0</v>
      </c>
      <c r="E28" s="20">
        <f t="shared" si="5"/>
        <v>7963783722</v>
      </c>
      <c r="F28" s="21">
        <f t="shared" si="5"/>
        <v>8190348279</v>
      </c>
      <c r="G28" s="21">
        <f t="shared" si="5"/>
        <v>448867946</v>
      </c>
      <c r="H28" s="21">
        <f t="shared" si="5"/>
        <v>655467257</v>
      </c>
      <c r="I28" s="21">
        <f t="shared" si="5"/>
        <v>501001294</v>
      </c>
      <c r="J28" s="21">
        <f t="shared" si="5"/>
        <v>1605336497</v>
      </c>
      <c r="K28" s="21">
        <f t="shared" si="5"/>
        <v>493524510</v>
      </c>
      <c r="L28" s="21">
        <f t="shared" si="5"/>
        <v>526016826</v>
      </c>
      <c r="M28" s="21">
        <f t="shared" si="5"/>
        <v>559759029</v>
      </c>
      <c r="N28" s="21">
        <f t="shared" si="5"/>
        <v>1579300365</v>
      </c>
      <c r="O28" s="21">
        <f t="shared" si="5"/>
        <v>531173630</v>
      </c>
      <c r="P28" s="21">
        <f t="shared" si="5"/>
        <v>506463714</v>
      </c>
      <c r="Q28" s="21">
        <f t="shared" si="5"/>
        <v>497054112</v>
      </c>
      <c r="R28" s="21">
        <f t="shared" si="5"/>
        <v>1534691456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4719328318</v>
      </c>
      <c r="X28" s="21">
        <f t="shared" si="5"/>
        <v>5725527591</v>
      </c>
      <c r="Y28" s="21">
        <f t="shared" si="5"/>
        <v>-1006199273</v>
      </c>
      <c r="Z28" s="4">
        <f>+IF(X28&lt;&gt;0,+(Y28/X28)*100,0)</f>
        <v>-17.5739136177014</v>
      </c>
      <c r="AA28" s="19">
        <f>SUM(AA29:AA31)</f>
        <v>8190348279</v>
      </c>
    </row>
    <row r="29" spans="1:27" ht="13.5">
      <c r="A29" s="5" t="s">
        <v>33</v>
      </c>
      <c r="B29" s="3"/>
      <c r="C29" s="22">
        <v>1620973706</v>
      </c>
      <c r="D29" s="22"/>
      <c r="E29" s="23">
        <v>2118093366</v>
      </c>
      <c r="F29" s="24">
        <v>2253700786</v>
      </c>
      <c r="G29" s="24">
        <v>129598759</v>
      </c>
      <c r="H29" s="24">
        <v>171646455</v>
      </c>
      <c r="I29" s="24">
        <v>166870158</v>
      </c>
      <c r="J29" s="24">
        <v>468115372</v>
      </c>
      <c r="K29" s="24">
        <v>164872565</v>
      </c>
      <c r="L29" s="24">
        <v>151033197</v>
      </c>
      <c r="M29" s="24">
        <v>167699158</v>
      </c>
      <c r="N29" s="24">
        <v>483604920</v>
      </c>
      <c r="O29" s="24">
        <v>157166937</v>
      </c>
      <c r="P29" s="24">
        <v>148033171</v>
      </c>
      <c r="Q29" s="24">
        <v>144264918</v>
      </c>
      <c r="R29" s="24">
        <v>449465026</v>
      </c>
      <c r="S29" s="24"/>
      <c r="T29" s="24"/>
      <c r="U29" s="24"/>
      <c r="V29" s="24"/>
      <c r="W29" s="24">
        <v>1401185318</v>
      </c>
      <c r="X29" s="24">
        <v>1664729887</v>
      </c>
      <c r="Y29" s="24">
        <v>-263544569</v>
      </c>
      <c r="Z29" s="6">
        <v>-15.83</v>
      </c>
      <c r="AA29" s="22">
        <v>2253700786</v>
      </c>
    </row>
    <row r="30" spans="1:27" ht="13.5">
      <c r="A30" s="5" t="s">
        <v>34</v>
      </c>
      <c r="B30" s="3"/>
      <c r="C30" s="25">
        <v>4724202823</v>
      </c>
      <c r="D30" s="25"/>
      <c r="E30" s="26">
        <v>3561988138</v>
      </c>
      <c r="F30" s="27">
        <v>3723839060</v>
      </c>
      <c r="G30" s="27">
        <v>221746045</v>
      </c>
      <c r="H30" s="27">
        <v>337394712</v>
      </c>
      <c r="I30" s="27">
        <v>174167998</v>
      </c>
      <c r="J30" s="27">
        <v>733308755</v>
      </c>
      <c r="K30" s="27">
        <v>189734535</v>
      </c>
      <c r="L30" s="27">
        <v>221817162</v>
      </c>
      <c r="M30" s="27">
        <v>239262209</v>
      </c>
      <c r="N30" s="27">
        <v>650813906</v>
      </c>
      <c r="O30" s="27">
        <v>183609566</v>
      </c>
      <c r="P30" s="27">
        <v>190169569</v>
      </c>
      <c r="Q30" s="27">
        <v>185984720</v>
      </c>
      <c r="R30" s="27">
        <v>559763855</v>
      </c>
      <c r="S30" s="27"/>
      <c r="T30" s="27"/>
      <c r="U30" s="27"/>
      <c r="V30" s="27"/>
      <c r="W30" s="27">
        <v>1943886516</v>
      </c>
      <c r="X30" s="27">
        <v>2465564022</v>
      </c>
      <c r="Y30" s="27">
        <v>-521677506</v>
      </c>
      <c r="Z30" s="7">
        <v>-21.16</v>
      </c>
      <c r="AA30" s="25">
        <v>3723839060</v>
      </c>
    </row>
    <row r="31" spans="1:27" ht="13.5">
      <c r="A31" s="5" t="s">
        <v>35</v>
      </c>
      <c r="B31" s="3"/>
      <c r="C31" s="22">
        <v>1395852665</v>
      </c>
      <c r="D31" s="22"/>
      <c r="E31" s="23">
        <v>2283702218</v>
      </c>
      <c r="F31" s="24">
        <v>2212808433</v>
      </c>
      <c r="G31" s="24">
        <v>97523142</v>
      </c>
      <c r="H31" s="24">
        <v>146426090</v>
      </c>
      <c r="I31" s="24">
        <v>159963138</v>
      </c>
      <c r="J31" s="24">
        <v>403912370</v>
      </c>
      <c r="K31" s="24">
        <v>138917410</v>
      </c>
      <c r="L31" s="24">
        <v>153166467</v>
      </c>
      <c r="M31" s="24">
        <v>152797662</v>
      </c>
      <c r="N31" s="24">
        <v>444881539</v>
      </c>
      <c r="O31" s="24">
        <v>190397127</v>
      </c>
      <c r="P31" s="24">
        <v>168260974</v>
      </c>
      <c r="Q31" s="24">
        <v>166804474</v>
      </c>
      <c r="R31" s="24">
        <v>525462575</v>
      </c>
      <c r="S31" s="24"/>
      <c r="T31" s="24"/>
      <c r="U31" s="24"/>
      <c r="V31" s="24"/>
      <c r="W31" s="24">
        <v>1374256484</v>
      </c>
      <c r="X31" s="24">
        <v>1595233682</v>
      </c>
      <c r="Y31" s="24">
        <v>-220977198</v>
      </c>
      <c r="Z31" s="6">
        <v>-13.85</v>
      </c>
      <c r="AA31" s="22">
        <v>2212808433</v>
      </c>
    </row>
    <row r="32" spans="1:27" ht="13.5">
      <c r="A32" s="2" t="s">
        <v>36</v>
      </c>
      <c r="B32" s="3"/>
      <c r="C32" s="19">
        <f aca="true" t="shared" si="6" ref="C32:Y32">SUM(C33:C37)</f>
        <v>3158546855</v>
      </c>
      <c r="D32" s="19">
        <f>SUM(D33:D37)</f>
        <v>0</v>
      </c>
      <c r="E32" s="20">
        <f t="shared" si="6"/>
        <v>3911884536</v>
      </c>
      <c r="F32" s="21">
        <f t="shared" si="6"/>
        <v>3887030115</v>
      </c>
      <c r="G32" s="21">
        <f t="shared" si="6"/>
        <v>207732526</v>
      </c>
      <c r="H32" s="21">
        <f t="shared" si="6"/>
        <v>276808487</v>
      </c>
      <c r="I32" s="21">
        <f t="shared" si="6"/>
        <v>217105301</v>
      </c>
      <c r="J32" s="21">
        <f t="shared" si="6"/>
        <v>701646314</v>
      </c>
      <c r="K32" s="21">
        <f t="shared" si="6"/>
        <v>240609011</v>
      </c>
      <c r="L32" s="21">
        <f t="shared" si="6"/>
        <v>286933066</v>
      </c>
      <c r="M32" s="21">
        <f t="shared" si="6"/>
        <v>241968139</v>
      </c>
      <c r="N32" s="21">
        <f t="shared" si="6"/>
        <v>769510216</v>
      </c>
      <c r="O32" s="21">
        <f t="shared" si="6"/>
        <v>243508744</v>
      </c>
      <c r="P32" s="21">
        <f t="shared" si="6"/>
        <v>232994124</v>
      </c>
      <c r="Q32" s="21">
        <f t="shared" si="6"/>
        <v>239850019</v>
      </c>
      <c r="R32" s="21">
        <f t="shared" si="6"/>
        <v>716352887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2187509417</v>
      </c>
      <c r="X32" s="21">
        <f t="shared" si="6"/>
        <v>2866492831</v>
      </c>
      <c r="Y32" s="21">
        <f t="shared" si="6"/>
        <v>-678983414</v>
      </c>
      <c r="Z32" s="4">
        <f>+IF(X32&lt;&gt;0,+(Y32/X32)*100,0)</f>
        <v>-23.686904312372935</v>
      </c>
      <c r="AA32" s="19">
        <f>SUM(AA33:AA37)</f>
        <v>3887030115</v>
      </c>
    </row>
    <row r="33" spans="1:27" ht="13.5">
      <c r="A33" s="5" t="s">
        <v>37</v>
      </c>
      <c r="B33" s="3"/>
      <c r="C33" s="22">
        <v>598985377</v>
      </c>
      <c r="D33" s="22"/>
      <c r="E33" s="23">
        <v>960771125</v>
      </c>
      <c r="F33" s="24">
        <v>940239619</v>
      </c>
      <c r="G33" s="24">
        <v>51748529</v>
      </c>
      <c r="H33" s="24">
        <v>51921619</v>
      </c>
      <c r="I33" s="24">
        <v>58060605</v>
      </c>
      <c r="J33" s="24">
        <v>161730753</v>
      </c>
      <c r="K33" s="24">
        <v>63500445</v>
      </c>
      <c r="L33" s="24">
        <v>69475276</v>
      </c>
      <c r="M33" s="24">
        <v>62961882</v>
      </c>
      <c r="N33" s="24">
        <v>195937603</v>
      </c>
      <c r="O33" s="24">
        <v>68913336</v>
      </c>
      <c r="P33" s="24">
        <v>67744789</v>
      </c>
      <c r="Q33" s="24">
        <v>63291653</v>
      </c>
      <c r="R33" s="24">
        <v>199949778</v>
      </c>
      <c r="S33" s="24"/>
      <c r="T33" s="24"/>
      <c r="U33" s="24"/>
      <c r="V33" s="24"/>
      <c r="W33" s="24">
        <v>557618134</v>
      </c>
      <c r="X33" s="24">
        <v>709880702</v>
      </c>
      <c r="Y33" s="24">
        <v>-152262568</v>
      </c>
      <c r="Z33" s="6">
        <v>-21.45</v>
      </c>
      <c r="AA33" s="22">
        <v>940239619</v>
      </c>
    </row>
    <row r="34" spans="1:27" ht="13.5">
      <c r="A34" s="5" t="s">
        <v>38</v>
      </c>
      <c r="B34" s="3"/>
      <c r="C34" s="22">
        <v>324795966</v>
      </c>
      <c r="D34" s="22"/>
      <c r="E34" s="23">
        <v>359605628</v>
      </c>
      <c r="F34" s="24">
        <v>330778907</v>
      </c>
      <c r="G34" s="24">
        <v>37871539</v>
      </c>
      <c r="H34" s="24">
        <v>45160248</v>
      </c>
      <c r="I34" s="24">
        <v>31688928</v>
      </c>
      <c r="J34" s="24">
        <v>114720715</v>
      </c>
      <c r="K34" s="24">
        <v>29018481</v>
      </c>
      <c r="L34" s="24">
        <v>40918263</v>
      </c>
      <c r="M34" s="24">
        <v>29173832</v>
      </c>
      <c r="N34" s="24">
        <v>99110576</v>
      </c>
      <c r="O34" s="24">
        <v>27062014</v>
      </c>
      <c r="P34" s="24">
        <v>22869404</v>
      </c>
      <c r="Q34" s="24">
        <v>26260498</v>
      </c>
      <c r="R34" s="24">
        <v>76191916</v>
      </c>
      <c r="S34" s="24"/>
      <c r="T34" s="24"/>
      <c r="U34" s="24"/>
      <c r="V34" s="24"/>
      <c r="W34" s="24">
        <v>290023207</v>
      </c>
      <c r="X34" s="24">
        <v>291717023</v>
      </c>
      <c r="Y34" s="24">
        <v>-1693816</v>
      </c>
      <c r="Z34" s="6">
        <v>-0.58</v>
      </c>
      <c r="AA34" s="22">
        <v>330778907</v>
      </c>
    </row>
    <row r="35" spans="1:27" ht="13.5">
      <c r="A35" s="5" t="s">
        <v>39</v>
      </c>
      <c r="B35" s="3"/>
      <c r="C35" s="22">
        <v>1257359247</v>
      </c>
      <c r="D35" s="22"/>
      <c r="E35" s="23">
        <v>1345982714</v>
      </c>
      <c r="F35" s="24">
        <v>1444234908</v>
      </c>
      <c r="G35" s="24">
        <v>86811788</v>
      </c>
      <c r="H35" s="24">
        <v>125994030</v>
      </c>
      <c r="I35" s="24">
        <v>85670425</v>
      </c>
      <c r="J35" s="24">
        <v>298476243</v>
      </c>
      <c r="K35" s="24">
        <v>103070315</v>
      </c>
      <c r="L35" s="24">
        <v>117598126</v>
      </c>
      <c r="M35" s="24">
        <v>94990787</v>
      </c>
      <c r="N35" s="24">
        <v>315659228</v>
      </c>
      <c r="O35" s="24">
        <v>118876070</v>
      </c>
      <c r="P35" s="24">
        <v>103000347</v>
      </c>
      <c r="Q35" s="24">
        <v>105782691</v>
      </c>
      <c r="R35" s="24">
        <v>327659108</v>
      </c>
      <c r="S35" s="24"/>
      <c r="T35" s="24"/>
      <c r="U35" s="24"/>
      <c r="V35" s="24"/>
      <c r="W35" s="24">
        <v>941794579</v>
      </c>
      <c r="X35" s="24">
        <v>1029245191</v>
      </c>
      <c r="Y35" s="24">
        <v>-87450612</v>
      </c>
      <c r="Z35" s="6">
        <v>-8.5</v>
      </c>
      <c r="AA35" s="22">
        <v>1444234908</v>
      </c>
    </row>
    <row r="36" spans="1:27" ht="13.5">
      <c r="A36" s="5" t="s">
        <v>40</v>
      </c>
      <c r="B36" s="3"/>
      <c r="C36" s="22">
        <v>667041665</v>
      </c>
      <c r="D36" s="22"/>
      <c r="E36" s="23">
        <v>910168832</v>
      </c>
      <c r="F36" s="24">
        <v>856356788</v>
      </c>
      <c r="G36" s="24">
        <v>13233696</v>
      </c>
      <c r="H36" s="24">
        <v>36160958</v>
      </c>
      <c r="I36" s="24">
        <v>19641921</v>
      </c>
      <c r="J36" s="24">
        <v>69036575</v>
      </c>
      <c r="K36" s="24">
        <v>24133153</v>
      </c>
      <c r="L36" s="24">
        <v>29970403</v>
      </c>
      <c r="M36" s="24">
        <v>31765830</v>
      </c>
      <c r="N36" s="24">
        <v>85869386</v>
      </c>
      <c r="O36" s="24">
        <v>11241329</v>
      </c>
      <c r="P36" s="24">
        <v>20593855</v>
      </c>
      <c r="Q36" s="24">
        <v>27579154</v>
      </c>
      <c r="R36" s="24">
        <v>59414338</v>
      </c>
      <c r="S36" s="24"/>
      <c r="T36" s="24"/>
      <c r="U36" s="24"/>
      <c r="V36" s="24"/>
      <c r="W36" s="24">
        <v>214320299</v>
      </c>
      <c r="X36" s="24">
        <v>603384066</v>
      </c>
      <c r="Y36" s="24">
        <v>-389063767</v>
      </c>
      <c r="Z36" s="6">
        <v>-64.48</v>
      </c>
      <c r="AA36" s="22">
        <v>856356788</v>
      </c>
    </row>
    <row r="37" spans="1:27" ht="13.5">
      <c r="A37" s="5" t="s">
        <v>41</v>
      </c>
      <c r="B37" s="3"/>
      <c r="C37" s="25">
        <v>310364600</v>
      </c>
      <c r="D37" s="25"/>
      <c r="E37" s="26">
        <v>335356237</v>
      </c>
      <c r="F37" s="27">
        <v>315419893</v>
      </c>
      <c r="G37" s="27">
        <v>18066974</v>
      </c>
      <c r="H37" s="27">
        <v>17571632</v>
      </c>
      <c r="I37" s="27">
        <v>22043422</v>
      </c>
      <c r="J37" s="27">
        <v>57682028</v>
      </c>
      <c r="K37" s="27">
        <v>20886617</v>
      </c>
      <c r="L37" s="27">
        <v>28970998</v>
      </c>
      <c r="M37" s="27">
        <v>23075808</v>
      </c>
      <c r="N37" s="27">
        <v>72933423</v>
      </c>
      <c r="O37" s="27">
        <v>17415995</v>
      </c>
      <c r="P37" s="27">
        <v>18785729</v>
      </c>
      <c r="Q37" s="27">
        <v>16936023</v>
      </c>
      <c r="R37" s="27">
        <v>53137747</v>
      </c>
      <c r="S37" s="27"/>
      <c r="T37" s="27"/>
      <c r="U37" s="27"/>
      <c r="V37" s="27"/>
      <c r="W37" s="27">
        <v>183753198</v>
      </c>
      <c r="X37" s="27">
        <v>232265849</v>
      </c>
      <c r="Y37" s="27">
        <v>-48512651</v>
      </c>
      <c r="Z37" s="7">
        <v>-20.89</v>
      </c>
      <c r="AA37" s="25">
        <v>315419893</v>
      </c>
    </row>
    <row r="38" spans="1:27" ht="13.5">
      <c r="A38" s="2" t="s">
        <v>42</v>
      </c>
      <c r="B38" s="8"/>
      <c r="C38" s="19">
        <f aca="true" t="shared" si="7" ref="C38:Y38">SUM(C39:C41)</f>
        <v>3129905550</v>
      </c>
      <c r="D38" s="19">
        <f>SUM(D39:D41)</f>
        <v>0</v>
      </c>
      <c r="E38" s="20">
        <f t="shared" si="7"/>
        <v>4061907191</v>
      </c>
      <c r="F38" s="21">
        <f t="shared" si="7"/>
        <v>4392752759</v>
      </c>
      <c r="G38" s="21">
        <f t="shared" si="7"/>
        <v>208296011</v>
      </c>
      <c r="H38" s="21">
        <f t="shared" si="7"/>
        <v>265554199</v>
      </c>
      <c r="I38" s="21">
        <f t="shared" si="7"/>
        <v>267890542</v>
      </c>
      <c r="J38" s="21">
        <f t="shared" si="7"/>
        <v>741740752</v>
      </c>
      <c r="K38" s="21">
        <f t="shared" si="7"/>
        <v>243777762</v>
      </c>
      <c r="L38" s="21">
        <f t="shared" si="7"/>
        <v>321440501</v>
      </c>
      <c r="M38" s="21">
        <f t="shared" si="7"/>
        <v>297679635</v>
      </c>
      <c r="N38" s="21">
        <f t="shared" si="7"/>
        <v>862897898</v>
      </c>
      <c r="O38" s="21">
        <f t="shared" si="7"/>
        <v>321399524</v>
      </c>
      <c r="P38" s="21">
        <f t="shared" si="7"/>
        <v>304472926</v>
      </c>
      <c r="Q38" s="21">
        <f t="shared" si="7"/>
        <v>260025487</v>
      </c>
      <c r="R38" s="21">
        <f t="shared" si="7"/>
        <v>885897937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2490536587</v>
      </c>
      <c r="X38" s="21">
        <f t="shared" si="7"/>
        <v>3049323812</v>
      </c>
      <c r="Y38" s="21">
        <f t="shared" si="7"/>
        <v>-558787225</v>
      </c>
      <c r="Z38" s="4">
        <f>+IF(X38&lt;&gt;0,+(Y38/X38)*100,0)</f>
        <v>-18.32495528356173</v>
      </c>
      <c r="AA38" s="19">
        <f>SUM(AA39:AA41)</f>
        <v>4392752759</v>
      </c>
    </row>
    <row r="39" spans="1:27" ht="13.5">
      <c r="A39" s="5" t="s">
        <v>43</v>
      </c>
      <c r="B39" s="3"/>
      <c r="C39" s="22">
        <v>1228869041</v>
      </c>
      <c r="D39" s="22"/>
      <c r="E39" s="23">
        <v>1524331264</v>
      </c>
      <c r="F39" s="24">
        <v>1570122470</v>
      </c>
      <c r="G39" s="24">
        <v>81423550</v>
      </c>
      <c r="H39" s="24">
        <v>101549398</v>
      </c>
      <c r="I39" s="24">
        <v>98632712</v>
      </c>
      <c r="J39" s="24">
        <v>281605660</v>
      </c>
      <c r="K39" s="24">
        <v>89846030</v>
      </c>
      <c r="L39" s="24">
        <v>120502392</v>
      </c>
      <c r="M39" s="24">
        <v>84023146</v>
      </c>
      <c r="N39" s="24">
        <v>294371568</v>
      </c>
      <c r="O39" s="24">
        <v>166912811</v>
      </c>
      <c r="P39" s="24">
        <v>146014589</v>
      </c>
      <c r="Q39" s="24">
        <v>84379715</v>
      </c>
      <c r="R39" s="24">
        <v>397307115</v>
      </c>
      <c r="S39" s="24"/>
      <c r="T39" s="24"/>
      <c r="U39" s="24"/>
      <c r="V39" s="24"/>
      <c r="W39" s="24">
        <v>973284343</v>
      </c>
      <c r="X39" s="24">
        <v>1072767696</v>
      </c>
      <c r="Y39" s="24">
        <v>-99483353</v>
      </c>
      <c r="Z39" s="6">
        <v>-9.27</v>
      </c>
      <c r="AA39" s="22">
        <v>1570122470</v>
      </c>
    </row>
    <row r="40" spans="1:27" ht="13.5">
      <c r="A40" s="5" t="s">
        <v>44</v>
      </c>
      <c r="B40" s="3"/>
      <c r="C40" s="22">
        <v>1608331561</v>
      </c>
      <c r="D40" s="22"/>
      <c r="E40" s="23">
        <v>2189596528</v>
      </c>
      <c r="F40" s="24">
        <v>2474769447</v>
      </c>
      <c r="G40" s="24">
        <v>107103946</v>
      </c>
      <c r="H40" s="24">
        <v>141522796</v>
      </c>
      <c r="I40" s="24">
        <v>147410418</v>
      </c>
      <c r="J40" s="24">
        <v>396037160</v>
      </c>
      <c r="K40" s="24">
        <v>130563592</v>
      </c>
      <c r="L40" s="24">
        <v>163516982</v>
      </c>
      <c r="M40" s="24">
        <v>182432326</v>
      </c>
      <c r="N40" s="24">
        <v>476512900</v>
      </c>
      <c r="O40" s="24">
        <v>128100518</v>
      </c>
      <c r="P40" s="24">
        <v>131120289</v>
      </c>
      <c r="Q40" s="24">
        <v>144321801</v>
      </c>
      <c r="R40" s="24">
        <v>403542608</v>
      </c>
      <c r="S40" s="24"/>
      <c r="T40" s="24"/>
      <c r="U40" s="24"/>
      <c r="V40" s="24"/>
      <c r="W40" s="24">
        <v>1276092668</v>
      </c>
      <c r="X40" s="24">
        <v>1704235817</v>
      </c>
      <c r="Y40" s="24">
        <v>-428143149</v>
      </c>
      <c r="Z40" s="6">
        <v>-25.12</v>
      </c>
      <c r="AA40" s="22">
        <v>2474769447</v>
      </c>
    </row>
    <row r="41" spans="1:27" ht="13.5">
      <c r="A41" s="5" t="s">
        <v>45</v>
      </c>
      <c r="B41" s="3"/>
      <c r="C41" s="22">
        <v>292704948</v>
      </c>
      <c r="D41" s="22"/>
      <c r="E41" s="23">
        <v>347979399</v>
      </c>
      <c r="F41" s="24">
        <v>347860842</v>
      </c>
      <c r="G41" s="24">
        <v>19768515</v>
      </c>
      <c r="H41" s="24">
        <v>22482005</v>
      </c>
      <c r="I41" s="24">
        <v>21847412</v>
      </c>
      <c r="J41" s="24">
        <v>64097932</v>
      </c>
      <c r="K41" s="24">
        <v>23368140</v>
      </c>
      <c r="L41" s="24">
        <v>37421127</v>
      </c>
      <c r="M41" s="24">
        <v>31224163</v>
      </c>
      <c r="N41" s="24">
        <v>92013430</v>
      </c>
      <c r="O41" s="24">
        <v>26386195</v>
      </c>
      <c r="P41" s="24">
        <v>27338048</v>
      </c>
      <c r="Q41" s="24">
        <v>31323971</v>
      </c>
      <c r="R41" s="24">
        <v>85048214</v>
      </c>
      <c r="S41" s="24"/>
      <c r="T41" s="24"/>
      <c r="U41" s="24"/>
      <c r="V41" s="24"/>
      <c r="W41" s="24">
        <v>241159576</v>
      </c>
      <c r="X41" s="24">
        <v>272320299</v>
      </c>
      <c r="Y41" s="24">
        <v>-31160723</v>
      </c>
      <c r="Z41" s="6">
        <v>-11.44</v>
      </c>
      <c r="AA41" s="22">
        <v>347860842</v>
      </c>
    </row>
    <row r="42" spans="1:27" ht="13.5">
      <c r="A42" s="2" t="s">
        <v>46</v>
      </c>
      <c r="B42" s="8"/>
      <c r="C42" s="19">
        <f aca="true" t="shared" si="8" ref="C42:Y42">SUM(C43:C46)</f>
        <v>11312476989</v>
      </c>
      <c r="D42" s="19">
        <f>SUM(D43:D46)</f>
        <v>0</v>
      </c>
      <c r="E42" s="20">
        <f t="shared" si="8"/>
        <v>13164467054</v>
      </c>
      <c r="F42" s="21">
        <f t="shared" si="8"/>
        <v>13324081480</v>
      </c>
      <c r="G42" s="21">
        <f t="shared" si="8"/>
        <v>951477253</v>
      </c>
      <c r="H42" s="21">
        <f t="shared" si="8"/>
        <v>1288031046</v>
      </c>
      <c r="I42" s="21">
        <f t="shared" si="8"/>
        <v>941920820</v>
      </c>
      <c r="J42" s="21">
        <f t="shared" si="8"/>
        <v>3181429119</v>
      </c>
      <c r="K42" s="21">
        <f t="shared" si="8"/>
        <v>1011756839</v>
      </c>
      <c r="L42" s="21">
        <f t="shared" si="8"/>
        <v>966194459</v>
      </c>
      <c r="M42" s="21">
        <f t="shared" si="8"/>
        <v>969341179</v>
      </c>
      <c r="N42" s="21">
        <f t="shared" si="8"/>
        <v>2947292477</v>
      </c>
      <c r="O42" s="21">
        <f t="shared" si="8"/>
        <v>851771001</v>
      </c>
      <c r="P42" s="21">
        <f t="shared" si="8"/>
        <v>852518319</v>
      </c>
      <c r="Q42" s="21">
        <f t="shared" si="8"/>
        <v>883474202</v>
      </c>
      <c r="R42" s="21">
        <f t="shared" si="8"/>
        <v>2587763522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8716485118</v>
      </c>
      <c r="X42" s="21">
        <f t="shared" si="8"/>
        <v>9904358970</v>
      </c>
      <c r="Y42" s="21">
        <f t="shared" si="8"/>
        <v>-1187873852</v>
      </c>
      <c r="Z42" s="4">
        <f>+IF(X42&lt;&gt;0,+(Y42/X42)*100,0)</f>
        <v>-11.993445063916136</v>
      </c>
      <c r="AA42" s="19">
        <f>SUM(AA43:AA46)</f>
        <v>13324081480</v>
      </c>
    </row>
    <row r="43" spans="1:27" ht="13.5">
      <c r="A43" s="5" t="s">
        <v>47</v>
      </c>
      <c r="B43" s="3"/>
      <c r="C43" s="22">
        <v>6354793918</v>
      </c>
      <c r="D43" s="22"/>
      <c r="E43" s="23">
        <v>6916377062</v>
      </c>
      <c r="F43" s="24">
        <v>6877024936</v>
      </c>
      <c r="G43" s="24">
        <v>672713399</v>
      </c>
      <c r="H43" s="24">
        <v>745483010</v>
      </c>
      <c r="I43" s="24">
        <v>497926067</v>
      </c>
      <c r="J43" s="24">
        <v>1916122476</v>
      </c>
      <c r="K43" s="24">
        <v>556018812</v>
      </c>
      <c r="L43" s="24">
        <v>518522969</v>
      </c>
      <c r="M43" s="24">
        <v>500463291</v>
      </c>
      <c r="N43" s="24">
        <v>1575005072</v>
      </c>
      <c r="O43" s="24">
        <v>492709245</v>
      </c>
      <c r="P43" s="24">
        <v>461660699</v>
      </c>
      <c r="Q43" s="24">
        <v>487438175</v>
      </c>
      <c r="R43" s="24">
        <v>1441808119</v>
      </c>
      <c r="S43" s="24"/>
      <c r="T43" s="24"/>
      <c r="U43" s="24"/>
      <c r="V43" s="24"/>
      <c r="W43" s="24">
        <v>4932935667</v>
      </c>
      <c r="X43" s="24">
        <v>5221347142</v>
      </c>
      <c r="Y43" s="24">
        <v>-288411475</v>
      </c>
      <c r="Z43" s="6">
        <v>-5.52</v>
      </c>
      <c r="AA43" s="22">
        <v>6877024936</v>
      </c>
    </row>
    <row r="44" spans="1:27" ht="13.5">
      <c r="A44" s="5" t="s">
        <v>48</v>
      </c>
      <c r="B44" s="3"/>
      <c r="C44" s="22">
        <v>2605424777</v>
      </c>
      <c r="D44" s="22"/>
      <c r="E44" s="23">
        <v>3579302490</v>
      </c>
      <c r="F44" s="24">
        <v>3836682625</v>
      </c>
      <c r="G44" s="24">
        <v>141979858</v>
      </c>
      <c r="H44" s="24">
        <v>313343765</v>
      </c>
      <c r="I44" s="24">
        <v>244928047</v>
      </c>
      <c r="J44" s="24">
        <v>700251670</v>
      </c>
      <c r="K44" s="24">
        <v>280415633</v>
      </c>
      <c r="L44" s="24">
        <v>251742282</v>
      </c>
      <c r="M44" s="24">
        <v>272093273</v>
      </c>
      <c r="N44" s="24">
        <v>804251188</v>
      </c>
      <c r="O44" s="24">
        <v>208685883</v>
      </c>
      <c r="P44" s="24">
        <v>221117314</v>
      </c>
      <c r="Q44" s="24">
        <v>236382801</v>
      </c>
      <c r="R44" s="24">
        <v>666185998</v>
      </c>
      <c r="S44" s="24"/>
      <c r="T44" s="24"/>
      <c r="U44" s="24"/>
      <c r="V44" s="24"/>
      <c r="W44" s="24">
        <v>2170688856</v>
      </c>
      <c r="X44" s="24">
        <v>2912562758</v>
      </c>
      <c r="Y44" s="24">
        <v>-741873902</v>
      </c>
      <c r="Z44" s="6">
        <v>-25.47</v>
      </c>
      <c r="AA44" s="22">
        <v>3836682625</v>
      </c>
    </row>
    <row r="45" spans="1:27" ht="13.5">
      <c r="A45" s="5" t="s">
        <v>49</v>
      </c>
      <c r="B45" s="3"/>
      <c r="C45" s="25">
        <v>1351837287</v>
      </c>
      <c r="D45" s="25"/>
      <c r="E45" s="26">
        <v>1652716119</v>
      </c>
      <c r="F45" s="27">
        <v>1478878961</v>
      </c>
      <c r="G45" s="27">
        <v>75539766</v>
      </c>
      <c r="H45" s="27">
        <v>107391290</v>
      </c>
      <c r="I45" s="27">
        <v>109820459</v>
      </c>
      <c r="J45" s="27">
        <v>292751515</v>
      </c>
      <c r="K45" s="27">
        <v>92808572</v>
      </c>
      <c r="L45" s="27">
        <v>105328161</v>
      </c>
      <c r="M45" s="27">
        <v>105788331</v>
      </c>
      <c r="N45" s="27">
        <v>303925064</v>
      </c>
      <c r="O45" s="27">
        <v>72713108</v>
      </c>
      <c r="P45" s="27">
        <v>93315682</v>
      </c>
      <c r="Q45" s="27">
        <v>78752947</v>
      </c>
      <c r="R45" s="27">
        <v>244781737</v>
      </c>
      <c r="S45" s="27"/>
      <c r="T45" s="27"/>
      <c r="U45" s="27"/>
      <c r="V45" s="27"/>
      <c r="W45" s="27">
        <v>841458316</v>
      </c>
      <c r="X45" s="27">
        <v>944844100</v>
      </c>
      <c r="Y45" s="27">
        <v>-103385784</v>
      </c>
      <c r="Z45" s="7">
        <v>-10.94</v>
      </c>
      <c r="AA45" s="25">
        <v>1478878961</v>
      </c>
    </row>
    <row r="46" spans="1:27" ht="13.5">
      <c r="A46" s="5" t="s">
        <v>50</v>
      </c>
      <c r="B46" s="3"/>
      <c r="C46" s="22">
        <v>1000421007</v>
      </c>
      <c r="D46" s="22"/>
      <c r="E46" s="23">
        <v>1016071383</v>
      </c>
      <c r="F46" s="24">
        <v>1131494958</v>
      </c>
      <c r="G46" s="24">
        <v>61244230</v>
      </c>
      <c r="H46" s="24">
        <v>121812981</v>
      </c>
      <c r="I46" s="24">
        <v>89246247</v>
      </c>
      <c r="J46" s="24">
        <v>272303458</v>
      </c>
      <c r="K46" s="24">
        <v>82513822</v>
      </c>
      <c r="L46" s="24">
        <v>90601047</v>
      </c>
      <c r="M46" s="24">
        <v>90996284</v>
      </c>
      <c r="N46" s="24">
        <v>264111153</v>
      </c>
      <c r="O46" s="24">
        <v>77662765</v>
      </c>
      <c r="P46" s="24">
        <v>76424624</v>
      </c>
      <c r="Q46" s="24">
        <v>80900279</v>
      </c>
      <c r="R46" s="24">
        <v>234987668</v>
      </c>
      <c r="S46" s="24"/>
      <c r="T46" s="24"/>
      <c r="U46" s="24"/>
      <c r="V46" s="24"/>
      <c r="W46" s="24">
        <v>771402279</v>
      </c>
      <c r="X46" s="24">
        <v>825604970</v>
      </c>
      <c r="Y46" s="24">
        <v>-54202691</v>
      </c>
      <c r="Z46" s="6">
        <v>-6.57</v>
      </c>
      <c r="AA46" s="22">
        <v>1131494958</v>
      </c>
    </row>
    <row r="47" spans="1:27" ht="13.5">
      <c r="A47" s="2" t="s">
        <v>51</v>
      </c>
      <c r="B47" s="8" t="s">
        <v>52</v>
      </c>
      <c r="C47" s="19">
        <v>38620824</v>
      </c>
      <c r="D47" s="19"/>
      <c r="E47" s="20">
        <v>51211417</v>
      </c>
      <c r="F47" s="21">
        <v>60582788</v>
      </c>
      <c r="G47" s="21">
        <v>2968810</v>
      </c>
      <c r="H47" s="21">
        <v>2882016</v>
      </c>
      <c r="I47" s="21">
        <v>5306345</v>
      </c>
      <c r="J47" s="21">
        <v>11157171</v>
      </c>
      <c r="K47" s="21">
        <v>3760223</v>
      </c>
      <c r="L47" s="21">
        <v>4138076</v>
      </c>
      <c r="M47" s="21">
        <v>4067131</v>
      </c>
      <c r="N47" s="21">
        <v>11965430</v>
      </c>
      <c r="O47" s="21">
        <v>4315270</v>
      </c>
      <c r="P47" s="21">
        <v>4899530</v>
      </c>
      <c r="Q47" s="21">
        <v>8453632</v>
      </c>
      <c r="R47" s="21">
        <v>17668432</v>
      </c>
      <c r="S47" s="21"/>
      <c r="T47" s="21"/>
      <c r="U47" s="21"/>
      <c r="V47" s="21"/>
      <c r="W47" s="21">
        <v>40791033</v>
      </c>
      <c r="X47" s="21">
        <v>37993774</v>
      </c>
      <c r="Y47" s="21">
        <v>2797259</v>
      </c>
      <c r="Z47" s="4">
        <v>7.36</v>
      </c>
      <c r="AA47" s="19">
        <v>60582788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25380579412</v>
      </c>
      <c r="D48" s="40">
        <f>+D28+D32+D38+D42+D47</f>
        <v>0</v>
      </c>
      <c r="E48" s="41">
        <f t="shared" si="9"/>
        <v>29153253920</v>
      </c>
      <c r="F48" s="42">
        <f t="shared" si="9"/>
        <v>29854795421</v>
      </c>
      <c r="G48" s="42">
        <f t="shared" si="9"/>
        <v>1819342546</v>
      </c>
      <c r="H48" s="42">
        <f t="shared" si="9"/>
        <v>2488743005</v>
      </c>
      <c r="I48" s="42">
        <f t="shared" si="9"/>
        <v>1933224302</v>
      </c>
      <c r="J48" s="42">
        <f t="shared" si="9"/>
        <v>6241309853</v>
      </c>
      <c r="K48" s="42">
        <f t="shared" si="9"/>
        <v>1993428345</v>
      </c>
      <c r="L48" s="42">
        <f t="shared" si="9"/>
        <v>2104722928</v>
      </c>
      <c r="M48" s="42">
        <f t="shared" si="9"/>
        <v>2072815113</v>
      </c>
      <c r="N48" s="42">
        <f t="shared" si="9"/>
        <v>6170966386</v>
      </c>
      <c r="O48" s="42">
        <f t="shared" si="9"/>
        <v>1952168169</v>
      </c>
      <c r="P48" s="42">
        <f t="shared" si="9"/>
        <v>1901348613</v>
      </c>
      <c r="Q48" s="42">
        <f t="shared" si="9"/>
        <v>1888857452</v>
      </c>
      <c r="R48" s="42">
        <f t="shared" si="9"/>
        <v>5742374234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18154650473</v>
      </c>
      <c r="X48" s="42">
        <f t="shared" si="9"/>
        <v>21583696978</v>
      </c>
      <c r="Y48" s="42">
        <f t="shared" si="9"/>
        <v>-3429046505</v>
      </c>
      <c r="Z48" s="43">
        <f>+IF(X48&lt;&gt;0,+(Y48/X48)*100,0)</f>
        <v>-15.887206480405954</v>
      </c>
      <c r="AA48" s="40">
        <f>+AA28+AA32+AA38+AA42+AA47</f>
        <v>29854795421</v>
      </c>
    </row>
    <row r="49" spans="1:27" ht="13.5">
      <c r="A49" s="14" t="s">
        <v>58</v>
      </c>
      <c r="B49" s="15"/>
      <c r="C49" s="44">
        <f aca="true" t="shared" si="10" ref="C49:Y49">+C25-C48</f>
        <v>3232575865</v>
      </c>
      <c r="D49" s="44">
        <f>+D25-D48</f>
        <v>0</v>
      </c>
      <c r="E49" s="45">
        <f t="shared" si="10"/>
        <v>5961469729</v>
      </c>
      <c r="F49" s="46">
        <f t="shared" si="10"/>
        <v>4356642067</v>
      </c>
      <c r="G49" s="46">
        <f t="shared" si="10"/>
        <v>3012476079</v>
      </c>
      <c r="H49" s="46">
        <f t="shared" si="10"/>
        <v>-585562413</v>
      </c>
      <c r="I49" s="46">
        <f t="shared" si="10"/>
        <v>47162244</v>
      </c>
      <c r="J49" s="46">
        <f t="shared" si="10"/>
        <v>2474075910</v>
      </c>
      <c r="K49" s="46">
        <f t="shared" si="10"/>
        <v>-275284004</v>
      </c>
      <c r="L49" s="46">
        <f t="shared" si="10"/>
        <v>-353589210</v>
      </c>
      <c r="M49" s="46">
        <f t="shared" si="10"/>
        <v>2727938408</v>
      </c>
      <c r="N49" s="46">
        <f t="shared" si="10"/>
        <v>2099065194</v>
      </c>
      <c r="O49" s="46">
        <f t="shared" si="10"/>
        <v>-22280419</v>
      </c>
      <c r="P49" s="46">
        <f t="shared" si="10"/>
        <v>-595815894</v>
      </c>
      <c r="Q49" s="46">
        <f t="shared" si="10"/>
        <v>2506337205</v>
      </c>
      <c r="R49" s="46">
        <f t="shared" si="10"/>
        <v>1888240892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6461381996</v>
      </c>
      <c r="X49" s="46">
        <f>IF(F25=F48,0,X25-X48)</f>
        <v>4346361208</v>
      </c>
      <c r="Y49" s="46">
        <f t="shared" si="10"/>
        <v>2115020788</v>
      </c>
      <c r="Z49" s="47">
        <f>+IF(X49&lt;&gt;0,+(Y49/X49)*100,0)</f>
        <v>48.66187338749136</v>
      </c>
      <c r="AA49" s="44">
        <f>+AA25-AA48</f>
        <v>4356642067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59441868</v>
      </c>
      <c r="D5" s="19">
        <f>SUM(D6:D8)</f>
        <v>0</v>
      </c>
      <c r="E5" s="20">
        <f t="shared" si="0"/>
        <v>75576330</v>
      </c>
      <c r="F5" s="21">
        <f t="shared" si="0"/>
        <v>64862461</v>
      </c>
      <c r="G5" s="21">
        <f t="shared" si="0"/>
        <v>51893561</v>
      </c>
      <c r="H5" s="21">
        <f t="shared" si="0"/>
        <v>-16741229</v>
      </c>
      <c r="I5" s="21">
        <f t="shared" si="0"/>
        <v>810430</v>
      </c>
      <c r="J5" s="21">
        <f t="shared" si="0"/>
        <v>35962762</v>
      </c>
      <c r="K5" s="21">
        <f t="shared" si="0"/>
        <v>824722</v>
      </c>
      <c r="L5" s="21">
        <f t="shared" si="0"/>
        <v>836046</v>
      </c>
      <c r="M5" s="21">
        <f t="shared" si="0"/>
        <v>830638</v>
      </c>
      <c r="N5" s="21">
        <f t="shared" si="0"/>
        <v>2491406</v>
      </c>
      <c r="O5" s="21">
        <f t="shared" si="0"/>
        <v>867482</v>
      </c>
      <c r="P5" s="21">
        <f t="shared" si="0"/>
        <v>854684</v>
      </c>
      <c r="Q5" s="21">
        <f t="shared" si="0"/>
        <v>2715634</v>
      </c>
      <c r="R5" s="21">
        <f t="shared" si="0"/>
        <v>4437800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42891968</v>
      </c>
      <c r="X5" s="21">
        <f t="shared" si="0"/>
        <v>56682243</v>
      </c>
      <c r="Y5" s="21">
        <f t="shared" si="0"/>
        <v>-13790275</v>
      </c>
      <c r="Z5" s="4">
        <f>+IF(X5&lt;&gt;0,+(Y5/X5)*100,0)</f>
        <v>-24.329091916845986</v>
      </c>
      <c r="AA5" s="19">
        <f>SUM(AA6:AA8)</f>
        <v>64862461</v>
      </c>
    </row>
    <row r="6" spans="1:27" ht="13.5">
      <c r="A6" s="5" t="s">
        <v>33</v>
      </c>
      <c r="B6" s="3"/>
      <c r="C6" s="22">
        <v>28803262</v>
      </c>
      <c r="D6" s="22"/>
      <c r="E6" s="23">
        <v>28242461</v>
      </c>
      <c r="F6" s="24">
        <v>28242461</v>
      </c>
      <c r="G6" s="24">
        <v>16573018</v>
      </c>
      <c r="H6" s="24"/>
      <c r="I6" s="24"/>
      <c r="J6" s="24">
        <v>16573018</v>
      </c>
      <c r="K6" s="24">
        <v>-1474</v>
      </c>
      <c r="L6" s="24"/>
      <c r="M6" s="24"/>
      <c r="N6" s="24">
        <v>-1474</v>
      </c>
      <c r="O6" s="24"/>
      <c r="P6" s="24"/>
      <c r="Q6" s="24"/>
      <c r="R6" s="24"/>
      <c r="S6" s="24"/>
      <c r="T6" s="24"/>
      <c r="U6" s="24"/>
      <c r="V6" s="24"/>
      <c r="W6" s="24">
        <v>16571544</v>
      </c>
      <c r="X6" s="24">
        <v>21181842</v>
      </c>
      <c r="Y6" s="24">
        <v>-4610298</v>
      </c>
      <c r="Z6" s="6">
        <v>-21.77</v>
      </c>
      <c r="AA6" s="22">
        <v>28242461</v>
      </c>
    </row>
    <row r="7" spans="1:27" ht="13.5">
      <c r="A7" s="5" t="s">
        <v>34</v>
      </c>
      <c r="B7" s="3"/>
      <c r="C7" s="25">
        <v>30342236</v>
      </c>
      <c r="D7" s="25"/>
      <c r="E7" s="26">
        <v>47333224</v>
      </c>
      <c r="F7" s="27">
        <v>36619000</v>
      </c>
      <c r="G7" s="27">
        <v>35301094</v>
      </c>
      <c r="H7" s="27">
        <v>-16760888</v>
      </c>
      <c r="I7" s="27">
        <v>790835</v>
      </c>
      <c r="J7" s="27">
        <v>19331041</v>
      </c>
      <c r="K7" s="27">
        <v>806725</v>
      </c>
      <c r="L7" s="27">
        <v>816552</v>
      </c>
      <c r="M7" s="27">
        <v>811092</v>
      </c>
      <c r="N7" s="27">
        <v>2434369</v>
      </c>
      <c r="O7" s="27">
        <v>847566</v>
      </c>
      <c r="P7" s="27">
        <v>834890</v>
      </c>
      <c r="Q7" s="27">
        <v>2694850</v>
      </c>
      <c r="R7" s="27">
        <v>4377306</v>
      </c>
      <c r="S7" s="27"/>
      <c r="T7" s="27"/>
      <c r="U7" s="27"/>
      <c r="V7" s="27"/>
      <c r="W7" s="27">
        <v>26142716</v>
      </c>
      <c r="X7" s="27">
        <v>35499915</v>
      </c>
      <c r="Y7" s="27">
        <v>-9357199</v>
      </c>
      <c r="Z7" s="7">
        <v>-26.36</v>
      </c>
      <c r="AA7" s="25">
        <v>36619000</v>
      </c>
    </row>
    <row r="8" spans="1:27" ht="13.5">
      <c r="A8" s="5" t="s">
        <v>35</v>
      </c>
      <c r="B8" s="3"/>
      <c r="C8" s="22">
        <v>296370</v>
      </c>
      <c r="D8" s="22"/>
      <c r="E8" s="23">
        <v>645</v>
      </c>
      <c r="F8" s="24">
        <v>1000</v>
      </c>
      <c r="G8" s="24">
        <v>19449</v>
      </c>
      <c r="H8" s="24">
        <v>19659</v>
      </c>
      <c r="I8" s="24">
        <v>19595</v>
      </c>
      <c r="J8" s="24">
        <v>58703</v>
      </c>
      <c r="K8" s="24">
        <v>19471</v>
      </c>
      <c r="L8" s="24">
        <v>19494</v>
      </c>
      <c r="M8" s="24">
        <v>19546</v>
      </c>
      <c r="N8" s="24">
        <v>58511</v>
      </c>
      <c r="O8" s="24">
        <v>19916</v>
      </c>
      <c r="P8" s="24">
        <v>19794</v>
      </c>
      <c r="Q8" s="24">
        <v>20784</v>
      </c>
      <c r="R8" s="24">
        <v>60494</v>
      </c>
      <c r="S8" s="24"/>
      <c r="T8" s="24"/>
      <c r="U8" s="24"/>
      <c r="V8" s="24"/>
      <c r="W8" s="24">
        <v>177708</v>
      </c>
      <c r="X8" s="24">
        <v>486</v>
      </c>
      <c r="Y8" s="24">
        <v>177222</v>
      </c>
      <c r="Z8" s="6">
        <v>36465.43</v>
      </c>
      <c r="AA8" s="22">
        <v>1000</v>
      </c>
    </row>
    <row r="9" spans="1:27" ht="13.5">
      <c r="A9" s="2" t="s">
        <v>36</v>
      </c>
      <c r="B9" s="3"/>
      <c r="C9" s="19">
        <f aca="true" t="shared" si="1" ref="C9:Y9">SUM(C10:C14)</f>
        <v>6613409</v>
      </c>
      <c r="D9" s="19">
        <f>SUM(D10:D14)</f>
        <v>0</v>
      </c>
      <c r="E9" s="20">
        <f t="shared" si="1"/>
        <v>6903122</v>
      </c>
      <c r="F9" s="21">
        <f t="shared" si="1"/>
        <v>11283252</v>
      </c>
      <c r="G9" s="21">
        <f t="shared" si="1"/>
        <v>138936</v>
      </c>
      <c r="H9" s="21">
        <f t="shared" si="1"/>
        <v>399395</v>
      </c>
      <c r="I9" s="21">
        <f t="shared" si="1"/>
        <v>758300</v>
      </c>
      <c r="J9" s="21">
        <f t="shared" si="1"/>
        <v>1296631</v>
      </c>
      <c r="K9" s="21">
        <f t="shared" si="1"/>
        <v>241269</v>
      </c>
      <c r="L9" s="21">
        <f t="shared" si="1"/>
        <v>118095</v>
      </c>
      <c r="M9" s="21">
        <f t="shared" si="1"/>
        <v>487371</v>
      </c>
      <c r="N9" s="21">
        <f t="shared" si="1"/>
        <v>846735</v>
      </c>
      <c r="O9" s="21">
        <f t="shared" si="1"/>
        <v>89056</v>
      </c>
      <c r="P9" s="21">
        <f t="shared" si="1"/>
        <v>449409</v>
      </c>
      <c r="Q9" s="21">
        <f t="shared" si="1"/>
        <v>80131</v>
      </c>
      <c r="R9" s="21">
        <f t="shared" si="1"/>
        <v>618596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2761962</v>
      </c>
      <c r="X9" s="21">
        <f t="shared" si="1"/>
        <v>5177349</v>
      </c>
      <c r="Y9" s="21">
        <f t="shared" si="1"/>
        <v>-2415387</v>
      </c>
      <c r="Z9" s="4">
        <f>+IF(X9&lt;&gt;0,+(Y9/X9)*100,0)</f>
        <v>-46.65296853660049</v>
      </c>
      <c r="AA9" s="19">
        <f>SUM(AA10:AA14)</f>
        <v>11283252</v>
      </c>
    </row>
    <row r="10" spans="1:27" ht="13.5">
      <c r="A10" s="5" t="s">
        <v>37</v>
      </c>
      <c r="B10" s="3"/>
      <c r="C10" s="22">
        <v>2288944</v>
      </c>
      <c r="D10" s="22"/>
      <c r="E10" s="23">
        <v>2128196</v>
      </c>
      <c r="F10" s="24">
        <v>4967000</v>
      </c>
      <c r="G10" s="24">
        <v>15936</v>
      </c>
      <c r="H10" s="24">
        <v>273349</v>
      </c>
      <c r="I10" s="24">
        <v>178121</v>
      </c>
      <c r="J10" s="24">
        <v>467406</v>
      </c>
      <c r="K10" s="24">
        <v>85091</v>
      </c>
      <c r="L10" s="24">
        <v>10595</v>
      </c>
      <c r="M10" s="24">
        <v>455076</v>
      </c>
      <c r="N10" s="24">
        <v>550762</v>
      </c>
      <c r="O10" s="24">
        <v>14642</v>
      </c>
      <c r="P10" s="24">
        <v>313259</v>
      </c>
      <c r="Q10" s="24">
        <v>14252</v>
      </c>
      <c r="R10" s="24">
        <v>342153</v>
      </c>
      <c r="S10" s="24"/>
      <c r="T10" s="24"/>
      <c r="U10" s="24"/>
      <c r="V10" s="24"/>
      <c r="W10" s="24">
        <v>1360321</v>
      </c>
      <c r="X10" s="24">
        <v>1596150</v>
      </c>
      <c r="Y10" s="24">
        <v>-235829</v>
      </c>
      <c r="Z10" s="6">
        <v>-14.77</v>
      </c>
      <c r="AA10" s="22">
        <v>4967000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>
        <v>-72105</v>
      </c>
      <c r="N11" s="24">
        <v>-72105</v>
      </c>
      <c r="O11" s="24"/>
      <c r="P11" s="24"/>
      <c r="Q11" s="24"/>
      <c r="R11" s="24"/>
      <c r="S11" s="24"/>
      <c r="T11" s="24"/>
      <c r="U11" s="24"/>
      <c r="V11" s="24"/>
      <c r="W11" s="24">
        <v>-72105</v>
      </c>
      <c r="X11" s="24"/>
      <c r="Y11" s="24">
        <v>-72105</v>
      </c>
      <c r="Z11" s="6">
        <v>0</v>
      </c>
      <c r="AA11" s="22"/>
    </row>
    <row r="12" spans="1:27" ht="13.5">
      <c r="A12" s="5" t="s">
        <v>39</v>
      </c>
      <c r="B12" s="3"/>
      <c r="C12" s="22">
        <v>2737382</v>
      </c>
      <c r="D12" s="22"/>
      <c r="E12" s="23">
        <v>3812000</v>
      </c>
      <c r="F12" s="24">
        <v>4849000</v>
      </c>
      <c r="G12" s="24">
        <v>123000</v>
      </c>
      <c r="H12" s="24">
        <v>126046</v>
      </c>
      <c r="I12" s="24">
        <v>83928</v>
      </c>
      <c r="J12" s="24">
        <v>332974</v>
      </c>
      <c r="K12" s="24">
        <v>65600</v>
      </c>
      <c r="L12" s="24">
        <v>107500</v>
      </c>
      <c r="M12" s="24">
        <v>104400</v>
      </c>
      <c r="N12" s="24">
        <v>277500</v>
      </c>
      <c r="O12" s="24">
        <v>74414</v>
      </c>
      <c r="P12" s="24">
        <v>136150</v>
      </c>
      <c r="Q12" s="24">
        <v>65879</v>
      </c>
      <c r="R12" s="24">
        <v>276443</v>
      </c>
      <c r="S12" s="24"/>
      <c r="T12" s="24"/>
      <c r="U12" s="24"/>
      <c r="V12" s="24"/>
      <c r="W12" s="24">
        <v>886917</v>
      </c>
      <c r="X12" s="24">
        <v>2859003</v>
      </c>
      <c r="Y12" s="24">
        <v>-1972086</v>
      </c>
      <c r="Z12" s="6">
        <v>-68.98</v>
      </c>
      <c r="AA12" s="22">
        <v>4849000</v>
      </c>
    </row>
    <row r="13" spans="1:27" ht="13.5">
      <c r="A13" s="5" t="s">
        <v>40</v>
      </c>
      <c r="B13" s="3"/>
      <c r="C13" s="22">
        <v>435660</v>
      </c>
      <c r="D13" s="22"/>
      <c r="E13" s="23"/>
      <c r="F13" s="24">
        <v>504252</v>
      </c>
      <c r="G13" s="24"/>
      <c r="H13" s="24"/>
      <c r="I13" s="24">
        <v>252126</v>
      </c>
      <c r="J13" s="24">
        <v>252126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252126</v>
      </c>
      <c r="X13" s="24"/>
      <c r="Y13" s="24">
        <v>252126</v>
      </c>
      <c r="Z13" s="6">
        <v>0</v>
      </c>
      <c r="AA13" s="22">
        <v>504252</v>
      </c>
    </row>
    <row r="14" spans="1:27" ht="13.5">
      <c r="A14" s="5" t="s">
        <v>41</v>
      </c>
      <c r="B14" s="3"/>
      <c r="C14" s="25">
        <v>1151423</v>
      </c>
      <c r="D14" s="25"/>
      <c r="E14" s="26">
        <v>962926</v>
      </c>
      <c r="F14" s="27">
        <v>963000</v>
      </c>
      <c r="G14" s="27"/>
      <c r="H14" s="27"/>
      <c r="I14" s="27">
        <v>244125</v>
      </c>
      <c r="J14" s="27">
        <v>244125</v>
      </c>
      <c r="K14" s="27">
        <v>90578</v>
      </c>
      <c r="L14" s="27"/>
      <c r="M14" s="27"/>
      <c r="N14" s="27">
        <v>90578</v>
      </c>
      <c r="O14" s="27"/>
      <c r="P14" s="27"/>
      <c r="Q14" s="27"/>
      <c r="R14" s="27"/>
      <c r="S14" s="27"/>
      <c r="T14" s="27"/>
      <c r="U14" s="27"/>
      <c r="V14" s="27"/>
      <c r="W14" s="27">
        <v>334703</v>
      </c>
      <c r="X14" s="27">
        <v>722196</v>
      </c>
      <c r="Y14" s="27">
        <v>-387493</v>
      </c>
      <c r="Z14" s="7">
        <v>-53.65</v>
      </c>
      <c r="AA14" s="25">
        <v>963000</v>
      </c>
    </row>
    <row r="15" spans="1:27" ht="13.5">
      <c r="A15" s="2" t="s">
        <v>42</v>
      </c>
      <c r="B15" s="8"/>
      <c r="C15" s="19">
        <f aca="true" t="shared" si="2" ref="C15:Y15">SUM(C16:C18)</f>
        <v>2179318</v>
      </c>
      <c r="D15" s="19">
        <f>SUM(D16:D18)</f>
        <v>0</v>
      </c>
      <c r="E15" s="20">
        <f t="shared" si="2"/>
        <v>3382999</v>
      </c>
      <c r="F15" s="21">
        <f t="shared" si="2"/>
        <v>6350161</v>
      </c>
      <c r="G15" s="21">
        <f t="shared" si="2"/>
        <v>299464</v>
      </c>
      <c r="H15" s="21">
        <f t="shared" si="2"/>
        <v>463490</v>
      </c>
      <c r="I15" s="21">
        <f t="shared" si="2"/>
        <v>369818</v>
      </c>
      <c r="J15" s="21">
        <f t="shared" si="2"/>
        <v>1132772</v>
      </c>
      <c r="K15" s="21">
        <f t="shared" si="2"/>
        <v>583773</v>
      </c>
      <c r="L15" s="21">
        <f t="shared" si="2"/>
        <v>1433148</v>
      </c>
      <c r="M15" s="21">
        <f t="shared" si="2"/>
        <v>2165927</v>
      </c>
      <c r="N15" s="21">
        <f t="shared" si="2"/>
        <v>4182848</v>
      </c>
      <c r="O15" s="21">
        <f t="shared" si="2"/>
        <v>646776</v>
      </c>
      <c r="P15" s="21">
        <f t="shared" si="2"/>
        <v>388618</v>
      </c>
      <c r="Q15" s="21">
        <f t="shared" si="2"/>
        <v>417313</v>
      </c>
      <c r="R15" s="21">
        <f t="shared" si="2"/>
        <v>1452707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6768327</v>
      </c>
      <c r="X15" s="21">
        <f t="shared" si="2"/>
        <v>2537253</v>
      </c>
      <c r="Y15" s="21">
        <f t="shared" si="2"/>
        <v>4231074</v>
      </c>
      <c r="Z15" s="4">
        <f>+IF(X15&lt;&gt;0,+(Y15/X15)*100,0)</f>
        <v>166.75806472590634</v>
      </c>
      <c r="AA15" s="19">
        <f>SUM(AA16:AA18)</f>
        <v>6350161</v>
      </c>
    </row>
    <row r="16" spans="1:27" ht="13.5">
      <c r="A16" s="5" t="s">
        <v>43</v>
      </c>
      <c r="B16" s="3"/>
      <c r="C16" s="22">
        <v>353119</v>
      </c>
      <c r="D16" s="22"/>
      <c r="E16" s="23">
        <v>211896</v>
      </c>
      <c r="F16" s="24">
        <v>37058</v>
      </c>
      <c r="G16" s="24">
        <v>138</v>
      </c>
      <c r="H16" s="24">
        <v>2527</v>
      </c>
      <c r="I16" s="24">
        <v>7300</v>
      </c>
      <c r="J16" s="24">
        <v>9965</v>
      </c>
      <c r="K16" s="24">
        <v>6407</v>
      </c>
      <c r="L16" s="24">
        <v>1757</v>
      </c>
      <c r="M16" s="24"/>
      <c r="N16" s="24">
        <v>8164</v>
      </c>
      <c r="O16" s="24"/>
      <c r="P16" s="24">
        <v>264</v>
      </c>
      <c r="Q16" s="24">
        <v>14389</v>
      </c>
      <c r="R16" s="24">
        <v>14653</v>
      </c>
      <c r="S16" s="24"/>
      <c r="T16" s="24"/>
      <c r="U16" s="24"/>
      <c r="V16" s="24"/>
      <c r="W16" s="24">
        <v>32782</v>
      </c>
      <c r="X16" s="24">
        <v>158922</v>
      </c>
      <c r="Y16" s="24">
        <v>-126140</v>
      </c>
      <c r="Z16" s="6">
        <v>-79.37</v>
      </c>
      <c r="AA16" s="22">
        <v>37058</v>
      </c>
    </row>
    <row r="17" spans="1:27" ht="13.5">
      <c r="A17" s="5" t="s">
        <v>44</v>
      </c>
      <c r="B17" s="3"/>
      <c r="C17" s="22">
        <v>1826199</v>
      </c>
      <c r="D17" s="22"/>
      <c r="E17" s="23">
        <v>3171103</v>
      </c>
      <c r="F17" s="24">
        <v>6313103</v>
      </c>
      <c r="G17" s="24">
        <v>299326</v>
      </c>
      <c r="H17" s="24">
        <v>460963</v>
      </c>
      <c r="I17" s="24">
        <v>362518</v>
      </c>
      <c r="J17" s="24">
        <v>1122807</v>
      </c>
      <c r="K17" s="24">
        <v>577366</v>
      </c>
      <c r="L17" s="24">
        <v>1431391</v>
      </c>
      <c r="M17" s="24">
        <v>2165927</v>
      </c>
      <c r="N17" s="24">
        <v>4174684</v>
      </c>
      <c r="O17" s="24">
        <v>646776</v>
      </c>
      <c r="P17" s="24">
        <v>388354</v>
      </c>
      <c r="Q17" s="24">
        <v>402924</v>
      </c>
      <c r="R17" s="24">
        <v>1438054</v>
      </c>
      <c r="S17" s="24"/>
      <c r="T17" s="24"/>
      <c r="U17" s="24"/>
      <c r="V17" s="24"/>
      <c r="W17" s="24">
        <v>6735545</v>
      </c>
      <c r="X17" s="24">
        <v>2378331</v>
      </c>
      <c r="Y17" s="24">
        <v>4357214</v>
      </c>
      <c r="Z17" s="6">
        <v>183.2</v>
      </c>
      <c r="AA17" s="22">
        <v>6313103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54915442</v>
      </c>
      <c r="D19" s="19">
        <f>SUM(D20:D23)</f>
        <v>0</v>
      </c>
      <c r="E19" s="20">
        <f t="shared" si="3"/>
        <v>54596837</v>
      </c>
      <c r="F19" s="21">
        <f t="shared" si="3"/>
        <v>59550066</v>
      </c>
      <c r="G19" s="21">
        <f t="shared" si="3"/>
        <v>2648955</v>
      </c>
      <c r="H19" s="21">
        <f t="shared" si="3"/>
        <v>2126725</v>
      </c>
      <c r="I19" s="21">
        <f t="shared" si="3"/>
        <v>4478050</v>
      </c>
      <c r="J19" s="21">
        <f t="shared" si="3"/>
        <v>9253730</v>
      </c>
      <c r="K19" s="21">
        <f t="shared" si="3"/>
        <v>2450142</v>
      </c>
      <c r="L19" s="21">
        <f t="shared" si="3"/>
        <v>2403477</v>
      </c>
      <c r="M19" s="21">
        <f t="shared" si="3"/>
        <v>2702287</v>
      </c>
      <c r="N19" s="21">
        <f t="shared" si="3"/>
        <v>7555906</v>
      </c>
      <c r="O19" s="21">
        <f t="shared" si="3"/>
        <v>2291752</v>
      </c>
      <c r="P19" s="21">
        <f t="shared" si="3"/>
        <v>1963740</v>
      </c>
      <c r="Q19" s="21">
        <f t="shared" si="3"/>
        <v>10166329</v>
      </c>
      <c r="R19" s="21">
        <f t="shared" si="3"/>
        <v>14421821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31231457</v>
      </c>
      <c r="X19" s="21">
        <f t="shared" si="3"/>
        <v>40947633</v>
      </c>
      <c r="Y19" s="21">
        <f t="shared" si="3"/>
        <v>-9716176</v>
      </c>
      <c r="Z19" s="4">
        <f>+IF(X19&lt;&gt;0,+(Y19/X19)*100,0)</f>
        <v>-23.728297066646075</v>
      </c>
      <c r="AA19" s="19">
        <f>SUM(AA20:AA23)</f>
        <v>59550066</v>
      </c>
    </row>
    <row r="20" spans="1:27" ht="13.5">
      <c r="A20" s="5" t="s">
        <v>47</v>
      </c>
      <c r="B20" s="3"/>
      <c r="C20" s="22">
        <v>7234019</v>
      </c>
      <c r="D20" s="22"/>
      <c r="E20" s="23">
        <v>3012993</v>
      </c>
      <c r="F20" s="24">
        <v>3557406</v>
      </c>
      <c r="G20" s="24">
        <v>259507</v>
      </c>
      <c r="H20" s="24">
        <v>54820</v>
      </c>
      <c r="I20" s="24">
        <v>278805</v>
      </c>
      <c r="J20" s="24">
        <v>593132</v>
      </c>
      <c r="K20" s="24">
        <v>285502</v>
      </c>
      <c r="L20" s="24">
        <v>269610</v>
      </c>
      <c r="M20" s="24">
        <v>29078</v>
      </c>
      <c r="N20" s="24">
        <v>584190</v>
      </c>
      <c r="O20" s="24">
        <v>73195</v>
      </c>
      <c r="P20" s="24">
        <v>25978</v>
      </c>
      <c r="Q20" s="24">
        <v>1480161</v>
      </c>
      <c r="R20" s="24">
        <v>1579334</v>
      </c>
      <c r="S20" s="24"/>
      <c r="T20" s="24"/>
      <c r="U20" s="24"/>
      <c r="V20" s="24"/>
      <c r="W20" s="24">
        <v>2756656</v>
      </c>
      <c r="X20" s="24">
        <v>2259747</v>
      </c>
      <c r="Y20" s="24">
        <v>496909</v>
      </c>
      <c r="Z20" s="6">
        <v>21.99</v>
      </c>
      <c r="AA20" s="22">
        <v>3557406</v>
      </c>
    </row>
    <row r="21" spans="1:27" ht="13.5">
      <c r="A21" s="5" t="s">
        <v>48</v>
      </c>
      <c r="B21" s="3"/>
      <c r="C21" s="22">
        <v>34002817</v>
      </c>
      <c r="D21" s="22"/>
      <c r="E21" s="23">
        <v>34417206</v>
      </c>
      <c r="F21" s="24">
        <v>38785573</v>
      </c>
      <c r="G21" s="24">
        <v>1286741</v>
      </c>
      <c r="H21" s="24">
        <v>1019239</v>
      </c>
      <c r="I21" s="24">
        <v>3160017</v>
      </c>
      <c r="J21" s="24">
        <v>5465997</v>
      </c>
      <c r="K21" s="24">
        <v>1128204</v>
      </c>
      <c r="L21" s="24">
        <v>1052245</v>
      </c>
      <c r="M21" s="24">
        <v>1636510</v>
      </c>
      <c r="N21" s="24">
        <v>3816959</v>
      </c>
      <c r="O21" s="24">
        <v>1156784</v>
      </c>
      <c r="P21" s="24">
        <v>896929</v>
      </c>
      <c r="Q21" s="24">
        <v>4124508</v>
      </c>
      <c r="R21" s="24">
        <v>6178221</v>
      </c>
      <c r="S21" s="24"/>
      <c r="T21" s="24"/>
      <c r="U21" s="24"/>
      <c r="V21" s="24"/>
      <c r="W21" s="24">
        <v>15461177</v>
      </c>
      <c r="X21" s="24">
        <v>25812909</v>
      </c>
      <c r="Y21" s="24">
        <v>-10351732</v>
      </c>
      <c r="Z21" s="6">
        <v>-40.1</v>
      </c>
      <c r="AA21" s="22">
        <v>38785573</v>
      </c>
    </row>
    <row r="22" spans="1:27" ht="13.5">
      <c r="A22" s="5" t="s">
        <v>49</v>
      </c>
      <c r="B22" s="3"/>
      <c r="C22" s="25">
        <v>9258012</v>
      </c>
      <c r="D22" s="25"/>
      <c r="E22" s="26">
        <v>11385365</v>
      </c>
      <c r="F22" s="27">
        <v>11385365</v>
      </c>
      <c r="G22" s="27">
        <v>723167</v>
      </c>
      <c r="H22" s="27">
        <v>713448</v>
      </c>
      <c r="I22" s="27">
        <v>700105</v>
      </c>
      <c r="J22" s="27">
        <v>2136720</v>
      </c>
      <c r="K22" s="27">
        <v>697170</v>
      </c>
      <c r="L22" s="27">
        <v>742278</v>
      </c>
      <c r="M22" s="27">
        <v>697451</v>
      </c>
      <c r="N22" s="27">
        <v>2136899</v>
      </c>
      <c r="O22" s="27">
        <v>722715</v>
      </c>
      <c r="P22" s="27">
        <v>701728</v>
      </c>
      <c r="Q22" s="27">
        <v>4128756</v>
      </c>
      <c r="R22" s="27">
        <v>5553199</v>
      </c>
      <c r="S22" s="27"/>
      <c r="T22" s="27"/>
      <c r="U22" s="27"/>
      <c r="V22" s="27"/>
      <c r="W22" s="27">
        <v>9826818</v>
      </c>
      <c r="X22" s="27">
        <v>8539020</v>
      </c>
      <c r="Y22" s="27">
        <v>1287798</v>
      </c>
      <c r="Z22" s="7">
        <v>15.08</v>
      </c>
      <c r="AA22" s="25">
        <v>11385365</v>
      </c>
    </row>
    <row r="23" spans="1:27" ht="13.5">
      <c r="A23" s="5" t="s">
        <v>50</v>
      </c>
      <c r="B23" s="3"/>
      <c r="C23" s="22">
        <v>4420594</v>
      </c>
      <c r="D23" s="22"/>
      <c r="E23" s="23">
        <v>5781273</v>
      </c>
      <c r="F23" s="24">
        <v>5821722</v>
      </c>
      <c r="G23" s="24">
        <v>379540</v>
      </c>
      <c r="H23" s="24">
        <v>339218</v>
      </c>
      <c r="I23" s="24">
        <v>339123</v>
      </c>
      <c r="J23" s="24">
        <v>1057881</v>
      </c>
      <c r="K23" s="24">
        <v>339266</v>
      </c>
      <c r="L23" s="24">
        <v>339344</v>
      </c>
      <c r="M23" s="24">
        <v>339248</v>
      </c>
      <c r="N23" s="24">
        <v>1017858</v>
      </c>
      <c r="O23" s="24">
        <v>339058</v>
      </c>
      <c r="P23" s="24">
        <v>339105</v>
      </c>
      <c r="Q23" s="24">
        <v>432904</v>
      </c>
      <c r="R23" s="24">
        <v>1111067</v>
      </c>
      <c r="S23" s="24"/>
      <c r="T23" s="24"/>
      <c r="U23" s="24"/>
      <c r="V23" s="24"/>
      <c r="W23" s="24">
        <v>3186806</v>
      </c>
      <c r="X23" s="24">
        <v>4335957</v>
      </c>
      <c r="Y23" s="24">
        <v>-1149151</v>
      </c>
      <c r="Z23" s="6">
        <v>-26.5</v>
      </c>
      <c r="AA23" s="22">
        <v>5821722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123150037</v>
      </c>
      <c r="D25" s="40">
        <f>+D5+D9+D15+D19+D24</f>
        <v>0</v>
      </c>
      <c r="E25" s="41">
        <f t="shared" si="4"/>
        <v>140459288</v>
      </c>
      <c r="F25" s="42">
        <f t="shared" si="4"/>
        <v>142045940</v>
      </c>
      <c r="G25" s="42">
        <f t="shared" si="4"/>
        <v>54980916</v>
      </c>
      <c r="H25" s="42">
        <f t="shared" si="4"/>
        <v>-13751619</v>
      </c>
      <c r="I25" s="42">
        <f t="shared" si="4"/>
        <v>6416598</v>
      </c>
      <c r="J25" s="42">
        <f t="shared" si="4"/>
        <v>47645895</v>
      </c>
      <c r="K25" s="42">
        <f t="shared" si="4"/>
        <v>4099906</v>
      </c>
      <c r="L25" s="42">
        <f t="shared" si="4"/>
        <v>4790766</v>
      </c>
      <c r="M25" s="42">
        <f t="shared" si="4"/>
        <v>6186223</v>
      </c>
      <c r="N25" s="42">
        <f t="shared" si="4"/>
        <v>15076895</v>
      </c>
      <c r="O25" s="42">
        <f t="shared" si="4"/>
        <v>3895066</v>
      </c>
      <c r="P25" s="42">
        <f t="shared" si="4"/>
        <v>3656451</v>
      </c>
      <c r="Q25" s="42">
        <f t="shared" si="4"/>
        <v>13379407</v>
      </c>
      <c r="R25" s="42">
        <f t="shared" si="4"/>
        <v>20930924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83653714</v>
      </c>
      <c r="X25" s="42">
        <f t="shared" si="4"/>
        <v>105344478</v>
      </c>
      <c r="Y25" s="42">
        <f t="shared" si="4"/>
        <v>-21690764</v>
      </c>
      <c r="Z25" s="43">
        <f>+IF(X25&lt;&gt;0,+(Y25/X25)*100,0)</f>
        <v>-20.590318934420086</v>
      </c>
      <c r="AA25" s="40">
        <f>+AA5+AA9+AA15+AA19+AA24</f>
        <v>142045940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45602120</v>
      </c>
      <c r="D28" s="19">
        <f>SUM(D29:D31)</f>
        <v>0</v>
      </c>
      <c r="E28" s="20">
        <f t="shared" si="5"/>
        <v>48638324</v>
      </c>
      <c r="F28" s="21">
        <f t="shared" si="5"/>
        <v>49155000</v>
      </c>
      <c r="G28" s="21">
        <f t="shared" si="5"/>
        <v>8507163</v>
      </c>
      <c r="H28" s="21">
        <f t="shared" si="5"/>
        <v>-1597177</v>
      </c>
      <c r="I28" s="21">
        <f t="shared" si="5"/>
        <v>1969729</v>
      </c>
      <c r="J28" s="21">
        <f t="shared" si="5"/>
        <v>8879715</v>
      </c>
      <c r="K28" s="21">
        <f t="shared" si="5"/>
        <v>2519069</v>
      </c>
      <c r="L28" s="21">
        <f t="shared" si="5"/>
        <v>3057045</v>
      </c>
      <c r="M28" s="21">
        <f t="shared" si="5"/>
        <v>3518577</v>
      </c>
      <c r="N28" s="21">
        <f t="shared" si="5"/>
        <v>9094691</v>
      </c>
      <c r="O28" s="21">
        <f t="shared" si="5"/>
        <v>2487453</v>
      </c>
      <c r="P28" s="21">
        <f t="shared" si="5"/>
        <v>2010730</v>
      </c>
      <c r="Q28" s="21">
        <f t="shared" si="5"/>
        <v>2509758</v>
      </c>
      <c r="R28" s="21">
        <f t="shared" si="5"/>
        <v>7007941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24982347</v>
      </c>
      <c r="X28" s="21">
        <f t="shared" si="5"/>
        <v>36478746</v>
      </c>
      <c r="Y28" s="21">
        <f t="shared" si="5"/>
        <v>-11496399</v>
      </c>
      <c r="Z28" s="4">
        <f>+IF(X28&lt;&gt;0,+(Y28/X28)*100,0)</f>
        <v>-31.51533498437693</v>
      </c>
      <c r="AA28" s="19">
        <f>SUM(AA29:AA31)</f>
        <v>49155000</v>
      </c>
    </row>
    <row r="29" spans="1:27" ht="13.5">
      <c r="A29" s="5" t="s">
        <v>33</v>
      </c>
      <c r="B29" s="3"/>
      <c r="C29" s="22">
        <v>10147953</v>
      </c>
      <c r="D29" s="22"/>
      <c r="E29" s="23">
        <v>13575442</v>
      </c>
      <c r="F29" s="24">
        <v>14719000</v>
      </c>
      <c r="G29" s="24">
        <v>5848038</v>
      </c>
      <c r="H29" s="24">
        <v>-2097941</v>
      </c>
      <c r="I29" s="24">
        <v>664266</v>
      </c>
      <c r="J29" s="24">
        <v>4414363</v>
      </c>
      <c r="K29" s="24">
        <v>718225</v>
      </c>
      <c r="L29" s="24">
        <v>620266</v>
      </c>
      <c r="M29" s="24">
        <v>687792</v>
      </c>
      <c r="N29" s="24">
        <v>2026283</v>
      </c>
      <c r="O29" s="24">
        <v>604646</v>
      </c>
      <c r="P29" s="24">
        <v>461231</v>
      </c>
      <c r="Q29" s="24">
        <v>727945</v>
      </c>
      <c r="R29" s="24">
        <v>1793822</v>
      </c>
      <c r="S29" s="24"/>
      <c r="T29" s="24"/>
      <c r="U29" s="24"/>
      <c r="V29" s="24"/>
      <c r="W29" s="24">
        <v>8234468</v>
      </c>
      <c r="X29" s="24">
        <v>10181583</v>
      </c>
      <c r="Y29" s="24">
        <v>-1947115</v>
      </c>
      <c r="Z29" s="6">
        <v>-19.12</v>
      </c>
      <c r="AA29" s="22">
        <v>14719000</v>
      </c>
    </row>
    <row r="30" spans="1:27" ht="13.5">
      <c r="A30" s="5" t="s">
        <v>34</v>
      </c>
      <c r="B30" s="3"/>
      <c r="C30" s="25">
        <v>20851775</v>
      </c>
      <c r="D30" s="25"/>
      <c r="E30" s="26">
        <v>20389358</v>
      </c>
      <c r="F30" s="27">
        <v>20556000</v>
      </c>
      <c r="G30" s="27">
        <v>2140719</v>
      </c>
      <c r="H30" s="27">
        <v>-391363</v>
      </c>
      <c r="I30" s="27">
        <v>602918</v>
      </c>
      <c r="J30" s="27">
        <v>2352274</v>
      </c>
      <c r="K30" s="27">
        <v>692701</v>
      </c>
      <c r="L30" s="27">
        <v>1570913</v>
      </c>
      <c r="M30" s="27">
        <v>1172714</v>
      </c>
      <c r="N30" s="27">
        <v>3436328</v>
      </c>
      <c r="O30" s="27">
        <v>710222</v>
      </c>
      <c r="P30" s="27">
        <v>821115</v>
      </c>
      <c r="Q30" s="27">
        <v>1080219</v>
      </c>
      <c r="R30" s="27">
        <v>2611556</v>
      </c>
      <c r="S30" s="27"/>
      <c r="T30" s="27"/>
      <c r="U30" s="27"/>
      <c r="V30" s="27"/>
      <c r="W30" s="27">
        <v>8400158</v>
      </c>
      <c r="X30" s="27">
        <v>15292017</v>
      </c>
      <c r="Y30" s="27">
        <v>-6891859</v>
      </c>
      <c r="Z30" s="7">
        <v>-45.07</v>
      </c>
      <c r="AA30" s="25">
        <v>20556000</v>
      </c>
    </row>
    <row r="31" spans="1:27" ht="13.5">
      <c r="A31" s="5" t="s">
        <v>35</v>
      </c>
      <c r="B31" s="3"/>
      <c r="C31" s="22">
        <v>14602392</v>
      </c>
      <c r="D31" s="22"/>
      <c r="E31" s="23">
        <v>14673524</v>
      </c>
      <c r="F31" s="24">
        <v>13880000</v>
      </c>
      <c r="G31" s="24">
        <v>518406</v>
      </c>
      <c r="H31" s="24">
        <v>892127</v>
      </c>
      <c r="I31" s="24">
        <v>702545</v>
      </c>
      <c r="J31" s="24">
        <v>2113078</v>
      </c>
      <c r="K31" s="24">
        <v>1108143</v>
      </c>
      <c r="L31" s="24">
        <v>865866</v>
      </c>
      <c r="M31" s="24">
        <v>1658071</v>
      </c>
      <c r="N31" s="24">
        <v>3632080</v>
      </c>
      <c r="O31" s="24">
        <v>1172585</v>
      </c>
      <c r="P31" s="24">
        <v>728384</v>
      </c>
      <c r="Q31" s="24">
        <v>701594</v>
      </c>
      <c r="R31" s="24">
        <v>2602563</v>
      </c>
      <c r="S31" s="24"/>
      <c r="T31" s="24"/>
      <c r="U31" s="24"/>
      <c r="V31" s="24"/>
      <c r="W31" s="24">
        <v>8347721</v>
      </c>
      <c r="X31" s="24">
        <v>11005146</v>
      </c>
      <c r="Y31" s="24">
        <v>-2657425</v>
      </c>
      <c r="Z31" s="6">
        <v>-24.15</v>
      </c>
      <c r="AA31" s="22">
        <v>13880000</v>
      </c>
    </row>
    <row r="32" spans="1:27" ht="13.5">
      <c r="A32" s="2" t="s">
        <v>36</v>
      </c>
      <c r="B32" s="3"/>
      <c r="C32" s="19">
        <f aca="true" t="shared" si="6" ref="C32:Y32">SUM(C33:C37)</f>
        <v>13169296</v>
      </c>
      <c r="D32" s="19">
        <f>SUM(D33:D37)</f>
        <v>0</v>
      </c>
      <c r="E32" s="20">
        <f t="shared" si="6"/>
        <v>15451911</v>
      </c>
      <c r="F32" s="21">
        <f t="shared" si="6"/>
        <v>14049432</v>
      </c>
      <c r="G32" s="21">
        <f t="shared" si="6"/>
        <v>783528</v>
      </c>
      <c r="H32" s="21">
        <f t="shared" si="6"/>
        <v>841243</v>
      </c>
      <c r="I32" s="21">
        <f t="shared" si="6"/>
        <v>1091836</v>
      </c>
      <c r="J32" s="21">
        <f t="shared" si="6"/>
        <v>2716607</v>
      </c>
      <c r="K32" s="21">
        <f t="shared" si="6"/>
        <v>919689</v>
      </c>
      <c r="L32" s="21">
        <f t="shared" si="6"/>
        <v>1039151</v>
      </c>
      <c r="M32" s="21">
        <f t="shared" si="6"/>
        <v>939275</v>
      </c>
      <c r="N32" s="21">
        <f t="shared" si="6"/>
        <v>2898115</v>
      </c>
      <c r="O32" s="21">
        <f t="shared" si="6"/>
        <v>1006613</v>
      </c>
      <c r="P32" s="21">
        <f t="shared" si="6"/>
        <v>963643</v>
      </c>
      <c r="Q32" s="21">
        <f t="shared" si="6"/>
        <v>971223</v>
      </c>
      <c r="R32" s="21">
        <f t="shared" si="6"/>
        <v>2941479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8556201</v>
      </c>
      <c r="X32" s="21">
        <f t="shared" si="6"/>
        <v>11588922</v>
      </c>
      <c r="Y32" s="21">
        <f t="shared" si="6"/>
        <v>-3032721</v>
      </c>
      <c r="Z32" s="4">
        <f>+IF(X32&lt;&gt;0,+(Y32/X32)*100,0)</f>
        <v>-26.16913807858919</v>
      </c>
      <c r="AA32" s="19">
        <f>SUM(AA33:AA37)</f>
        <v>14049432</v>
      </c>
    </row>
    <row r="33" spans="1:27" ht="13.5">
      <c r="A33" s="5" t="s">
        <v>37</v>
      </c>
      <c r="B33" s="3"/>
      <c r="C33" s="22">
        <v>5328916</v>
      </c>
      <c r="D33" s="22"/>
      <c r="E33" s="23">
        <v>8076642</v>
      </c>
      <c r="F33" s="24">
        <v>5699000</v>
      </c>
      <c r="G33" s="24">
        <v>329093</v>
      </c>
      <c r="H33" s="24">
        <v>320489</v>
      </c>
      <c r="I33" s="24">
        <v>340180</v>
      </c>
      <c r="J33" s="24">
        <v>989762</v>
      </c>
      <c r="K33" s="24">
        <v>390491</v>
      </c>
      <c r="L33" s="24">
        <v>304090</v>
      </c>
      <c r="M33" s="24">
        <v>403022</v>
      </c>
      <c r="N33" s="24">
        <v>1097603</v>
      </c>
      <c r="O33" s="24">
        <v>337438</v>
      </c>
      <c r="P33" s="24">
        <v>324365</v>
      </c>
      <c r="Q33" s="24">
        <v>368156</v>
      </c>
      <c r="R33" s="24">
        <v>1029959</v>
      </c>
      <c r="S33" s="24"/>
      <c r="T33" s="24"/>
      <c r="U33" s="24"/>
      <c r="V33" s="24"/>
      <c r="W33" s="24">
        <v>3117324</v>
      </c>
      <c r="X33" s="24">
        <v>6057477</v>
      </c>
      <c r="Y33" s="24">
        <v>-2940153</v>
      </c>
      <c r="Z33" s="6">
        <v>-48.54</v>
      </c>
      <c r="AA33" s="22">
        <v>5699000</v>
      </c>
    </row>
    <row r="34" spans="1:27" ht="13.5">
      <c r="A34" s="5" t="s">
        <v>38</v>
      </c>
      <c r="B34" s="3"/>
      <c r="C34" s="22">
        <v>459716</v>
      </c>
      <c r="D34" s="22"/>
      <c r="E34" s="23">
        <v>196000</v>
      </c>
      <c r="F34" s="24">
        <v>239000</v>
      </c>
      <c r="G34" s="24"/>
      <c r="H34" s="24"/>
      <c r="I34" s="24"/>
      <c r="J34" s="24"/>
      <c r="K34" s="24">
        <v>3070</v>
      </c>
      <c r="L34" s="24">
        <v>16705</v>
      </c>
      <c r="M34" s="24"/>
      <c r="N34" s="24">
        <v>19775</v>
      </c>
      <c r="O34" s="24">
        <v>17181</v>
      </c>
      <c r="P34" s="24">
        <v>5965</v>
      </c>
      <c r="Q34" s="24"/>
      <c r="R34" s="24">
        <v>23146</v>
      </c>
      <c r="S34" s="24"/>
      <c r="T34" s="24"/>
      <c r="U34" s="24"/>
      <c r="V34" s="24"/>
      <c r="W34" s="24">
        <v>42921</v>
      </c>
      <c r="X34" s="24">
        <v>146997</v>
      </c>
      <c r="Y34" s="24">
        <v>-104076</v>
      </c>
      <c r="Z34" s="6">
        <v>-70.8</v>
      </c>
      <c r="AA34" s="22">
        <v>239000</v>
      </c>
    </row>
    <row r="35" spans="1:27" ht="13.5">
      <c r="A35" s="5" t="s">
        <v>39</v>
      </c>
      <c r="B35" s="3"/>
      <c r="C35" s="22">
        <v>5516938</v>
      </c>
      <c r="D35" s="22"/>
      <c r="E35" s="23">
        <v>5784103</v>
      </c>
      <c r="F35" s="24">
        <v>6187296</v>
      </c>
      <c r="G35" s="24">
        <v>358171</v>
      </c>
      <c r="H35" s="24">
        <v>393489</v>
      </c>
      <c r="I35" s="24">
        <v>392035</v>
      </c>
      <c r="J35" s="24">
        <v>1143695</v>
      </c>
      <c r="K35" s="24">
        <v>453958</v>
      </c>
      <c r="L35" s="24">
        <v>580715</v>
      </c>
      <c r="M35" s="24">
        <v>419845</v>
      </c>
      <c r="N35" s="24">
        <v>1454518</v>
      </c>
      <c r="O35" s="24">
        <v>507252</v>
      </c>
      <c r="P35" s="24">
        <v>350163</v>
      </c>
      <c r="Q35" s="24">
        <v>498466</v>
      </c>
      <c r="R35" s="24">
        <v>1355881</v>
      </c>
      <c r="S35" s="24"/>
      <c r="T35" s="24"/>
      <c r="U35" s="24"/>
      <c r="V35" s="24"/>
      <c r="W35" s="24">
        <v>3954094</v>
      </c>
      <c r="X35" s="24">
        <v>4338081</v>
      </c>
      <c r="Y35" s="24">
        <v>-383987</v>
      </c>
      <c r="Z35" s="6">
        <v>-8.85</v>
      </c>
      <c r="AA35" s="22">
        <v>6187296</v>
      </c>
    </row>
    <row r="36" spans="1:27" ht="13.5">
      <c r="A36" s="5" t="s">
        <v>40</v>
      </c>
      <c r="B36" s="3"/>
      <c r="C36" s="22">
        <v>809299</v>
      </c>
      <c r="D36" s="22"/>
      <c r="E36" s="23">
        <v>359884</v>
      </c>
      <c r="F36" s="24">
        <v>889136</v>
      </c>
      <c r="G36" s="24">
        <v>29167</v>
      </c>
      <c r="H36" s="24">
        <v>29168</v>
      </c>
      <c r="I36" s="24">
        <v>284235</v>
      </c>
      <c r="J36" s="24">
        <v>342570</v>
      </c>
      <c r="K36" s="24">
        <v>45181</v>
      </c>
      <c r="L36" s="24">
        <v>33626</v>
      </c>
      <c r="M36" s="24">
        <v>34099</v>
      </c>
      <c r="N36" s="24">
        <v>112906</v>
      </c>
      <c r="O36" s="24">
        <v>33852</v>
      </c>
      <c r="P36" s="24">
        <v>214677</v>
      </c>
      <c r="Q36" s="24">
        <v>29727</v>
      </c>
      <c r="R36" s="24">
        <v>278256</v>
      </c>
      <c r="S36" s="24"/>
      <c r="T36" s="24"/>
      <c r="U36" s="24"/>
      <c r="V36" s="24"/>
      <c r="W36" s="24">
        <v>733732</v>
      </c>
      <c r="X36" s="24">
        <v>269910</v>
      </c>
      <c r="Y36" s="24">
        <v>463822</v>
      </c>
      <c r="Z36" s="6">
        <v>171.84</v>
      </c>
      <c r="AA36" s="22">
        <v>889136</v>
      </c>
    </row>
    <row r="37" spans="1:27" ht="13.5">
      <c r="A37" s="5" t="s">
        <v>41</v>
      </c>
      <c r="B37" s="3"/>
      <c r="C37" s="25">
        <v>1054427</v>
      </c>
      <c r="D37" s="25"/>
      <c r="E37" s="26">
        <v>1035282</v>
      </c>
      <c r="F37" s="27">
        <v>1035000</v>
      </c>
      <c r="G37" s="27">
        <v>67097</v>
      </c>
      <c r="H37" s="27">
        <v>98097</v>
      </c>
      <c r="I37" s="27">
        <v>75386</v>
      </c>
      <c r="J37" s="27">
        <v>240580</v>
      </c>
      <c r="K37" s="27">
        <v>26989</v>
      </c>
      <c r="L37" s="27">
        <v>104015</v>
      </c>
      <c r="M37" s="27">
        <v>82309</v>
      </c>
      <c r="N37" s="27">
        <v>213313</v>
      </c>
      <c r="O37" s="27">
        <v>110890</v>
      </c>
      <c r="P37" s="27">
        <v>68473</v>
      </c>
      <c r="Q37" s="27">
        <v>74874</v>
      </c>
      <c r="R37" s="27">
        <v>254237</v>
      </c>
      <c r="S37" s="27"/>
      <c r="T37" s="27"/>
      <c r="U37" s="27"/>
      <c r="V37" s="27"/>
      <c r="W37" s="27">
        <v>708130</v>
      </c>
      <c r="X37" s="27">
        <v>776457</v>
      </c>
      <c r="Y37" s="27">
        <v>-68327</v>
      </c>
      <c r="Z37" s="7">
        <v>-8.8</v>
      </c>
      <c r="AA37" s="25">
        <v>1035000</v>
      </c>
    </row>
    <row r="38" spans="1:27" ht="13.5">
      <c r="A38" s="2" t="s">
        <v>42</v>
      </c>
      <c r="B38" s="8"/>
      <c r="C38" s="19">
        <f aca="true" t="shared" si="7" ref="C38:Y38">SUM(C39:C41)</f>
        <v>13734433</v>
      </c>
      <c r="D38" s="19">
        <f>SUM(D39:D41)</f>
        <v>0</v>
      </c>
      <c r="E38" s="20">
        <f t="shared" si="7"/>
        <v>15628767</v>
      </c>
      <c r="F38" s="21">
        <f t="shared" si="7"/>
        <v>17364000</v>
      </c>
      <c r="G38" s="21">
        <f t="shared" si="7"/>
        <v>438854</v>
      </c>
      <c r="H38" s="21">
        <f t="shared" si="7"/>
        <v>443683</v>
      </c>
      <c r="I38" s="21">
        <f t="shared" si="7"/>
        <v>421357</v>
      </c>
      <c r="J38" s="21">
        <f t="shared" si="7"/>
        <v>1303894</v>
      </c>
      <c r="K38" s="21">
        <f t="shared" si="7"/>
        <v>477447</v>
      </c>
      <c r="L38" s="21">
        <f t="shared" si="7"/>
        <v>1185560</v>
      </c>
      <c r="M38" s="21">
        <f t="shared" si="7"/>
        <v>514558</v>
      </c>
      <c r="N38" s="21">
        <f t="shared" si="7"/>
        <v>2177565</v>
      </c>
      <c r="O38" s="21">
        <f t="shared" si="7"/>
        <v>1242586</v>
      </c>
      <c r="P38" s="21">
        <f t="shared" si="7"/>
        <v>451877</v>
      </c>
      <c r="Q38" s="21">
        <f t="shared" si="7"/>
        <v>585736</v>
      </c>
      <c r="R38" s="21">
        <f t="shared" si="7"/>
        <v>2280199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5761658</v>
      </c>
      <c r="X38" s="21">
        <f t="shared" si="7"/>
        <v>11721582</v>
      </c>
      <c r="Y38" s="21">
        <f t="shared" si="7"/>
        <v>-5959924</v>
      </c>
      <c r="Z38" s="4">
        <f>+IF(X38&lt;&gt;0,+(Y38/X38)*100,0)</f>
        <v>-50.845730550705525</v>
      </c>
      <c r="AA38" s="19">
        <f>SUM(AA39:AA41)</f>
        <v>17364000</v>
      </c>
    </row>
    <row r="39" spans="1:27" ht="13.5">
      <c r="A39" s="5" t="s">
        <v>43</v>
      </c>
      <c r="B39" s="3"/>
      <c r="C39" s="22">
        <v>2268808</v>
      </c>
      <c r="D39" s="22"/>
      <c r="E39" s="23">
        <v>3041889</v>
      </c>
      <c r="F39" s="24">
        <v>3090000</v>
      </c>
      <c r="G39" s="24">
        <v>180609</v>
      </c>
      <c r="H39" s="24">
        <v>169740</v>
      </c>
      <c r="I39" s="24">
        <v>160927</v>
      </c>
      <c r="J39" s="24">
        <v>511276</v>
      </c>
      <c r="K39" s="24">
        <v>159053</v>
      </c>
      <c r="L39" s="24">
        <v>211056</v>
      </c>
      <c r="M39" s="24">
        <v>202256</v>
      </c>
      <c r="N39" s="24">
        <v>572365</v>
      </c>
      <c r="O39" s="24">
        <v>193008</v>
      </c>
      <c r="P39" s="24">
        <v>193095</v>
      </c>
      <c r="Q39" s="24">
        <v>229159</v>
      </c>
      <c r="R39" s="24">
        <v>615262</v>
      </c>
      <c r="S39" s="24"/>
      <c r="T39" s="24"/>
      <c r="U39" s="24"/>
      <c r="V39" s="24"/>
      <c r="W39" s="24">
        <v>1698903</v>
      </c>
      <c r="X39" s="24">
        <v>2281419</v>
      </c>
      <c r="Y39" s="24">
        <v>-582516</v>
      </c>
      <c r="Z39" s="6">
        <v>-25.53</v>
      </c>
      <c r="AA39" s="22">
        <v>3090000</v>
      </c>
    </row>
    <row r="40" spans="1:27" ht="13.5">
      <c r="A40" s="5" t="s">
        <v>44</v>
      </c>
      <c r="B40" s="3"/>
      <c r="C40" s="22">
        <v>11465625</v>
      </c>
      <c r="D40" s="22"/>
      <c r="E40" s="23">
        <v>12586878</v>
      </c>
      <c r="F40" s="24">
        <v>14274000</v>
      </c>
      <c r="G40" s="24">
        <v>258245</v>
      </c>
      <c r="H40" s="24">
        <v>273943</v>
      </c>
      <c r="I40" s="24">
        <v>260430</v>
      </c>
      <c r="J40" s="24">
        <v>792618</v>
      </c>
      <c r="K40" s="24">
        <v>318394</v>
      </c>
      <c r="L40" s="24">
        <v>974504</v>
      </c>
      <c r="M40" s="24">
        <v>312302</v>
      </c>
      <c r="N40" s="24">
        <v>1605200</v>
      </c>
      <c r="O40" s="24">
        <v>1049578</v>
      </c>
      <c r="P40" s="24">
        <v>258782</v>
      </c>
      <c r="Q40" s="24">
        <v>356577</v>
      </c>
      <c r="R40" s="24">
        <v>1664937</v>
      </c>
      <c r="S40" s="24"/>
      <c r="T40" s="24"/>
      <c r="U40" s="24"/>
      <c r="V40" s="24"/>
      <c r="W40" s="24">
        <v>4062755</v>
      </c>
      <c r="X40" s="24">
        <v>9440163</v>
      </c>
      <c r="Y40" s="24">
        <v>-5377408</v>
      </c>
      <c r="Z40" s="6">
        <v>-56.96</v>
      </c>
      <c r="AA40" s="22">
        <v>14274000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54780506</v>
      </c>
      <c r="D42" s="19">
        <f>SUM(D43:D46)</f>
        <v>0</v>
      </c>
      <c r="E42" s="20">
        <f t="shared" si="8"/>
        <v>62638739</v>
      </c>
      <c r="F42" s="21">
        <f t="shared" si="8"/>
        <v>60490898</v>
      </c>
      <c r="G42" s="21">
        <f t="shared" si="8"/>
        <v>1527884</v>
      </c>
      <c r="H42" s="21">
        <f t="shared" si="8"/>
        <v>1719026</v>
      </c>
      <c r="I42" s="21">
        <f t="shared" si="8"/>
        <v>2477375</v>
      </c>
      <c r="J42" s="21">
        <f t="shared" si="8"/>
        <v>5724285</v>
      </c>
      <c r="K42" s="21">
        <f t="shared" si="8"/>
        <v>2069305</v>
      </c>
      <c r="L42" s="21">
        <f t="shared" si="8"/>
        <v>2373034</v>
      </c>
      <c r="M42" s="21">
        <f t="shared" si="8"/>
        <v>3810837</v>
      </c>
      <c r="N42" s="21">
        <f t="shared" si="8"/>
        <v>8253176</v>
      </c>
      <c r="O42" s="21">
        <f t="shared" si="8"/>
        <v>3137054</v>
      </c>
      <c r="P42" s="21">
        <f t="shared" si="8"/>
        <v>2023441</v>
      </c>
      <c r="Q42" s="21">
        <f t="shared" si="8"/>
        <v>2158375</v>
      </c>
      <c r="R42" s="21">
        <f t="shared" si="8"/>
        <v>7318870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21296331</v>
      </c>
      <c r="X42" s="21">
        <f t="shared" si="8"/>
        <v>46979055</v>
      </c>
      <c r="Y42" s="21">
        <f t="shared" si="8"/>
        <v>-25682724</v>
      </c>
      <c r="Z42" s="4">
        <f>+IF(X42&lt;&gt;0,+(Y42/X42)*100,0)</f>
        <v>-54.668455974689145</v>
      </c>
      <c r="AA42" s="19">
        <f>SUM(AA43:AA46)</f>
        <v>60490898</v>
      </c>
    </row>
    <row r="43" spans="1:27" ht="13.5">
      <c r="A43" s="5" t="s">
        <v>47</v>
      </c>
      <c r="B43" s="3"/>
      <c r="C43" s="22">
        <v>6666244</v>
      </c>
      <c r="D43" s="22"/>
      <c r="E43" s="23">
        <v>7758902</v>
      </c>
      <c r="F43" s="24">
        <v>10563563</v>
      </c>
      <c r="G43" s="24">
        <v>49963</v>
      </c>
      <c r="H43" s="24">
        <v>9687</v>
      </c>
      <c r="I43" s="24">
        <v>658353</v>
      </c>
      <c r="J43" s="24">
        <v>718003</v>
      </c>
      <c r="K43" s="24">
        <v>57063</v>
      </c>
      <c r="L43" s="24">
        <v>63638</v>
      </c>
      <c r="M43" s="24">
        <v>916242</v>
      </c>
      <c r="N43" s="24">
        <v>1036943</v>
      </c>
      <c r="O43" s="24">
        <v>549493</v>
      </c>
      <c r="P43" s="24">
        <v>239021</v>
      </c>
      <c r="Q43" s="24">
        <v>236624</v>
      </c>
      <c r="R43" s="24">
        <v>1025138</v>
      </c>
      <c r="S43" s="24"/>
      <c r="T43" s="24"/>
      <c r="U43" s="24"/>
      <c r="V43" s="24"/>
      <c r="W43" s="24">
        <v>2780084</v>
      </c>
      <c r="X43" s="24">
        <v>5819175</v>
      </c>
      <c r="Y43" s="24">
        <v>-3039091</v>
      </c>
      <c r="Z43" s="6">
        <v>-52.23</v>
      </c>
      <c r="AA43" s="22">
        <v>10563563</v>
      </c>
    </row>
    <row r="44" spans="1:27" ht="13.5">
      <c r="A44" s="5" t="s">
        <v>48</v>
      </c>
      <c r="B44" s="3"/>
      <c r="C44" s="22">
        <v>25884978</v>
      </c>
      <c r="D44" s="22"/>
      <c r="E44" s="23">
        <v>27692474</v>
      </c>
      <c r="F44" s="24">
        <v>29422670</v>
      </c>
      <c r="G44" s="24">
        <v>681913</v>
      </c>
      <c r="H44" s="24">
        <v>769940</v>
      </c>
      <c r="I44" s="24">
        <v>871122</v>
      </c>
      <c r="J44" s="24">
        <v>2322975</v>
      </c>
      <c r="K44" s="24">
        <v>889101</v>
      </c>
      <c r="L44" s="24">
        <v>1285426</v>
      </c>
      <c r="M44" s="24">
        <v>1789184</v>
      </c>
      <c r="N44" s="24">
        <v>3963711</v>
      </c>
      <c r="O44" s="24">
        <v>1533875</v>
      </c>
      <c r="P44" s="24">
        <v>904284</v>
      </c>
      <c r="Q44" s="24">
        <v>1078054</v>
      </c>
      <c r="R44" s="24">
        <v>3516213</v>
      </c>
      <c r="S44" s="24"/>
      <c r="T44" s="24"/>
      <c r="U44" s="24"/>
      <c r="V44" s="24"/>
      <c r="W44" s="24">
        <v>9802899</v>
      </c>
      <c r="X44" s="24">
        <v>20769354</v>
      </c>
      <c r="Y44" s="24">
        <v>-10966455</v>
      </c>
      <c r="Z44" s="6">
        <v>-52.8</v>
      </c>
      <c r="AA44" s="22">
        <v>29422670</v>
      </c>
    </row>
    <row r="45" spans="1:27" ht="13.5">
      <c r="A45" s="5" t="s">
        <v>49</v>
      </c>
      <c r="B45" s="3"/>
      <c r="C45" s="25">
        <v>14633706</v>
      </c>
      <c r="D45" s="25"/>
      <c r="E45" s="26">
        <v>16790171</v>
      </c>
      <c r="F45" s="27">
        <v>12142855</v>
      </c>
      <c r="G45" s="27">
        <v>455429</v>
      </c>
      <c r="H45" s="27">
        <v>534532</v>
      </c>
      <c r="I45" s="27">
        <v>487677</v>
      </c>
      <c r="J45" s="27">
        <v>1477638</v>
      </c>
      <c r="K45" s="27">
        <v>547170</v>
      </c>
      <c r="L45" s="27">
        <v>585030</v>
      </c>
      <c r="M45" s="27">
        <v>539366</v>
      </c>
      <c r="N45" s="27">
        <v>1671566</v>
      </c>
      <c r="O45" s="27">
        <v>673113</v>
      </c>
      <c r="P45" s="27">
        <v>447735</v>
      </c>
      <c r="Q45" s="27">
        <v>423990</v>
      </c>
      <c r="R45" s="27">
        <v>1544838</v>
      </c>
      <c r="S45" s="27"/>
      <c r="T45" s="27"/>
      <c r="U45" s="27"/>
      <c r="V45" s="27"/>
      <c r="W45" s="27">
        <v>4694042</v>
      </c>
      <c r="X45" s="27">
        <v>12592629</v>
      </c>
      <c r="Y45" s="27">
        <v>-7898587</v>
      </c>
      <c r="Z45" s="7">
        <v>-62.72</v>
      </c>
      <c r="AA45" s="25">
        <v>12142855</v>
      </c>
    </row>
    <row r="46" spans="1:27" ht="13.5">
      <c r="A46" s="5" t="s">
        <v>50</v>
      </c>
      <c r="B46" s="3"/>
      <c r="C46" s="22">
        <v>7595578</v>
      </c>
      <c r="D46" s="22"/>
      <c r="E46" s="23">
        <v>10397192</v>
      </c>
      <c r="F46" s="24">
        <v>8361810</v>
      </c>
      <c r="G46" s="24">
        <v>340579</v>
      </c>
      <c r="H46" s="24">
        <v>404867</v>
      </c>
      <c r="I46" s="24">
        <v>460223</v>
      </c>
      <c r="J46" s="24">
        <v>1205669</v>
      </c>
      <c r="K46" s="24">
        <v>575971</v>
      </c>
      <c r="L46" s="24">
        <v>438940</v>
      </c>
      <c r="M46" s="24">
        <v>566045</v>
      </c>
      <c r="N46" s="24">
        <v>1580956</v>
      </c>
      <c r="O46" s="24">
        <v>380573</v>
      </c>
      <c r="P46" s="24">
        <v>432401</v>
      </c>
      <c r="Q46" s="24">
        <v>419707</v>
      </c>
      <c r="R46" s="24">
        <v>1232681</v>
      </c>
      <c r="S46" s="24"/>
      <c r="T46" s="24"/>
      <c r="U46" s="24"/>
      <c r="V46" s="24"/>
      <c r="W46" s="24">
        <v>4019306</v>
      </c>
      <c r="X46" s="24">
        <v>7797897</v>
      </c>
      <c r="Y46" s="24">
        <v>-3778591</v>
      </c>
      <c r="Z46" s="6">
        <v>-48.46</v>
      </c>
      <c r="AA46" s="22">
        <v>8361810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127286355</v>
      </c>
      <c r="D48" s="40">
        <f>+D28+D32+D38+D42+D47</f>
        <v>0</v>
      </c>
      <c r="E48" s="41">
        <f t="shared" si="9"/>
        <v>142357741</v>
      </c>
      <c r="F48" s="42">
        <f t="shared" si="9"/>
        <v>141059330</v>
      </c>
      <c r="G48" s="42">
        <f t="shared" si="9"/>
        <v>11257429</v>
      </c>
      <c r="H48" s="42">
        <f t="shared" si="9"/>
        <v>1406775</v>
      </c>
      <c r="I48" s="42">
        <f t="shared" si="9"/>
        <v>5960297</v>
      </c>
      <c r="J48" s="42">
        <f t="shared" si="9"/>
        <v>18624501</v>
      </c>
      <c r="K48" s="42">
        <f t="shared" si="9"/>
        <v>5985510</v>
      </c>
      <c r="L48" s="42">
        <f t="shared" si="9"/>
        <v>7654790</v>
      </c>
      <c r="M48" s="42">
        <f t="shared" si="9"/>
        <v>8783247</v>
      </c>
      <c r="N48" s="42">
        <f t="shared" si="9"/>
        <v>22423547</v>
      </c>
      <c r="O48" s="42">
        <f t="shared" si="9"/>
        <v>7873706</v>
      </c>
      <c r="P48" s="42">
        <f t="shared" si="9"/>
        <v>5449691</v>
      </c>
      <c r="Q48" s="42">
        <f t="shared" si="9"/>
        <v>6225092</v>
      </c>
      <c r="R48" s="42">
        <f t="shared" si="9"/>
        <v>19548489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60596537</v>
      </c>
      <c r="X48" s="42">
        <f t="shared" si="9"/>
        <v>106768305</v>
      </c>
      <c r="Y48" s="42">
        <f t="shared" si="9"/>
        <v>-46171768</v>
      </c>
      <c r="Z48" s="43">
        <f>+IF(X48&lt;&gt;0,+(Y48/X48)*100,0)</f>
        <v>-43.24482626187612</v>
      </c>
      <c r="AA48" s="40">
        <f>+AA28+AA32+AA38+AA42+AA47</f>
        <v>141059330</v>
      </c>
    </row>
    <row r="49" spans="1:27" ht="13.5">
      <c r="A49" s="14" t="s">
        <v>58</v>
      </c>
      <c r="B49" s="15"/>
      <c r="C49" s="44">
        <f aca="true" t="shared" si="10" ref="C49:Y49">+C25-C48</f>
        <v>-4136318</v>
      </c>
      <c r="D49" s="44">
        <f>+D25-D48</f>
        <v>0</v>
      </c>
      <c r="E49" s="45">
        <f t="shared" si="10"/>
        <v>-1898453</v>
      </c>
      <c r="F49" s="46">
        <f t="shared" si="10"/>
        <v>986610</v>
      </c>
      <c r="G49" s="46">
        <f t="shared" si="10"/>
        <v>43723487</v>
      </c>
      <c r="H49" s="46">
        <f t="shared" si="10"/>
        <v>-15158394</v>
      </c>
      <c r="I49" s="46">
        <f t="shared" si="10"/>
        <v>456301</v>
      </c>
      <c r="J49" s="46">
        <f t="shared" si="10"/>
        <v>29021394</v>
      </c>
      <c r="K49" s="46">
        <f t="shared" si="10"/>
        <v>-1885604</v>
      </c>
      <c r="L49" s="46">
        <f t="shared" si="10"/>
        <v>-2864024</v>
      </c>
      <c r="M49" s="46">
        <f t="shared" si="10"/>
        <v>-2597024</v>
      </c>
      <c r="N49" s="46">
        <f t="shared" si="10"/>
        <v>-7346652</v>
      </c>
      <c r="O49" s="46">
        <f t="shared" si="10"/>
        <v>-3978640</v>
      </c>
      <c r="P49" s="46">
        <f t="shared" si="10"/>
        <v>-1793240</v>
      </c>
      <c r="Q49" s="46">
        <f t="shared" si="10"/>
        <v>7154315</v>
      </c>
      <c r="R49" s="46">
        <f t="shared" si="10"/>
        <v>1382435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23057177</v>
      </c>
      <c r="X49" s="46">
        <f>IF(F25=F48,0,X25-X48)</f>
        <v>-1423827</v>
      </c>
      <c r="Y49" s="46">
        <f t="shared" si="10"/>
        <v>24481004</v>
      </c>
      <c r="Z49" s="47">
        <f>+IF(X49&lt;&gt;0,+(Y49/X49)*100,0)</f>
        <v>-1719.3805146271282</v>
      </c>
      <c r="AA49" s="44">
        <f>+AA25-AA48</f>
        <v>986610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117293916</v>
      </c>
      <c r="D5" s="19">
        <f>SUM(D6:D8)</f>
        <v>0</v>
      </c>
      <c r="E5" s="20">
        <f t="shared" si="0"/>
        <v>99900000</v>
      </c>
      <c r="F5" s="21">
        <f t="shared" si="0"/>
        <v>104725000</v>
      </c>
      <c r="G5" s="21">
        <f t="shared" si="0"/>
        <v>34485809</v>
      </c>
      <c r="H5" s="21">
        <f t="shared" si="0"/>
        <v>921716</v>
      </c>
      <c r="I5" s="21">
        <f t="shared" si="0"/>
        <v>2862949</v>
      </c>
      <c r="J5" s="21">
        <f t="shared" si="0"/>
        <v>38270474</v>
      </c>
      <c r="K5" s="21">
        <f t="shared" si="0"/>
        <v>1599153</v>
      </c>
      <c r="L5" s="21">
        <f t="shared" si="0"/>
        <v>2365762</v>
      </c>
      <c r="M5" s="21">
        <f t="shared" si="0"/>
        <v>28922547</v>
      </c>
      <c r="N5" s="21">
        <f t="shared" si="0"/>
        <v>32887462</v>
      </c>
      <c r="O5" s="21">
        <f t="shared" si="0"/>
        <v>2637066</v>
      </c>
      <c r="P5" s="21">
        <f t="shared" si="0"/>
        <v>1982085</v>
      </c>
      <c r="Q5" s="21">
        <f t="shared" si="0"/>
        <v>22395885</v>
      </c>
      <c r="R5" s="21">
        <f t="shared" si="0"/>
        <v>27015036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98172972</v>
      </c>
      <c r="X5" s="21">
        <f t="shared" si="0"/>
        <v>95228000</v>
      </c>
      <c r="Y5" s="21">
        <f t="shared" si="0"/>
        <v>2944972</v>
      </c>
      <c r="Z5" s="4">
        <f>+IF(X5&lt;&gt;0,+(Y5/X5)*100,0)</f>
        <v>3.092548410131474</v>
      </c>
      <c r="AA5" s="19">
        <f>SUM(AA6:AA8)</f>
        <v>104725000</v>
      </c>
    </row>
    <row r="6" spans="1:27" ht="13.5">
      <c r="A6" s="5" t="s">
        <v>33</v>
      </c>
      <c r="B6" s="3"/>
      <c r="C6" s="22">
        <v>8241613</v>
      </c>
      <c r="D6" s="22"/>
      <c r="E6" s="23">
        <v>311000</v>
      </c>
      <c r="F6" s="24">
        <v>311000</v>
      </c>
      <c r="G6" s="24">
        <v>17879</v>
      </c>
      <c r="H6" s="24">
        <v>1491</v>
      </c>
      <c r="I6" s="24">
        <v>1105</v>
      </c>
      <c r="J6" s="24">
        <v>20475</v>
      </c>
      <c r="K6" s="24">
        <v>912</v>
      </c>
      <c r="L6" s="24">
        <v>51804</v>
      </c>
      <c r="M6" s="24">
        <v>57617</v>
      </c>
      <c r="N6" s="24">
        <v>110333</v>
      </c>
      <c r="O6" s="24">
        <v>61539</v>
      </c>
      <c r="P6" s="24">
        <v>224475</v>
      </c>
      <c r="Q6" s="24">
        <v>10742</v>
      </c>
      <c r="R6" s="24">
        <v>296756</v>
      </c>
      <c r="S6" s="24"/>
      <c r="T6" s="24"/>
      <c r="U6" s="24"/>
      <c r="V6" s="24"/>
      <c r="W6" s="24">
        <v>427564</v>
      </c>
      <c r="X6" s="24">
        <v>311000</v>
      </c>
      <c r="Y6" s="24">
        <v>116564</v>
      </c>
      <c r="Z6" s="6">
        <v>37.48</v>
      </c>
      <c r="AA6" s="22">
        <v>311000</v>
      </c>
    </row>
    <row r="7" spans="1:27" ht="13.5">
      <c r="A7" s="5" t="s">
        <v>34</v>
      </c>
      <c r="B7" s="3"/>
      <c r="C7" s="25">
        <v>105933034</v>
      </c>
      <c r="D7" s="25"/>
      <c r="E7" s="26">
        <v>95859000</v>
      </c>
      <c r="F7" s="27">
        <v>100684000</v>
      </c>
      <c r="G7" s="27">
        <v>34365163</v>
      </c>
      <c r="H7" s="27">
        <v>767832</v>
      </c>
      <c r="I7" s="27">
        <v>2682851</v>
      </c>
      <c r="J7" s="27">
        <v>37815846</v>
      </c>
      <c r="K7" s="27">
        <v>1460139</v>
      </c>
      <c r="L7" s="27">
        <v>2191872</v>
      </c>
      <c r="M7" s="27">
        <v>28761580</v>
      </c>
      <c r="N7" s="27">
        <v>32413591</v>
      </c>
      <c r="O7" s="27">
        <v>2439115</v>
      </c>
      <c r="P7" s="27">
        <v>1632146</v>
      </c>
      <c r="Q7" s="27">
        <v>22270916</v>
      </c>
      <c r="R7" s="27">
        <v>26342177</v>
      </c>
      <c r="S7" s="27"/>
      <c r="T7" s="27"/>
      <c r="U7" s="27"/>
      <c r="V7" s="27"/>
      <c r="W7" s="27">
        <v>96571614</v>
      </c>
      <c r="X7" s="27">
        <v>93301000</v>
      </c>
      <c r="Y7" s="27">
        <v>3270614</v>
      </c>
      <c r="Z7" s="7">
        <v>3.51</v>
      </c>
      <c r="AA7" s="25">
        <v>100684000</v>
      </c>
    </row>
    <row r="8" spans="1:27" ht="13.5">
      <c r="A8" s="5" t="s">
        <v>35</v>
      </c>
      <c r="B8" s="3"/>
      <c r="C8" s="22">
        <v>3119269</v>
      </c>
      <c r="D8" s="22"/>
      <c r="E8" s="23">
        <v>3730000</v>
      </c>
      <c r="F8" s="24">
        <v>3730000</v>
      </c>
      <c r="G8" s="24">
        <v>102767</v>
      </c>
      <c r="H8" s="24">
        <v>152393</v>
      </c>
      <c r="I8" s="24">
        <v>178993</v>
      </c>
      <c r="J8" s="24">
        <v>434153</v>
      </c>
      <c r="K8" s="24">
        <v>138102</v>
      </c>
      <c r="L8" s="24">
        <v>122086</v>
      </c>
      <c r="M8" s="24">
        <v>103350</v>
      </c>
      <c r="N8" s="24">
        <v>363538</v>
      </c>
      <c r="O8" s="24">
        <v>136412</v>
      </c>
      <c r="P8" s="24">
        <v>125464</v>
      </c>
      <c r="Q8" s="24">
        <v>114227</v>
      </c>
      <c r="R8" s="24">
        <v>376103</v>
      </c>
      <c r="S8" s="24"/>
      <c r="T8" s="24"/>
      <c r="U8" s="24"/>
      <c r="V8" s="24"/>
      <c r="W8" s="24">
        <v>1173794</v>
      </c>
      <c r="X8" s="24">
        <v>1616000</v>
      </c>
      <c r="Y8" s="24">
        <v>-442206</v>
      </c>
      <c r="Z8" s="6">
        <v>-27.36</v>
      </c>
      <c r="AA8" s="22">
        <v>3730000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33132500</v>
      </c>
      <c r="F9" s="21">
        <f t="shared" si="1"/>
        <v>40378000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21604000</v>
      </c>
      <c r="Y9" s="21">
        <f t="shared" si="1"/>
        <v>-21604000</v>
      </c>
      <c r="Z9" s="4">
        <f>+IF(X9&lt;&gt;0,+(Y9/X9)*100,0)</f>
        <v>-100</v>
      </c>
      <c r="AA9" s="19">
        <f>SUM(AA10:AA14)</f>
        <v>40378000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21763000</v>
      </c>
      <c r="F12" s="24">
        <v>29068500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17721000</v>
      </c>
      <c r="Y12" s="24">
        <v>-17721000</v>
      </c>
      <c r="Z12" s="6">
        <v>-100</v>
      </c>
      <c r="AA12" s="22">
        <v>29068500</v>
      </c>
    </row>
    <row r="13" spans="1:27" ht="13.5">
      <c r="A13" s="5" t="s">
        <v>40</v>
      </c>
      <c r="B13" s="3"/>
      <c r="C13" s="22"/>
      <c r="D13" s="22"/>
      <c r="E13" s="23">
        <v>590000</v>
      </c>
      <c r="F13" s="24">
        <v>590000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>
        <v>590000</v>
      </c>
    </row>
    <row r="14" spans="1:27" ht="13.5">
      <c r="A14" s="5" t="s">
        <v>41</v>
      </c>
      <c r="B14" s="3"/>
      <c r="C14" s="25"/>
      <c r="D14" s="25"/>
      <c r="E14" s="26">
        <v>10779500</v>
      </c>
      <c r="F14" s="27">
        <v>10719500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3883000</v>
      </c>
      <c r="Y14" s="27">
        <v>-3883000</v>
      </c>
      <c r="Z14" s="7">
        <v>-100</v>
      </c>
      <c r="AA14" s="25">
        <v>10719500</v>
      </c>
    </row>
    <row r="15" spans="1:27" ht="13.5">
      <c r="A15" s="2" t="s">
        <v>42</v>
      </c>
      <c r="B15" s="8"/>
      <c r="C15" s="19">
        <f aca="true" t="shared" si="2" ref="C15:Y15">SUM(C16:C18)</f>
        <v>10467375</v>
      </c>
      <c r="D15" s="19">
        <f>SUM(D16:D18)</f>
        <v>0</v>
      </c>
      <c r="E15" s="20">
        <f t="shared" si="2"/>
        <v>9715800</v>
      </c>
      <c r="F15" s="21">
        <f t="shared" si="2"/>
        <v>16933700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805895</v>
      </c>
      <c r="Q15" s="21">
        <f t="shared" si="2"/>
        <v>71298</v>
      </c>
      <c r="R15" s="21">
        <f t="shared" si="2"/>
        <v>877193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877193</v>
      </c>
      <c r="X15" s="21">
        <f t="shared" si="2"/>
        <v>9715800</v>
      </c>
      <c r="Y15" s="21">
        <f t="shared" si="2"/>
        <v>-8838607</v>
      </c>
      <c r="Z15" s="4">
        <f>+IF(X15&lt;&gt;0,+(Y15/X15)*100,0)</f>
        <v>-90.97147944585109</v>
      </c>
      <c r="AA15" s="19">
        <f>SUM(AA16:AA18)</f>
        <v>16933700</v>
      </c>
    </row>
    <row r="16" spans="1:27" ht="13.5">
      <c r="A16" s="5" t="s">
        <v>43</v>
      </c>
      <c r="B16" s="3"/>
      <c r="C16" s="22">
        <v>993859</v>
      </c>
      <c r="D16" s="22"/>
      <c r="E16" s="23">
        <v>7454800</v>
      </c>
      <c r="F16" s="24">
        <v>14878700</v>
      </c>
      <c r="G16" s="24"/>
      <c r="H16" s="24"/>
      <c r="I16" s="24"/>
      <c r="J16" s="24"/>
      <c r="K16" s="24"/>
      <c r="L16" s="24"/>
      <c r="M16" s="24"/>
      <c r="N16" s="24"/>
      <c r="O16" s="24"/>
      <c r="P16" s="24">
        <v>805895</v>
      </c>
      <c r="Q16" s="24">
        <v>71298</v>
      </c>
      <c r="R16" s="24">
        <v>877193</v>
      </c>
      <c r="S16" s="24"/>
      <c r="T16" s="24"/>
      <c r="U16" s="24"/>
      <c r="V16" s="24"/>
      <c r="W16" s="24">
        <v>877193</v>
      </c>
      <c r="X16" s="24">
        <v>7454800</v>
      </c>
      <c r="Y16" s="24">
        <v>-6577607</v>
      </c>
      <c r="Z16" s="6">
        <v>-88.23</v>
      </c>
      <c r="AA16" s="22">
        <v>14878700</v>
      </c>
    </row>
    <row r="17" spans="1:27" ht="13.5">
      <c r="A17" s="5" t="s">
        <v>44</v>
      </c>
      <c r="B17" s="3"/>
      <c r="C17" s="22">
        <v>9473516</v>
      </c>
      <c r="D17" s="22"/>
      <c r="E17" s="23">
        <v>2261000</v>
      </c>
      <c r="F17" s="24">
        <v>2055000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2261000</v>
      </c>
      <c r="Y17" s="24">
        <v>-2261000</v>
      </c>
      <c r="Z17" s="6">
        <v>-100</v>
      </c>
      <c r="AA17" s="22">
        <v>2055000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50212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50212</v>
      </c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>
        <v>300000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>
        <v>300000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127811503</v>
      </c>
      <c r="D25" s="40">
        <f>+D5+D9+D15+D19+D24</f>
        <v>0</v>
      </c>
      <c r="E25" s="41">
        <f t="shared" si="4"/>
        <v>142748300</v>
      </c>
      <c r="F25" s="42">
        <f t="shared" si="4"/>
        <v>162336700</v>
      </c>
      <c r="G25" s="42">
        <f t="shared" si="4"/>
        <v>34485809</v>
      </c>
      <c r="H25" s="42">
        <f t="shared" si="4"/>
        <v>921716</v>
      </c>
      <c r="I25" s="42">
        <f t="shared" si="4"/>
        <v>2862949</v>
      </c>
      <c r="J25" s="42">
        <f t="shared" si="4"/>
        <v>38270474</v>
      </c>
      <c r="K25" s="42">
        <f t="shared" si="4"/>
        <v>1599153</v>
      </c>
      <c r="L25" s="42">
        <f t="shared" si="4"/>
        <v>2365762</v>
      </c>
      <c r="M25" s="42">
        <f t="shared" si="4"/>
        <v>28922547</v>
      </c>
      <c r="N25" s="42">
        <f t="shared" si="4"/>
        <v>32887462</v>
      </c>
      <c r="O25" s="42">
        <f t="shared" si="4"/>
        <v>2637066</v>
      </c>
      <c r="P25" s="42">
        <f t="shared" si="4"/>
        <v>2787980</v>
      </c>
      <c r="Q25" s="42">
        <f t="shared" si="4"/>
        <v>22467183</v>
      </c>
      <c r="R25" s="42">
        <f t="shared" si="4"/>
        <v>27892229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99050165</v>
      </c>
      <c r="X25" s="42">
        <f t="shared" si="4"/>
        <v>126547800</v>
      </c>
      <c r="Y25" s="42">
        <f t="shared" si="4"/>
        <v>-27497635</v>
      </c>
      <c r="Z25" s="43">
        <f>+IF(X25&lt;&gt;0,+(Y25/X25)*100,0)</f>
        <v>-21.729050208695845</v>
      </c>
      <c r="AA25" s="40">
        <f>+AA5+AA9+AA15+AA19+AA24</f>
        <v>162336700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61170774</v>
      </c>
      <c r="D28" s="19">
        <f>SUM(D29:D31)</f>
        <v>0</v>
      </c>
      <c r="E28" s="20">
        <f t="shared" si="5"/>
        <v>68379800</v>
      </c>
      <c r="F28" s="21">
        <f t="shared" si="5"/>
        <v>73129800</v>
      </c>
      <c r="G28" s="21">
        <f t="shared" si="5"/>
        <v>3049203</v>
      </c>
      <c r="H28" s="21">
        <f t="shared" si="5"/>
        <v>3393376</v>
      </c>
      <c r="I28" s="21">
        <f t="shared" si="5"/>
        <v>4336592</v>
      </c>
      <c r="J28" s="21">
        <f t="shared" si="5"/>
        <v>10779171</v>
      </c>
      <c r="K28" s="21">
        <f t="shared" si="5"/>
        <v>5099724</v>
      </c>
      <c r="L28" s="21">
        <f t="shared" si="5"/>
        <v>5757688</v>
      </c>
      <c r="M28" s="21">
        <f t="shared" si="5"/>
        <v>5653169</v>
      </c>
      <c r="N28" s="21">
        <f t="shared" si="5"/>
        <v>16510581</v>
      </c>
      <c r="O28" s="21">
        <f t="shared" si="5"/>
        <v>6681838</v>
      </c>
      <c r="P28" s="21">
        <f t="shared" si="5"/>
        <v>3638761</v>
      </c>
      <c r="Q28" s="21">
        <f t="shared" si="5"/>
        <v>4117143</v>
      </c>
      <c r="R28" s="21">
        <f t="shared" si="5"/>
        <v>14437742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41727494</v>
      </c>
      <c r="X28" s="21">
        <f t="shared" si="5"/>
        <v>51426000</v>
      </c>
      <c r="Y28" s="21">
        <f t="shared" si="5"/>
        <v>-9698506</v>
      </c>
      <c r="Z28" s="4">
        <f>+IF(X28&lt;&gt;0,+(Y28/X28)*100,0)</f>
        <v>-18.85914906856454</v>
      </c>
      <c r="AA28" s="19">
        <f>SUM(AA29:AA31)</f>
        <v>73129800</v>
      </c>
    </row>
    <row r="29" spans="1:27" ht="13.5">
      <c r="A29" s="5" t="s">
        <v>33</v>
      </c>
      <c r="B29" s="3"/>
      <c r="C29" s="22">
        <v>26220203</v>
      </c>
      <c r="D29" s="22"/>
      <c r="E29" s="23">
        <v>28367600</v>
      </c>
      <c r="F29" s="24">
        <v>26683300</v>
      </c>
      <c r="G29" s="24">
        <v>1410254</v>
      </c>
      <c r="H29" s="24">
        <v>1623222</v>
      </c>
      <c r="I29" s="24">
        <v>1556900</v>
      </c>
      <c r="J29" s="24">
        <v>4590376</v>
      </c>
      <c r="K29" s="24">
        <v>1751157</v>
      </c>
      <c r="L29" s="24">
        <v>2338312</v>
      </c>
      <c r="M29" s="24">
        <v>1951870</v>
      </c>
      <c r="N29" s="24">
        <v>6041339</v>
      </c>
      <c r="O29" s="24">
        <v>1865534</v>
      </c>
      <c r="P29" s="24">
        <v>1479927</v>
      </c>
      <c r="Q29" s="24">
        <v>1842025</v>
      </c>
      <c r="R29" s="24">
        <v>5187486</v>
      </c>
      <c r="S29" s="24"/>
      <c r="T29" s="24"/>
      <c r="U29" s="24"/>
      <c r="V29" s="24"/>
      <c r="W29" s="24">
        <v>15819201</v>
      </c>
      <c r="X29" s="24">
        <v>21420000</v>
      </c>
      <c r="Y29" s="24">
        <v>-5600799</v>
      </c>
      <c r="Z29" s="6">
        <v>-26.15</v>
      </c>
      <c r="AA29" s="22">
        <v>26683300</v>
      </c>
    </row>
    <row r="30" spans="1:27" ht="13.5">
      <c r="A30" s="5" t="s">
        <v>34</v>
      </c>
      <c r="B30" s="3"/>
      <c r="C30" s="25">
        <v>16869454</v>
      </c>
      <c r="D30" s="25"/>
      <c r="E30" s="26">
        <v>20092500</v>
      </c>
      <c r="F30" s="27">
        <v>20343500</v>
      </c>
      <c r="G30" s="27">
        <v>755052</v>
      </c>
      <c r="H30" s="27">
        <v>836945</v>
      </c>
      <c r="I30" s="27">
        <v>1396307</v>
      </c>
      <c r="J30" s="27">
        <v>2988304</v>
      </c>
      <c r="K30" s="27">
        <v>2143926</v>
      </c>
      <c r="L30" s="27">
        <v>1640478</v>
      </c>
      <c r="M30" s="27">
        <v>2327424</v>
      </c>
      <c r="N30" s="27">
        <v>6111828</v>
      </c>
      <c r="O30" s="27">
        <v>872511</v>
      </c>
      <c r="P30" s="27">
        <v>695388</v>
      </c>
      <c r="Q30" s="27">
        <v>1009260</v>
      </c>
      <c r="R30" s="27">
        <v>2577159</v>
      </c>
      <c r="S30" s="27"/>
      <c r="T30" s="27"/>
      <c r="U30" s="27"/>
      <c r="V30" s="27"/>
      <c r="W30" s="27">
        <v>11677291</v>
      </c>
      <c r="X30" s="27">
        <v>15066000</v>
      </c>
      <c r="Y30" s="27">
        <v>-3388709</v>
      </c>
      <c r="Z30" s="7">
        <v>-22.49</v>
      </c>
      <c r="AA30" s="25">
        <v>20343500</v>
      </c>
    </row>
    <row r="31" spans="1:27" ht="13.5">
      <c r="A31" s="5" t="s">
        <v>35</v>
      </c>
      <c r="B31" s="3"/>
      <c r="C31" s="22">
        <v>18081117</v>
      </c>
      <c r="D31" s="22"/>
      <c r="E31" s="23">
        <v>19919700</v>
      </c>
      <c r="F31" s="24">
        <v>26103000</v>
      </c>
      <c r="G31" s="24">
        <v>883897</v>
      </c>
      <c r="H31" s="24">
        <v>933209</v>
      </c>
      <c r="I31" s="24">
        <v>1383385</v>
      </c>
      <c r="J31" s="24">
        <v>3200491</v>
      </c>
      <c r="K31" s="24">
        <v>1204641</v>
      </c>
      <c r="L31" s="24">
        <v>1778898</v>
      </c>
      <c r="M31" s="24">
        <v>1373875</v>
      </c>
      <c r="N31" s="24">
        <v>4357414</v>
      </c>
      <c r="O31" s="24">
        <v>3943793</v>
      </c>
      <c r="P31" s="24">
        <v>1463446</v>
      </c>
      <c r="Q31" s="24">
        <v>1265858</v>
      </c>
      <c r="R31" s="24">
        <v>6673097</v>
      </c>
      <c r="S31" s="24"/>
      <c r="T31" s="24"/>
      <c r="U31" s="24"/>
      <c r="V31" s="24"/>
      <c r="W31" s="24">
        <v>14231002</v>
      </c>
      <c r="X31" s="24">
        <v>14940000</v>
      </c>
      <c r="Y31" s="24">
        <v>-708998</v>
      </c>
      <c r="Z31" s="6">
        <v>-4.75</v>
      </c>
      <c r="AA31" s="22">
        <v>26103000</v>
      </c>
    </row>
    <row r="32" spans="1:27" ht="13.5">
      <c r="A32" s="2" t="s">
        <v>36</v>
      </c>
      <c r="B32" s="3"/>
      <c r="C32" s="19">
        <f aca="true" t="shared" si="6" ref="C32:Y32">SUM(C33:C37)</f>
        <v>34582927</v>
      </c>
      <c r="D32" s="19">
        <f>SUM(D33:D37)</f>
        <v>0</v>
      </c>
      <c r="E32" s="20">
        <f t="shared" si="6"/>
        <v>42713200</v>
      </c>
      <c r="F32" s="21">
        <f t="shared" si="6"/>
        <v>50158700</v>
      </c>
      <c r="G32" s="21">
        <f t="shared" si="6"/>
        <v>1108988</v>
      </c>
      <c r="H32" s="21">
        <f t="shared" si="6"/>
        <v>1182458</v>
      </c>
      <c r="I32" s="21">
        <f t="shared" si="6"/>
        <v>1303243</v>
      </c>
      <c r="J32" s="21">
        <f t="shared" si="6"/>
        <v>3594689</v>
      </c>
      <c r="K32" s="21">
        <f t="shared" si="6"/>
        <v>1833234</v>
      </c>
      <c r="L32" s="21">
        <f t="shared" si="6"/>
        <v>6362522</v>
      </c>
      <c r="M32" s="21">
        <f t="shared" si="6"/>
        <v>2345260</v>
      </c>
      <c r="N32" s="21">
        <f t="shared" si="6"/>
        <v>10541016</v>
      </c>
      <c r="O32" s="21">
        <f t="shared" si="6"/>
        <v>1254509</v>
      </c>
      <c r="P32" s="21">
        <f t="shared" si="6"/>
        <v>6898562</v>
      </c>
      <c r="Q32" s="21">
        <f t="shared" si="6"/>
        <v>8357013</v>
      </c>
      <c r="R32" s="21">
        <f t="shared" si="6"/>
        <v>16510084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30645789</v>
      </c>
      <c r="X32" s="21">
        <f t="shared" si="6"/>
        <v>37922300</v>
      </c>
      <c r="Y32" s="21">
        <f t="shared" si="6"/>
        <v>-7276511</v>
      </c>
      <c r="Z32" s="4">
        <f>+IF(X32&lt;&gt;0,+(Y32/X32)*100,0)</f>
        <v>-19.187947460992607</v>
      </c>
      <c r="AA32" s="19">
        <f>SUM(AA33:AA37)</f>
        <v>50158700</v>
      </c>
    </row>
    <row r="33" spans="1:27" ht="13.5">
      <c r="A33" s="5" t="s">
        <v>37</v>
      </c>
      <c r="B33" s="3"/>
      <c r="C33" s="22">
        <v>2115609</v>
      </c>
      <c r="D33" s="22"/>
      <c r="E33" s="23">
        <v>1100000</v>
      </c>
      <c r="F33" s="24">
        <v>1300000</v>
      </c>
      <c r="G33" s="24">
        <v>24744</v>
      </c>
      <c r="H33" s="24">
        <v>307025</v>
      </c>
      <c r="I33" s="24">
        <v>154933</v>
      </c>
      <c r="J33" s="24">
        <v>486702</v>
      </c>
      <c r="K33" s="24">
        <v>4125</v>
      </c>
      <c r="L33" s="24">
        <v>154927</v>
      </c>
      <c r="M33" s="24">
        <v>163928</v>
      </c>
      <c r="N33" s="24">
        <v>322980</v>
      </c>
      <c r="O33" s="24">
        <v>156428</v>
      </c>
      <c r="P33" s="24">
        <v>5626</v>
      </c>
      <c r="Q33" s="24">
        <v>154930</v>
      </c>
      <c r="R33" s="24">
        <v>316984</v>
      </c>
      <c r="S33" s="24"/>
      <c r="T33" s="24"/>
      <c r="U33" s="24"/>
      <c r="V33" s="24"/>
      <c r="W33" s="24">
        <v>1126666</v>
      </c>
      <c r="X33" s="24">
        <v>1100000</v>
      </c>
      <c r="Y33" s="24">
        <v>26666</v>
      </c>
      <c r="Z33" s="6">
        <v>2.42</v>
      </c>
      <c r="AA33" s="22">
        <v>1300000</v>
      </c>
    </row>
    <row r="34" spans="1:27" ht="13.5">
      <c r="A34" s="5" t="s">
        <v>38</v>
      </c>
      <c r="B34" s="3"/>
      <c r="C34" s="22">
        <v>59252</v>
      </c>
      <c r="D34" s="22"/>
      <c r="E34" s="23">
        <v>300000</v>
      </c>
      <c r="F34" s="24">
        <v>300000</v>
      </c>
      <c r="G34" s="24"/>
      <c r="H34" s="24">
        <v>10000</v>
      </c>
      <c r="I34" s="24">
        <v>8068</v>
      </c>
      <c r="J34" s="24">
        <v>18068</v>
      </c>
      <c r="K34" s="24"/>
      <c r="L34" s="24">
        <v>40000</v>
      </c>
      <c r="M34" s="24"/>
      <c r="N34" s="24">
        <v>40000</v>
      </c>
      <c r="O34" s="24"/>
      <c r="P34" s="24"/>
      <c r="Q34" s="24"/>
      <c r="R34" s="24"/>
      <c r="S34" s="24"/>
      <c r="T34" s="24"/>
      <c r="U34" s="24"/>
      <c r="V34" s="24"/>
      <c r="W34" s="24">
        <v>58068</v>
      </c>
      <c r="X34" s="24">
        <v>300000</v>
      </c>
      <c r="Y34" s="24">
        <v>-241932</v>
      </c>
      <c r="Z34" s="6">
        <v>-80.64</v>
      </c>
      <c r="AA34" s="22">
        <v>300000</v>
      </c>
    </row>
    <row r="35" spans="1:27" ht="13.5">
      <c r="A35" s="5" t="s">
        <v>39</v>
      </c>
      <c r="B35" s="3"/>
      <c r="C35" s="22">
        <v>19822213</v>
      </c>
      <c r="D35" s="22"/>
      <c r="E35" s="23">
        <v>27792200</v>
      </c>
      <c r="F35" s="24">
        <v>35097700</v>
      </c>
      <c r="G35" s="24">
        <v>919798</v>
      </c>
      <c r="H35" s="24">
        <v>664570</v>
      </c>
      <c r="I35" s="24">
        <v>967168</v>
      </c>
      <c r="J35" s="24">
        <v>2551536</v>
      </c>
      <c r="K35" s="24">
        <v>1622792</v>
      </c>
      <c r="L35" s="24">
        <v>1575287</v>
      </c>
      <c r="M35" s="24">
        <v>2003252</v>
      </c>
      <c r="N35" s="24">
        <v>5201331</v>
      </c>
      <c r="O35" s="24">
        <v>951837</v>
      </c>
      <c r="P35" s="24">
        <v>4554249</v>
      </c>
      <c r="Q35" s="24">
        <v>7380805</v>
      </c>
      <c r="R35" s="24">
        <v>12886891</v>
      </c>
      <c r="S35" s="24"/>
      <c r="T35" s="24"/>
      <c r="U35" s="24"/>
      <c r="V35" s="24"/>
      <c r="W35" s="24">
        <v>20639758</v>
      </c>
      <c r="X35" s="24">
        <v>24344200</v>
      </c>
      <c r="Y35" s="24">
        <v>-3704442</v>
      </c>
      <c r="Z35" s="6">
        <v>-15.22</v>
      </c>
      <c r="AA35" s="22">
        <v>35097700</v>
      </c>
    </row>
    <row r="36" spans="1:27" ht="13.5">
      <c r="A36" s="5" t="s">
        <v>40</v>
      </c>
      <c r="B36" s="3"/>
      <c r="C36" s="22">
        <v>433225</v>
      </c>
      <c r="D36" s="22"/>
      <c r="E36" s="23">
        <v>1043300</v>
      </c>
      <c r="F36" s="24">
        <v>1043300</v>
      </c>
      <c r="G36" s="24">
        <v>34522</v>
      </c>
      <c r="H36" s="24">
        <v>40564</v>
      </c>
      <c r="I36" s="24">
        <v>36067</v>
      </c>
      <c r="J36" s="24">
        <v>111153</v>
      </c>
      <c r="K36" s="24">
        <v>36784</v>
      </c>
      <c r="L36" s="24">
        <v>37181</v>
      </c>
      <c r="M36" s="24">
        <v>39412</v>
      </c>
      <c r="N36" s="24">
        <v>113377</v>
      </c>
      <c r="O36" s="24">
        <v>38651</v>
      </c>
      <c r="P36" s="24">
        <v>34897</v>
      </c>
      <c r="Q36" s="24">
        <v>32238</v>
      </c>
      <c r="R36" s="24">
        <v>105786</v>
      </c>
      <c r="S36" s="24"/>
      <c r="T36" s="24"/>
      <c r="U36" s="24"/>
      <c r="V36" s="24"/>
      <c r="W36" s="24">
        <v>330316</v>
      </c>
      <c r="X36" s="24">
        <v>782100</v>
      </c>
      <c r="Y36" s="24">
        <v>-451784</v>
      </c>
      <c r="Z36" s="6">
        <v>-57.77</v>
      </c>
      <c r="AA36" s="22">
        <v>1043300</v>
      </c>
    </row>
    <row r="37" spans="1:27" ht="13.5">
      <c r="A37" s="5" t="s">
        <v>41</v>
      </c>
      <c r="B37" s="3"/>
      <c r="C37" s="25">
        <v>12152628</v>
      </c>
      <c r="D37" s="25"/>
      <c r="E37" s="26">
        <v>12477700</v>
      </c>
      <c r="F37" s="27">
        <v>12417700</v>
      </c>
      <c r="G37" s="27">
        <v>129924</v>
      </c>
      <c r="H37" s="27">
        <v>160299</v>
      </c>
      <c r="I37" s="27">
        <v>137007</v>
      </c>
      <c r="J37" s="27">
        <v>427230</v>
      </c>
      <c r="K37" s="27">
        <v>169533</v>
      </c>
      <c r="L37" s="27">
        <v>4555127</v>
      </c>
      <c r="M37" s="27">
        <v>138668</v>
      </c>
      <c r="N37" s="27">
        <v>4863328</v>
      </c>
      <c r="O37" s="27">
        <v>107593</v>
      </c>
      <c r="P37" s="27">
        <v>2303790</v>
      </c>
      <c r="Q37" s="27">
        <v>789040</v>
      </c>
      <c r="R37" s="27">
        <v>3200423</v>
      </c>
      <c r="S37" s="27"/>
      <c r="T37" s="27"/>
      <c r="U37" s="27"/>
      <c r="V37" s="27"/>
      <c r="W37" s="27">
        <v>8490981</v>
      </c>
      <c r="X37" s="27">
        <v>11396000</v>
      </c>
      <c r="Y37" s="27">
        <v>-2905019</v>
      </c>
      <c r="Z37" s="7">
        <v>-25.49</v>
      </c>
      <c r="AA37" s="25">
        <v>12417700</v>
      </c>
    </row>
    <row r="38" spans="1:27" ht="13.5">
      <c r="A38" s="2" t="s">
        <v>42</v>
      </c>
      <c r="B38" s="8"/>
      <c r="C38" s="19">
        <f aca="true" t="shared" si="7" ref="C38:Y38">SUM(C39:C41)</f>
        <v>29467316</v>
      </c>
      <c r="D38" s="19">
        <f>SUM(D39:D41)</f>
        <v>0</v>
      </c>
      <c r="E38" s="20">
        <f t="shared" si="7"/>
        <v>25166500</v>
      </c>
      <c r="F38" s="21">
        <f t="shared" si="7"/>
        <v>33384400</v>
      </c>
      <c r="G38" s="21">
        <f t="shared" si="7"/>
        <v>661109</v>
      </c>
      <c r="H38" s="21">
        <f t="shared" si="7"/>
        <v>1163981</v>
      </c>
      <c r="I38" s="21">
        <f t="shared" si="7"/>
        <v>677514</v>
      </c>
      <c r="J38" s="21">
        <f t="shared" si="7"/>
        <v>2502604</v>
      </c>
      <c r="K38" s="21">
        <f t="shared" si="7"/>
        <v>1740677</v>
      </c>
      <c r="L38" s="21">
        <f t="shared" si="7"/>
        <v>1476217</v>
      </c>
      <c r="M38" s="21">
        <f t="shared" si="7"/>
        <v>5641909</v>
      </c>
      <c r="N38" s="21">
        <f t="shared" si="7"/>
        <v>8858803</v>
      </c>
      <c r="O38" s="21">
        <f t="shared" si="7"/>
        <v>516226</v>
      </c>
      <c r="P38" s="21">
        <f t="shared" si="7"/>
        <v>1349078</v>
      </c>
      <c r="Q38" s="21">
        <f t="shared" si="7"/>
        <v>931390</v>
      </c>
      <c r="R38" s="21">
        <f t="shared" si="7"/>
        <v>2796694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14158101</v>
      </c>
      <c r="X38" s="21">
        <f t="shared" si="7"/>
        <v>18551000</v>
      </c>
      <c r="Y38" s="21">
        <f t="shared" si="7"/>
        <v>-4392899</v>
      </c>
      <c r="Z38" s="4">
        <f>+IF(X38&lt;&gt;0,+(Y38/X38)*100,0)</f>
        <v>-23.680119670098648</v>
      </c>
      <c r="AA38" s="19">
        <f>SUM(AA39:AA41)</f>
        <v>33384400</v>
      </c>
    </row>
    <row r="39" spans="1:27" ht="13.5">
      <c r="A39" s="5" t="s">
        <v>43</v>
      </c>
      <c r="B39" s="3"/>
      <c r="C39" s="22">
        <v>17556462</v>
      </c>
      <c r="D39" s="22"/>
      <c r="E39" s="23">
        <v>21385000</v>
      </c>
      <c r="F39" s="24">
        <v>29808900</v>
      </c>
      <c r="G39" s="24">
        <v>661109</v>
      </c>
      <c r="H39" s="24">
        <v>1162388</v>
      </c>
      <c r="I39" s="24">
        <v>677514</v>
      </c>
      <c r="J39" s="24">
        <v>2501011</v>
      </c>
      <c r="K39" s="24">
        <v>1740177</v>
      </c>
      <c r="L39" s="24">
        <v>1475717</v>
      </c>
      <c r="M39" s="24">
        <v>5641909</v>
      </c>
      <c r="N39" s="24">
        <v>8857803</v>
      </c>
      <c r="O39" s="24">
        <v>515726</v>
      </c>
      <c r="P39" s="24">
        <v>1348578</v>
      </c>
      <c r="Q39" s="24">
        <v>931390</v>
      </c>
      <c r="R39" s="24">
        <v>2795694</v>
      </c>
      <c r="S39" s="24"/>
      <c r="T39" s="24"/>
      <c r="U39" s="24"/>
      <c r="V39" s="24"/>
      <c r="W39" s="24">
        <v>14154508</v>
      </c>
      <c r="X39" s="24">
        <v>15716000</v>
      </c>
      <c r="Y39" s="24">
        <v>-1561492</v>
      </c>
      <c r="Z39" s="6">
        <v>-9.94</v>
      </c>
      <c r="AA39" s="22">
        <v>29808900</v>
      </c>
    </row>
    <row r="40" spans="1:27" ht="13.5">
      <c r="A40" s="5" t="s">
        <v>44</v>
      </c>
      <c r="B40" s="3"/>
      <c r="C40" s="22">
        <v>11910854</v>
      </c>
      <c r="D40" s="22"/>
      <c r="E40" s="23">
        <v>3781500</v>
      </c>
      <c r="F40" s="24">
        <v>3575500</v>
      </c>
      <c r="G40" s="24"/>
      <c r="H40" s="24">
        <v>1593</v>
      </c>
      <c r="I40" s="24"/>
      <c r="J40" s="24">
        <v>1593</v>
      </c>
      <c r="K40" s="24">
        <v>500</v>
      </c>
      <c r="L40" s="24">
        <v>500</v>
      </c>
      <c r="M40" s="24"/>
      <c r="N40" s="24">
        <v>1000</v>
      </c>
      <c r="O40" s="24">
        <v>500</v>
      </c>
      <c r="P40" s="24">
        <v>500</v>
      </c>
      <c r="Q40" s="24"/>
      <c r="R40" s="24">
        <v>1000</v>
      </c>
      <c r="S40" s="24"/>
      <c r="T40" s="24"/>
      <c r="U40" s="24"/>
      <c r="V40" s="24"/>
      <c r="W40" s="24">
        <v>3593</v>
      </c>
      <c r="X40" s="24">
        <v>2835000</v>
      </c>
      <c r="Y40" s="24">
        <v>-2831407</v>
      </c>
      <c r="Z40" s="6">
        <v>-99.87</v>
      </c>
      <c r="AA40" s="22">
        <v>3575500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1166975</v>
      </c>
      <c r="D42" s="19">
        <f>SUM(D43:D46)</f>
        <v>0</v>
      </c>
      <c r="E42" s="20">
        <f t="shared" si="8"/>
        <v>958700</v>
      </c>
      <c r="F42" s="21">
        <f t="shared" si="8"/>
        <v>958700</v>
      </c>
      <c r="G42" s="21">
        <f t="shared" si="8"/>
        <v>68856</v>
      </c>
      <c r="H42" s="21">
        <f t="shared" si="8"/>
        <v>71252</v>
      </c>
      <c r="I42" s="21">
        <f t="shared" si="8"/>
        <v>70037</v>
      </c>
      <c r="J42" s="21">
        <f t="shared" si="8"/>
        <v>210145</v>
      </c>
      <c r="K42" s="21">
        <f t="shared" si="8"/>
        <v>69677</v>
      </c>
      <c r="L42" s="21">
        <f t="shared" si="8"/>
        <v>69818</v>
      </c>
      <c r="M42" s="21">
        <f t="shared" si="8"/>
        <v>70311</v>
      </c>
      <c r="N42" s="21">
        <f t="shared" si="8"/>
        <v>209806</v>
      </c>
      <c r="O42" s="21">
        <f t="shared" si="8"/>
        <v>1414</v>
      </c>
      <c r="P42" s="21">
        <f t="shared" si="8"/>
        <v>929</v>
      </c>
      <c r="Q42" s="21">
        <f t="shared" si="8"/>
        <v>1429</v>
      </c>
      <c r="R42" s="21">
        <f t="shared" si="8"/>
        <v>3772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423723</v>
      </c>
      <c r="X42" s="21">
        <f t="shared" si="8"/>
        <v>720000</v>
      </c>
      <c r="Y42" s="21">
        <f t="shared" si="8"/>
        <v>-296277</v>
      </c>
      <c r="Z42" s="4">
        <f>+IF(X42&lt;&gt;0,+(Y42/X42)*100,0)</f>
        <v>-41.14958333333333</v>
      </c>
      <c r="AA42" s="19">
        <f>SUM(AA43:AA46)</f>
        <v>958700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1166975</v>
      </c>
      <c r="D44" s="22"/>
      <c r="E44" s="23">
        <v>958700</v>
      </c>
      <c r="F44" s="24">
        <v>958700</v>
      </c>
      <c r="G44" s="24">
        <v>68856</v>
      </c>
      <c r="H44" s="24">
        <v>71252</v>
      </c>
      <c r="I44" s="24">
        <v>69537</v>
      </c>
      <c r="J44" s="24">
        <v>209645</v>
      </c>
      <c r="K44" s="24">
        <v>69677</v>
      </c>
      <c r="L44" s="24">
        <v>69818</v>
      </c>
      <c r="M44" s="24">
        <v>69811</v>
      </c>
      <c r="N44" s="24">
        <v>209306</v>
      </c>
      <c r="O44" s="24">
        <v>1414</v>
      </c>
      <c r="P44" s="24">
        <v>929</v>
      </c>
      <c r="Q44" s="24">
        <v>929</v>
      </c>
      <c r="R44" s="24">
        <v>3272</v>
      </c>
      <c r="S44" s="24"/>
      <c r="T44" s="24"/>
      <c r="U44" s="24"/>
      <c r="V44" s="24"/>
      <c r="W44" s="24">
        <v>422223</v>
      </c>
      <c r="X44" s="24">
        <v>720000</v>
      </c>
      <c r="Y44" s="24">
        <v>-297777</v>
      </c>
      <c r="Z44" s="6">
        <v>-41.36</v>
      </c>
      <c r="AA44" s="22">
        <v>958700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>
        <v>500</v>
      </c>
      <c r="J46" s="24">
        <v>500</v>
      </c>
      <c r="K46" s="24"/>
      <c r="L46" s="24"/>
      <c r="M46" s="24">
        <v>500</v>
      </c>
      <c r="N46" s="24">
        <v>500</v>
      </c>
      <c r="O46" s="24"/>
      <c r="P46" s="24"/>
      <c r="Q46" s="24">
        <v>500</v>
      </c>
      <c r="R46" s="24">
        <v>500</v>
      </c>
      <c r="S46" s="24"/>
      <c r="T46" s="24"/>
      <c r="U46" s="24"/>
      <c r="V46" s="24"/>
      <c r="W46" s="24">
        <v>1500</v>
      </c>
      <c r="X46" s="24"/>
      <c r="Y46" s="24">
        <v>1500</v>
      </c>
      <c r="Z46" s="6">
        <v>0</v>
      </c>
      <c r="AA46" s="22"/>
    </row>
    <row r="47" spans="1:27" ht="13.5">
      <c r="A47" s="2" t="s">
        <v>51</v>
      </c>
      <c r="B47" s="8" t="s">
        <v>52</v>
      </c>
      <c r="C47" s="19">
        <v>5528220</v>
      </c>
      <c r="D47" s="19"/>
      <c r="E47" s="20">
        <v>5530100</v>
      </c>
      <c r="F47" s="21">
        <v>6030100</v>
      </c>
      <c r="G47" s="21">
        <v>-13059</v>
      </c>
      <c r="H47" s="21">
        <v>70056</v>
      </c>
      <c r="I47" s="21">
        <v>60886</v>
      </c>
      <c r="J47" s="21">
        <v>117883</v>
      </c>
      <c r="K47" s="21">
        <v>235554</v>
      </c>
      <c r="L47" s="21">
        <v>229858</v>
      </c>
      <c r="M47" s="21">
        <v>181020</v>
      </c>
      <c r="N47" s="21">
        <v>646432</v>
      </c>
      <c r="O47" s="21">
        <v>65133</v>
      </c>
      <c r="P47" s="21">
        <v>1193021</v>
      </c>
      <c r="Q47" s="21">
        <v>1556902</v>
      </c>
      <c r="R47" s="21">
        <v>2815056</v>
      </c>
      <c r="S47" s="21"/>
      <c r="T47" s="21"/>
      <c r="U47" s="21"/>
      <c r="V47" s="21"/>
      <c r="W47" s="21">
        <v>3579371</v>
      </c>
      <c r="X47" s="21">
        <v>4302000</v>
      </c>
      <c r="Y47" s="21">
        <v>-722629</v>
      </c>
      <c r="Z47" s="4">
        <v>-16.8</v>
      </c>
      <c r="AA47" s="19">
        <v>6030100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131916212</v>
      </c>
      <c r="D48" s="40">
        <f>+D28+D32+D38+D42+D47</f>
        <v>0</v>
      </c>
      <c r="E48" s="41">
        <f t="shared" si="9"/>
        <v>142748300</v>
      </c>
      <c r="F48" s="42">
        <f t="shared" si="9"/>
        <v>163661700</v>
      </c>
      <c r="G48" s="42">
        <f t="shared" si="9"/>
        <v>4875097</v>
      </c>
      <c r="H48" s="42">
        <f t="shared" si="9"/>
        <v>5881123</v>
      </c>
      <c r="I48" s="42">
        <f t="shared" si="9"/>
        <v>6448272</v>
      </c>
      <c r="J48" s="42">
        <f t="shared" si="9"/>
        <v>17204492</v>
      </c>
      <c r="K48" s="42">
        <f t="shared" si="9"/>
        <v>8978866</v>
      </c>
      <c r="L48" s="42">
        <f t="shared" si="9"/>
        <v>13896103</v>
      </c>
      <c r="M48" s="42">
        <f t="shared" si="9"/>
        <v>13891669</v>
      </c>
      <c r="N48" s="42">
        <f t="shared" si="9"/>
        <v>36766638</v>
      </c>
      <c r="O48" s="42">
        <f t="shared" si="9"/>
        <v>8519120</v>
      </c>
      <c r="P48" s="42">
        <f t="shared" si="9"/>
        <v>13080351</v>
      </c>
      <c r="Q48" s="42">
        <f t="shared" si="9"/>
        <v>14963877</v>
      </c>
      <c r="R48" s="42">
        <f t="shared" si="9"/>
        <v>36563348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90534478</v>
      </c>
      <c r="X48" s="42">
        <f t="shared" si="9"/>
        <v>112921300</v>
      </c>
      <c r="Y48" s="42">
        <f t="shared" si="9"/>
        <v>-22386822</v>
      </c>
      <c r="Z48" s="43">
        <f>+IF(X48&lt;&gt;0,+(Y48/X48)*100,0)</f>
        <v>-19.82515433315061</v>
      </c>
      <c r="AA48" s="40">
        <f>+AA28+AA32+AA38+AA42+AA47</f>
        <v>163661700</v>
      </c>
    </row>
    <row r="49" spans="1:27" ht="13.5">
      <c r="A49" s="14" t="s">
        <v>58</v>
      </c>
      <c r="B49" s="15"/>
      <c r="C49" s="44">
        <f aca="true" t="shared" si="10" ref="C49:Y49">+C25-C48</f>
        <v>-4104709</v>
      </c>
      <c r="D49" s="44">
        <f>+D25-D48</f>
        <v>0</v>
      </c>
      <c r="E49" s="45">
        <f t="shared" si="10"/>
        <v>0</v>
      </c>
      <c r="F49" s="46">
        <f t="shared" si="10"/>
        <v>-1325000</v>
      </c>
      <c r="G49" s="46">
        <f t="shared" si="10"/>
        <v>29610712</v>
      </c>
      <c r="H49" s="46">
        <f t="shared" si="10"/>
        <v>-4959407</v>
      </c>
      <c r="I49" s="46">
        <f t="shared" si="10"/>
        <v>-3585323</v>
      </c>
      <c r="J49" s="46">
        <f t="shared" si="10"/>
        <v>21065982</v>
      </c>
      <c r="K49" s="46">
        <f t="shared" si="10"/>
        <v>-7379713</v>
      </c>
      <c r="L49" s="46">
        <f t="shared" si="10"/>
        <v>-11530341</v>
      </c>
      <c r="M49" s="46">
        <f t="shared" si="10"/>
        <v>15030878</v>
      </c>
      <c r="N49" s="46">
        <f t="shared" si="10"/>
        <v>-3879176</v>
      </c>
      <c r="O49" s="46">
        <f t="shared" si="10"/>
        <v>-5882054</v>
      </c>
      <c r="P49" s="46">
        <f t="shared" si="10"/>
        <v>-10292371</v>
      </c>
      <c r="Q49" s="46">
        <f t="shared" si="10"/>
        <v>7503306</v>
      </c>
      <c r="R49" s="46">
        <f t="shared" si="10"/>
        <v>-8671119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8515687</v>
      </c>
      <c r="X49" s="46">
        <f>IF(F25=F48,0,X25-X48)</f>
        <v>13626500</v>
      </c>
      <c r="Y49" s="46">
        <f t="shared" si="10"/>
        <v>-5110813</v>
      </c>
      <c r="Z49" s="47">
        <f>+IF(X49&lt;&gt;0,+(Y49/X49)*100,0)</f>
        <v>-37.506424980736064</v>
      </c>
      <c r="AA49" s="44">
        <f>+AA25-AA48</f>
        <v>-1325000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214514157</v>
      </c>
      <c r="D5" s="19">
        <f>SUM(D6:D8)</f>
        <v>0</v>
      </c>
      <c r="E5" s="20">
        <f t="shared" si="0"/>
        <v>254426733</v>
      </c>
      <c r="F5" s="21">
        <f t="shared" si="0"/>
        <v>265326733</v>
      </c>
      <c r="G5" s="21">
        <f t="shared" si="0"/>
        <v>0</v>
      </c>
      <c r="H5" s="21">
        <f t="shared" si="0"/>
        <v>90282077</v>
      </c>
      <c r="I5" s="21">
        <f t="shared" si="0"/>
        <v>2757252</v>
      </c>
      <c r="J5" s="21">
        <f t="shared" si="0"/>
        <v>93039329</v>
      </c>
      <c r="K5" s="21">
        <f t="shared" si="0"/>
        <v>110004</v>
      </c>
      <c r="L5" s="21">
        <f t="shared" si="0"/>
        <v>650664</v>
      </c>
      <c r="M5" s="21">
        <f t="shared" si="0"/>
        <v>71804701</v>
      </c>
      <c r="N5" s="21">
        <f t="shared" si="0"/>
        <v>72565369</v>
      </c>
      <c r="O5" s="21">
        <f t="shared" si="0"/>
        <v>72382482</v>
      </c>
      <c r="P5" s="21">
        <f t="shared" si="0"/>
        <v>450451</v>
      </c>
      <c r="Q5" s="21">
        <f t="shared" si="0"/>
        <v>72382482</v>
      </c>
      <c r="R5" s="21">
        <f t="shared" si="0"/>
        <v>145215415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310820113</v>
      </c>
      <c r="X5" s="21">
        <f t="shared" si="0"/>
        <v>193318308</v>
      </c>
      <c r="Y5" s="21">
        <f t="shared" si="0"/>
        <v>117501805</v>
      </c>
      <c r="Z5" s="4">
        <f>+IF(X5&lt;&gt;0,+(Y5/X5)*100,0)</f>
        <v>60.78151946167457</v>
      </c>
      <c r="AA5" s="19">
        <f>SUM(AA6:AA8)</f>
        <v>265326733</v>
      </c>
    </row>
    <row r="6" spans="1:27" ht="13.5">
      <c r="A6" s="5" t="s">
        <v>33</v>
      </c>
      <c r="B6" s="3"/>
      <c r="C6" s="22"/>
      <c r="D6" s="22"/>
      <c r="E6" s="23">
        <v>11996000</v>
      </c>
      <c r="F6" s="24">
        <v>11996000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8997003</v>
      </c>
      <c r="Y6" s="24">
        <v>-8997003</v>
      </c>
      <c r="Z6" s="6">
        <v>-100</v>
      </c>
      <c r="AA6" s="22">
        <v>11996000</v>
      </c>
    </row>
    <row r="7" spans="1:27" ht="13.5">
      <c r="A7" s="5" t="s">
        <v>34</v>
      </c>
      <c r="B7" s="3"/>
      <c r="C7" s="25">
        <v>213315542</v>
      </c>
      <c r="D7" s="25"/>
      <c r="E7" s="26">
        <v>241490785</v>
      </c>
      <c r="F7" s="27">
        <v>251890785</v>
      </c>
      <c r="G7" s="27"/>
      <c r="H7" s="27">
        <v>90016565</v>
      </c>
      <c r="I7" s="27">
        <v>2719174</v>
      </c>
      <c r="J7" s="27">
        <v>92735739</v>
      </c>
      <c r="K7" s="27">
        <v>1592</v>
      </c>
      <c r="L7" s="27">
        <v>451213</v>
      </c>
      <c r="M7" s="27">
        <v>71656696</v>
      </c>
      <c r="N7" s="27">
        <v>72109501</v>
      </c>
      <c r="O7" s="27">
        <v>72256696</v>
      </c>
      <c r="P7" s="27">
        <v>357026</v>
      </c>
      <c r="Q7" s="27">
        <v>72256696</v>
      </c>
      <c r="R7" s="27">
        <v>144870418</v>
      </c>
      <c r="S7" s="27"/>
      <c r="T7" s="27"/>
      <c r="U7" s="27"/>
      <c r="V7" s="27"/>
      <c r="W7" s="27">
        <v>309715658</v>
      </c>
      <c r="X7" s="27">
        <v>183616344</v>
      </c>
      <c r="Y7" s="27">
        <v>126099314</v>
      </c>
      <c r="Z7" s="7">
        <v>68.68</v>
      </c>
      <c r="AA7" s="25">
        <v>251890785</v>
      </c>
    </row>
    <row r="8" spans="1:27" ht="13.5">
      <c r="A8" s="5" t="s">
        <v>35</v>
      </c>
      <c r="B8" s="3"/>
      <c r="C8" s="22">
        <v>1198615</v>
      </c>
      <c r="D8" s="22"/>
      <c r="E8" s="23">
        <v>939948</v>
      </c>
      <c r="F8" s="24">
        <v>1439948</v>
      </c>
      <c r="G8" s="24"/>
      <c r="H8" s="24">
        <v>265512</v>
      </c>
      <c r="I8" s="24">
        <v>38078</v>
      </c>
      <c r="J8" s="24">
        <v>303590</v>
      </c>
      <c r="K8" s="24">
        <v>108412</v>
      </c>
      <c r="L8" s="24">
        <v>199451</v>
      </c>
      <c r="M8" s="24">
        <v>148005</v>
      </c>
      <c r="N8" s="24">
        <v>455868</v>
      </c>
      <c r="O8" s="24">
        <v>125786</v>
      </c>
      <c r="P8" s="24">
        <v>93425</v>
      </c>
      <c r="Q8" s="24">
        <v>125786</v>
      </c>
      <c r="R8" s="24">
        <v>344997</v>
      </c>
      <c r="S8" s="24"/>
      <c r="T8" s="24"/>
      <c r="U8" s="24"/>
      <c r="V8" s="24"/>
      <c r="W8" s="24">
        <v>1104455</v>
      </c>
      <c r="X8" s="24">
        <v>704961</v>
      </c>
      <c r="Y8" s="24">
        <v>399494</v>
      </c>
      <c r="Z8" s="6">
        <v>56.67</v>
      </c>
      <c r="AA8" s="22">
        <v>1439948</v>
      </c>
    </row>
    <row r="9" spans="1:27" ht="13.5">
      <c r="A9" s="2" t="s">
        <v>36</v>
      </c>
      <c r="B9" s="3"/>
      <c r="C9" s="19">
        <f aca="true" t="shared" si="1" ref="C9:Y9">SUM(C10:C14)</f>
        <v>3700407</v>
      </c>
      <c r="D9" s="19">
        <f>SUM(D10:D14)</f>
        <v>0</v>
      </c>
      <c r="E9" s="20">
        <f t="shared" si="1"/>
        <v>4870908</v>
      </c>
      <c r="F9" s="21">
        <f t="shared" si="1"/>
        <v>6020908</v>
      </c>
      <c r="G9" s="21">
        <f t="shared" si="1"/>
        <v>0</v>
      </c>
      <c r="H9" s="21">
        <f t="shared" si="1"/>
        <v>93667</v>
      </c>
      <c r="I9" s="21">
        <f t="shared" si="1"/>
        <v>1040495</v>
      </c>
      <c r="J9" s="21">
        <f t="shared" si="1"/>
        <v>1134162</v>
      </c>
      <c r="K9" s="21">
        <f t="shared" si="1"/>
        <v>350762</v>
      </c>
      <c r="L9" s="21">
        <f t="shared" si="1"/>
        <v>814977</v>
      </c>
      <c r="M9" s="21">
        <f t="shared" si="1"/>
        <v>834664</v>
      </c>
      <c r="N9" s="21">
        <f t="shared" si="1"/>
        <v>2000403</v>
      </c>
      <c r="O9" s="21">
        <f t="shared" si="1"/>
        <v>357017</v>
      </c>
      <c r="P9" s="21">
        <f t="shared" si="1"/>
        <v>479736</v>
      </c>
      <c r="Q9" s="21">
        <f t="shared" si="1"/>
        <v>359187</v>
      </c>
      <c r="R9" s="21">
        <f t="shared" si="1"/>
        <v>1195940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4330505</v>
      </c>
      <c r="X9" s="21">
        <f t="shared" si="1"/>
        <v>3653181</v>
      </c>
      <c r="Y9" s="21">
        <f t="shared" si="1"/>
        <v>677324</v>
      </c>
      <c r="Z9" s="4">
        <f>+IF(X9&lt;&gt;0,+(Y9/X9)*100,0)</f>
        <v>18.540663602487804</v>
      </c>
      <c r="AA9" s="19">
        <f>SUM(AA10:AA14)</f>
        <v>6020908</v>
      </c>
    </row>
    <row r="10" spans="1:27" ht="13.5">
      <c r="A10" s="5" t="s">
        <v>37</v>
      </c>
      <c r="B10" s="3"/>
      <c r="C10" s="22">
        <v>490089</v>
      </c>
      <c r="D10" s="22"/>
      <c r="E10" s="23">
        <v>520908</v>
      </c>
      <c r="F10" s="24">
        <v>520908</v>
      </c>
      <c r="G10" s="24"/>
      <c r="H10" s="24">
        <v>18751</v>
      </c>
      <c r="I10" s="24">
        <v>64812</v>
      </c>
      <c r="J10" s="24">
        <v>83563</v>
      </c>
      <c r="K10" s="24">
        <v>28284</v>
      </c>
      <c r="L10" s="24">
        <v>360275</v>
      </c>
      <c r="M10" s="24">
        <v>6464</v>
      </c>
      <c r="N10" s="24">
        <v>395023</v>
      </c>
      <c r="O10" s="24">
        <v>17300</v>
      </c>
      <c r="P10" s="24">
        <v>18234</v>
      </c>
      <c r="Q10" s="24">
        <v>18060</v>
      </c>
      <c r="R10" s="24">
        <v>53594</v>
      </c>
      <c r="S10" s="24"/>
      <c r="T10" s="24"/>
      <c r="U10" s="24"/>
      <c r="V10" s="24"/>
      <c r="W10" s="24">
        <v>532180</v>
      </c>
      <c r="X10" s="24">
        <v>390681</v>
      </c>
      <c r="Y10" s="24">
        <v>141499</v>
      </c>
      <c r="Z10" s="6">
        <v>36.22</v>
      </c>
      <c r="AA10" s="22">
        <v>520908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3210318</v>
      </c>
      <c r="D12" s="22"/>
      <c r="E12" s="23">
        <v>4350000</v>
      </c>
      <c r="F12" s="24">
        <v>5500000</v>
      </c>
      <c r="G12" s="24"/>
      <c r="H12" s="24">
        <v>74916</v>
      </c>
      <c r="I12" s="24">
        <v>975683</v>
      </c>
      <c r="J12" s="24">
        <v>1050599</v>
      </c>
      <c r="K12" s="24">
        <v>322478</v>
      </c>
      <c r="L12" s="24">
        <v>454702</v>
      </c>
      <c r="M12" s="24">
        <v>828200</v>
      </c>
      <c r="N12" s="24">
        <v>1605380</v>
      </c>
      <c r="O12" s="24">
        <v>339717</v>
      </c>
      <c r="P12" s="24">
        <v>461502</v>
      </c>
      <c r="Q12" s="24">
        <v>341127</v>
      </c>
      <c r="R12" s="24">
        <v>1142346</v>
      </c>
      <c r="S12" s="24"/>
      <c r="T12" s="24"/>
      <c r="U12" s="24"/>
      <c r="V12" s="24"/>
      <c r="W12" s="24">
        <v>3798325</v>
      </c>
      <c r="X12" s="24">
        <v>3262500</v>
      </c>
      <c r="Y12" s="24">
        <v>535825</v>
      </c>
      <c r="Z12" s="6">
        <v>16.42</v>
      </c>
      <c r="AA12" s="22">
        <v>5500000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97754644</v>
      </c>
      <c r="D15" s="19">
        <f>SUM(D16:D18)</f>
        <v>0</v>
      </c>
      <c r="E15" s="20">
        <f t="shared" si="2"/>
        <v>124741903</v>
      </c>
      <c r="F15" s="21">
        <f t="shared" si="2"/>
        <v>124791903</v>
      </c>
      <c r="G15" s="21">
        <f t="shared" si="2"/>
        <v>0</v>
      </c>
      <c r="H15" s="21">
        <f t="shared" si="2"/>
        <v>9161743</v>
      </c>
      <c r="I15" s="21">
        <f t="shared" si="2"/>
        <v>5037334</v>
      </c>
      <c r="J15" s="21">
        <f t="shared" si="2"/>
        <v>14199077</v>
      </c>
      <c r="K15" s="21">
        <f t="shared" si="2"/>
        <v>14005035</v>
      </c>
      <c r="L15" s="21">
        <f t="shared" si="2"/>
        <v>5056237</v>
      </c>
      <c r="M15" s="21">
        <f t="shared" si="2"/>
        <v>47562588</v>
      </c>
      <c r="N15" s="21">
        <f t="shared" si="2"/>
        <v>66623860</v>
      </c>
      <c r="O15" s="21">
        <f t="shared" si="2"/>
        <v>11659204</v>
      </c>
      <c r="P15" s="21">
        <f t="shared" si="2"/>
        <v>1243062</v>
      </c>
      <c r="Q15" s="21">
        <f t="shared" si="2"/>
        <v>11659204</v>
      </c>
      <c r="R15" s="21">
        <f t="shared" si="2"/>
        <v>24561470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105384407</v>
      </c>
      <c r="X15" s="21">
        <f t="shared" si="2"/>
        <v>93556422</v>
      </c>
      <c r="Y15" s="21">
        <f t="shared" si="2"/>
        <v>11827985</v>
      </c>
      <c r="Z15" s="4">
        <f>+IF(X15&lt;&gt;0,+(Y15/X15)*100,0)</f>
        <v>12.64262222426591</v>
      </c>
      <c r="AA15" s="19">
        <f>SUM(AA16:AA18)</f>
        <v>124791903</v>
      </c>
    </row>
    <row r="16" spans="1:27" ht="13.5">
      <c r="A16" s="5" t="s">
        <v>43</v>
      </c>
      <c r="B16" s="3"/>
      <c r="C16" s="22">
        <v>1007366</v>
      </c>
      <c r="D16" s="22"/>
      <c r="E16" s="23">
        <v>852903</v>
      </c>
      <c r="F16" s="24">
        <v>902903</v>
      </c>
      <c r="G16" s="24"/>
      <c r="H16" s="24">
        <v>151743</v>
      </c>
      <c r="I16" s="24">
        <v>37334</v>
      </c>
      <c r="J16" s="24">
        <v>189077</v>
      </c>
      <c r="K16" s="24">
        <v>96504</v>
      </c>
      <c r="L16" s="24">
        <v>56237</v>
      </c>
      <c r="M16" s="24">
        <v>26588</v>
      </c>
      <c r="N16" s="24">
        <v>179329</v>
      </c>
      <c r="O16" s="24">
        <v>72851</v>
      </c>
      <c r="P16" s="24">
        <v>40878</v>
      </c>
      <c r="Q16" s="24">
        <v>72851</v>
      </c>
      <c r="R16" s="24">
        <v>186580</v>
      </c>
      <c r="S16" s="24"/>
      <c r="T16" s="24"/>
      <c r="U16" s="24"/>
      <c r="V16" s="24"/>
      <c r="W16" s="24">
        <v>554986</v>
      </c>
      <c r="X16" s="24">
        <v>639675</v>
      </c>
      <c r="Y16" s="24">
        <v>-84689</v>
      </c>
      <c r="Z16" s="6">
        <v>-13.24</v>
      </c>
      <c r="AA16" s="22">
        <v>902903</v>
      </c>
    </row>
    <row r="17" spans="1:27" ht="13.5">
      <c r="A17" s="5" t="s">
        <v>44</v>
      </c>
      <c r="B17" s="3"/>
      <c r="C17" s="22">
        <v>96747278</v>
      </c>
      <c r="D17" s="22"/>
      <c r="E17" s="23">
        <v>123889000</v>
      </c>
      <c r="F17" s="24">
        <v>123889000</v>
      </c>
      <c r="G17" s="24"/>
      <c r="H17" s="24">
        <v>9010000</v>
      </c>
      <c r="I17" s="24">
        <v>5000000</v>
      </c>
      <c r="J17" s="24">
        <v>14010000</v>
      </c>
      <c r="K17" s="24">
        <v>13908531</v>
      </c>
      <c r="L17" s="24">
        <v>5000000</v>
      </c>
      <c r="M17" s="24">
        <v>47536000</v>
      </c>
      <c r="N17" s="24">
        <v>66444531</v>
      </c>
      <c r="O17" s="24">
        <v>11586353</v>
      </c>
      <c r="P17" s="24">
        <v>1202184</v>
      </c>
      <c r="Q17" s="24">
        <v>11586353</v>
      </c>
      <c r="R17" s="24">
        <v>24374890</v>
      </c>
      <c r="S17" s="24"/>
      <c r="T17" s="24"/>
      <c r="U17" s="24"/>
      <c r="V17" s="24"/>
      <c r="W17" s="24">
        <v>104829421</v>
      </c>
      <c r="X17" s="24">
        <v>92916747</v>
      </c>
      <c r="Y17" s="24">
        <v>11912674</v>
      </c>
      <c r="Z17" s="6">
        <v>12.82</v>
      </c>
      <c r="AA17" s="22">
        <v>123889000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1409302</v>
      </c>
      <c r="D19" s="19">
        <f>SUM(D20:D23)</f>
        <v>0</v>
      </c>
      <c r="E19" s="20">
        <f t="shared" si="3"/>
        <v>1300000</v>
      </c>
      <c r="F19" s="21">
        <f t="shared" si="3"/>
        <v>1350000</v>
      </c>
      <c r="G19" s="21">
        <f t="shared" si="3"/>
        <v>0</v>
      </c>
      <c r="H19" s="21">
        <f t="shared" si="3"/>
        <v>1628579</v>
      </c>
      <c r="I19" s="21">
        <f t="shared" si="3"/>
        <v>292218</v>
      </c>
      <c r="J19" s="21">
        <f t="shared" si="3"/>
        <v>1920797</v>
      </c>
      <c r="K19" s="21">
        <f t="shared" si="3"/>
        <v>-1856189</v>
      </c>
      <c r="L19" s="21">
        <f t="shared" si="3"/>
        <v>-58744</v>
      </c>
      <c r="M19" s="21">
        <f t="shared" si="3"/>
        <v>49579</v>
      </c>
      <c r="N19" s="21">
        <f t="shared" si="3"/>
        <v>-1865354</v>
      </c>
      <c r="O19" s="21">
        <f t="shared" si="3"/>
        <v>51750</v>
      </c>
      <c r="P19" s="21">
        <f t="shared" si="3"/>
        <v>49999</v>
      </c>
      <c r="Q19" s="21">
        <f t="shared" si="3"/>
        <v>306433</v>
      </c>
      <c r="R19" s="21">
        <f t="shared" si="3"/>
        <v>408182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463625</v>
      </c>
      <c r="X19" s="21">
        <f t="shared" si="3"/>
        <v>974997</v>
      </c>
      <c r="Y19" s="21">
        <f t="shared" si="3"/>
        <v>-511372</v>
      </c>
      <c r="Z19" s="4">
        <f>+IF(X19&lt;&gt;0,+(Y19/X19)*100,0)</f>
        <v>-52.44857163663068</v>
      </c>
      <c r="AA19" s="19">
        <f>SUM(AA20:AA23)</f>
        <v>1350000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>
        <v>86394</v>
      </c>
      <c r="D22" s="25"/>
      <c r="E22" s="26">
        <v>100000</v>
      </c>
      <c r="F22" s="27">
        <v>150000</v>
      </c>
      <c r="G22" s="27"/>
      <c r="H22" s="27">
        <v>25611</v>
      </c>
      <c r="I22" s="27">
        <v>11691</v>
      </c>
      <c r="J22" s="27">
        <v>37302</v>
      </c>
      <c r="K22" s="27">
        <v>15853</v>
      </c>
      <c r="L22" s="27">
        <v>9280</v>
      </c>
      <c r="M22" s="27">
        <v>10035</v>
      </c>
      <c r="N22" s="27">
        <v>35168</v>
      </c>
      <c r="O22" s="27">
        <v>12206</v>
      </c>
      <c r="P22" s="27">
        <v>10455</v>
      </c>
      <c r="Q22" s="27">
        <v>12598</v>
      </c>
      <c r="R22" s="27">
        <v>35259</v>
      </c>
      <c r="S22" s="27"/>
      <c r="T22" s="27"/>
      <c r="U22" s="27"/>
      <c r="V22" s="27"/>
      <c r="W22" s="27">
        <v>107729</v>
      </c>
      <c r="X22" s="27">
        <v>74997</v>
      </c>
      <c r="Y22" s="27">
        <v>32732</v>
      </c>
      <c r="Z22" s="7">
        <v>43.64</v>
      </c>
      <c r="AA22" s="25">
        <v>150000</v>
      </c>
    </row>
    <row r="23" spans="1:27" ht="13.5">
      <c r="A23" s="5" t="s">
        <v>50</v>
      </c>
      <c r="B23" s="3"/>
      <c r="C23" s="22">
        <v>1322908</v>
      </c>
      <c r="D23" s="22"/>
      <c r="E23" s="23">
        <v>1200000</v>
      </c>
      <c r="F23" s="24">
        <v>1200000</v>
      </c>
      <c r="G23" s="24"/>
      <c r="H23" s="24">
        <v>1602968</v>
      </c>
      <c r="I23" s="24">
        <v>280527</v>
      </c>
      <c r="J23" s="24">
        <v>1883495</v>
      </c>
      <c r="K23" s="24">
        <v>-1872042</v>
      </c>
      <c r="L23" s="24">
        <v>-68024</v>
      </c>
      <c r="M23" s="24">
        <v>39544</v>
      </c>
      <c r="N23" s="24">
        <v>-1900522</v>
      </c>
      <c r="O23" s="24">
        <v>39544</v>
      </c>
      <c r="P23" s="24">
        <v>39544</v>
      </c>
      <c r="Q23" s="24">
        <v>293835</v>
      </c>
      <c r="R23" s="24">
        <v>372923</v>
      </c>
      <c r="S23" s="24"/>
      <c r="T23" s="24"/>
      <c r="U23" s="24"/>
      <c r="V23" s="24"/>
      <c r="W23" s="24">
        <v>355896</v>
      </c>
      <c r="X23" s="24">
        <v>900000</v>
      </c>
      <c r="Y23" s="24">
        <v>-544104</v>
      </c>
      <c r="Z23" s="6">
        <v>-60.46</v>
      </c>
      <c r="AA23" s="22">
        <v>1200000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317378510</v>
      </c>
      <c r="D25" s="40">
        <f>+D5+D9+D15+D19+D24</f>
        <v>0</v>
      </c>
      <c r="E25" s="41">
        <f t="shared" si="4"/>
        <v>385339544</v>
      </c>
      <c r="F25" s="42">
        <f t="shared" si="4"/>
        <v>397489544</v>
      </c>
      <c r="G25" s="42">
        <f t="shared" si="4"/>
        <v>0</v>
      </c>
      <c r="H25" s="42">
        <f t="shared" si="4"/>
        <v>101166066</v>
      </c>
      <c r="I25" s="42">
        <f t="shared" si="4"/>
        <v>9127299</v>
      </c>
      <c r="J25" s="42">
        <f t="shared" si="4"/>
        <v>110293365</v>
      </c>
      <c r="K25" s="42">
        <f t="shared" si="4"/>
        <v>12609612</v>
      </c>
      <c r="L25" s="42">
        <f t="shared" si="4"/>
        <v>6463134</v>
      </c>
      <c r="M25" s="42">
        <f t="shared" si="4"/>
        <v>120251532</v>
      </c>
      <c r="N25" s="42">
        <f t="shared" si="4"/>
        <v>139324278</v>
      </c>
      <c r="O25" s="42">
        <f t="shared" si="4"/>
        <v>84450453</v>
      </c>
      <c r="P25" s="42">
        <f t="shared" si="4"/>
        <v>2223248</v>
      </c>
      <c r="Q25" s="42">
        <f t="shared" si="4"/>
        <v>84707306</v>
      </c>
      <c r="R25" s="42">
        <f t="shared" si="4"/>
        <v>171381007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420998650</v>
      </c>
      <c r="X25" s="42">
        <f t="shared" si="4"/>
        <v>291502908</v>
      </c>
      <c r="Y25" s="42">
        <f t="shared" si="4"/>
        <v>129495742</v>
      </c>
      <c r="Z25" s="43">
        <f>+IF(X25&lt;&gt;0,+(Y25/X25)*100,0)</f>
        <v>44.423482046360924</v>
      </c>
      <c r="AA25" s="40">
        <f>+AA5+AA9+AA15+AA19+AA24</f>
        <v>397489544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101287096</v>
      </c>
      <c r="D28" s="19">
        <f>SUM(D29:D31)</f>
        <v>0</v>
      </c>
      <c r="E28" s="20">
        <f t="shared" si="5"/>
        <v>108344599</v>
      </c>
      <c r="F28" s="21">
        <f t="shared" si="5"/>
        <v>123954316</v>
      </c>
      <c r="G28" s="21">
        <f t="shared" si="5"/>
        <v>6293689</v>
      </c>
      <c r="H28" s="21">
        <f t="shared" si="5"/>
        <v>6800469</v>
      </c>
      <c r="I28" s="21">
        <f t="shared" si="5"/>
        <v>7802509</v>
      </c>
      <c r="J28" s="21">
        <f t="shared" si="5"/>
        <v>20896667</v>
      </c>
      <c r="K28" s="21">
        <f t="shared" si="5"/>
        <v>13568805</v>
      </c>
      <c r="L28" s="21">
        <f t="shared" si="5"/>
        <v>7252332</v>
      </c>
      <c r="M28" s="21">
        <f t="shared" si="5"/>
        <v>10833777</v>
      </c>
      <c r="N28" s="21">
        <f t="shared" si="5"/>
        <v>31654914</v>
      </c>
      <c r="O28" s="21">
        <f t="shared" si="5"/>
        <v>7963621</v>
      </c>
      <c r="P28" s="21">
        <f t="shared" si="5"/>
        <v>7716324</v>
      </c>
      <c r="Q28" s="21">
        <f t="shared" si="5"/>
        <v>8746204</v>
      </c>
      <c r="R28" s="21">
        <f t="shared" si="5"/>
        <v>24426149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76977730</v>
      </c>
      <c r="X28" s="21">
        <f t="shared" si="5"/>
        <v>78642315</v>
      </c>
      <c r="Y28" s="21">
        <f t="shared" si="5"/>
        <v>-1664585</v>
      </c>
      <c r="Z28" s="4">
        <f>+IF(X28&lt;&gt;0,+(Y28/X28)*100,0)</f>
        <v>-2.116653102086326</v>
      </c>
      <c r="AA28" s="19">
        <f>SUM(AA29:AA31)</f>
        <v>123954316</v>
      </c>
    </row>
    <row r="29" spans="1:27" ht="13.5">
      <c r="A29" s="5" t="s">
        <v>33</v>
      </c>
      <c r="B29" s="3"/>
      <c r="C29" s="22">
        <v>44410458</v>
      </c>
      <c r="D29" s="22"/>
      <c r="E29" s="23">
        <v>54303316</v>
      </c>
      <c r="F29" s="24">
        <v>57985173</v>
      </c>
      <c r="G29" s="24">
        <v>3257902</v>
      </c>
      <c r="H29" s="24">
        <v>3498755</v>
      </c>
      <c r="I29" s="24">
        <v>2703060</v>
      </c>
      <c r="J29" s="24">
        <v>9459717</v>
      </c>
      <c r="K29" s="24">
        <v>6126882</v>
      </c>
      <c r="L29" s="24">
        <v>3812043</v>
      </c>
      <c r="M29" s="24">
        <v>3684833</v>
      </c>
      <c r="N29" s="24">
        <v>13623758</v>
      </c>
      <c r="O29" s="24">
        <v>3702361</v>
      </c>
      <c r="P29" s="24">
        <v>4564335</v>
      </c>
      <c r="Q29" s="24">
        <v>3858682</v>
      </c>
      <c r="R29" s="24">
        <v>12125378</v>
      </c>
      <c r="S29" s="24"/>
      <c r="T29" s="24"/>
      <c r="U29" s="24"/>
      <c r="V29" s="24"/>
      <c r="W29" s="24">
        <v>35208853</v>
      </c>
      <c r="X29" s="24">
        <v>40455162</v>
      </c>
      <c r="Y29" s="24">
        <v>-5246309</v>
      </c>
      <c r="Z29" s="6">
        <v>-12.97</v>
      </c>
      <c r="AA29" s="22">
        <v>57985173</v>
      </c>
    </row>
    <row r="30" spans="1:27" ht="13.5">
      <c r="A30" s="5" t="s">
        <v>34</v>
      </c>
      <c r="B30" s="3"/>
      <c r="C30" s="25">
        <v>30263687</v>
      </c>
      <c r="D30" s="25"/>
      <c r="E30" s="26">
        <v>26863096</v>
      </c>
      <c r="F30" s="27">
        <v>36740956</v>
      </c>
      <c r="G30" s="27">
        <v>1299081</v>
      </c>
      <c r="H30" s="27">
        <v>1606161</v>
      </c>
      <c r="I30" s="27">
        <v>2410015</v>
      </c>
      <c r="J30" s="27">
        <v>5315257</v>
      </c>
      <c r="K30" s="27">
        <v>3780541</v>
      </c>
      <c r="L30" s="27">
        <v>1888398</v>
      </c>
      <c r="M30" s="27">
        <v>5069799</v>
      </c>
      <c r="N30" s="27">
        <v>10738738</v>
      </c>
      <c r="O30" s="27">
        <v>1203019</v>
      </c>
      <c r="P30" s="27">
        <v>1082271</v>
      </c>
      <c r="Q30" s="27">
        <v>1352773</v>
      </c>
      <c r="R30" s="27">
        <v>3638063</v>
      </c>
      <c r="S30" s="27"/>
      <c r="T30" s="27"/>
      <c r="U30" s="27"/>
      <c r="V30" s="27"/>
      <c r="W30" s="27">
        <v>19692058</v>
      </c>
      <c r="X30" s="27">
        <v>20369781</v>
      </c>
      <c r="Y30" s="27">
        <v>-677723</v>
      </c>
      <c r="Z30" s="7">
        <v>-3.33</v>
      </c>
      <c r="AA30" s="25">
        <v>36740956</v>
      </c>
    </row>
    <row r="31" spans="1:27" ht="13.5">
      <c r="A31" s="5" t="s">
        <v>35</v>
      </c>
      <c r="B31" s="3"/>
      <c r="C31" s="22">
        <v>26612951</v>
      </c>
      <c r="D31" s="22"/>
      <c r="E31" s="23">
        <v>27178187</v>
      </c>
      <c r="F31" s="24">
        <v>29228187</v>
      </c>
      <c r="G31" s="24">
        <v>1736706</v>
      </c>
      <c r="H31" s="24">
        <v>1695553</v>
      </c>
      <c r="I31" s="24">
        <v>2689434</v>
      </c>
      <c r="J31" s="24">
        <v>6121693</v>
      </c>
      <c r="K31" s="24">
        <v>3661382</v>
      </c>
      <c r="L31" s="24">
        <v>1551891</v>
      </c>
      <c r="M31" s="24">
        <v>2079145</v>
      </c>
      <c r="N31" s="24">
        <v>7292418</v>
      </c>
      <c r="O31" s="24">
        <v>3058241</v>
      </c>
      <c r="P31" s="24">
        <v>2069718</v>
      </c>
      <c r="Q31" s="24">
        <v>3534749</v>
      </c>
      <c r="R31" s="24">
        <v>8662708</v>
      </c>
      <c r="S31" s="24"/>
      <c r="T31" s="24"/>
      <c r="U31" s="24"/>
      <c r="V31" s="24"/>
      <c r="W31" s="24">
        <v>22076819</v>
      </c>
      <c r="X31" s="24">
        <v>17817372</v>
      </c>
      <c r="Y31" s="24">
        <v>4259447</v>
      </c>
      <c r="Z31" s="6">
        <v>23.91</v>
      </c>
      <c r="AA31" s="22">
        <v>29228187</v>
      </c>
    </row>
    <row r="32" spans="1:27" ht="13.5">
      <c r="A32" s="2" t="s">
        <v>36</v>
      </c>
      <c r="B32" s="3"/>
      <c r="C32" s="19">
        <f aca="true" t="shared" si="6" ref="C32:Y32">SUM(C33:C37)</f>
        <v>30629439</v>
      </c>
      <c r="D32" s="19">
        <f>SUM(D33:D37)</f>
        <v>0</v>
      </c>
      <c r="E32" s="20">
        <f t="shared" si="6"/>
        <v>23161584</v>
      </c>
      <c r="F32" s="21">
        <f t="shared" si="6"/>
        <v>24015334</v>
      </c>
      <c r="G32" s="21">
        <f t="shared" si="6"/>
        <v>3896378</v>
      </c>
      <c r="H32" s="21">
        <f t="shared" si="6"/>
        <v>2519203</v>
      </c>
      <c r="I32" s="21">
        <f t="shared" si="6"/>
        <v>2530437</v>
      </c>
      <c r="J32" s="21">
        <f t="shared" si="6"/>
        <v>8946018</v>
      </c>
      <c r="K32" s="21">
        <f t="shared" si="6"/>
        <v>4547790</v>
      </c>
      <c r="L32" s="21">
        <f t="shared" si="6"/>
        <v>2477460</v>
      </c>
      <c r="M32" s="21">
        <f t="shared" si="6"/>
        <v>2828384</v>
      </c>
      <c r="N32" s="21">
        <f t="shared" si="6"/>
        <v>9853634</v>
      </c>
      <c r="O32" s="21">
        <f t="shared" si="6"/>
        <v>2026893</v>
      </c>
      <c r="P32" s="21">
        <f t="shared" si="6"/>
        <v>2433667</v>
      </c>
      <c r="Q32" s="21">
        <f t="shared" si="6"/>
        <v>2082951</v>
      </c>
      <c r="R32" s="21">
        <f t="shared" si="6"/>
        <v>6543511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25343163</v>
      </c>
      <c r="X32" s="21">
        <f t="shared" si="6"/>
        <v>19484100</v>
      </c>
      <c r="Y32" s="21">
        <f t="shared" si="6"/>
        <v>5859063</v>
      </c>
      <c r="Z32" s="4">
        <f>+IF(X32&lt;&gt;0,+(Y32/X32)*100,0)</f>
        <v>30.07099635087071</v>
      </c>
      <c r="AA32" s="19">
        <f>SUM(AA33:AA37)</f>
        <v>24015334</v>
      </c>
    </row>
    <row r="33" spans="1:27" ht="13.5">
      <c r="A33" s="5" t="s">
        <v>37</v>
      </c>
      <c r="B33" s="3"/>
      <c r="C33" s="22">
        <v>6145776</v>
      </c>
      <c r="D33" s="22"/>
      <c r="E33" s="23">
        <v>5408226</v>
      </c>
      <c r="F33" s="24">
        <v>6458226</v>
      </c>
      <c r="G33" s="24">
        <v>1539724</v>
      </c>
      <c r="H33" s="24">
        <v>64460</v>
      </c>
      <c r="I33" s="24">
        <v>550942</v>
      </c>
      <c r="J33" s="24">
        <v>2155126</v>
      </c>
      <c r="K33" s="24">
        <v>1168984</v>
      </c>
      <c r="L33" s="24">
        <v>52470</v>
      </c>
      <c r="M33" s="24">
        <v>510567</v>
      </c>
      <c r="N33" s="24">
        <v>1732021</v>
      </c>
      <c r="O33" s="24">
        <v>143335</v>
      </c>
      <c r="P33" s="24">
        <v>204328</v>
      </c>
      <c r="Q33" s="24">
        <v>143335</v>
      </c>
      <c r="R33" s="24">
        <v>490998</v>
      </c>
      <c r="S33" s="24"/>
      <c r="T33" s="24"/>
      <c r="U33" s="24"/>
      <c r="V33" s="24"/>
      <c r="W33" s="24">
        <v>4378145</v>
      </c>
      <c r="X33" s="24">
        <v>5556168</v>
      </c>
      <c r="Y33" s="24">
        <v>-1178023</v>
      </c>
      <c r="Z33" s="6">
        <v>-21.2</v>
      </c>
      <c r="AA33" s="22">
        <v>6458226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21435603</v>
      </c>
      <c r="D35" s="22"/>
      <c r="E35" s="23">
        <v>12794065</v>
      </c>
      <c r="F35" s="24">
        <v>12597815</v>
      </c>
      <c r="G35" s="24">
        <v>2112068</v>
      </c>
      <c r="H35" s="24">
        <v>2177612</v>
      </c>
      <c r="I35" s="24">
        <v>1658659</v>
      </c>
      <c r="J35" s="24">
        <v>5948339</v>
      </c>
      <c r="K35" s="24">
        <v>2998561</v>
      </c>
      <c r="L35" s="24">
        <v>1916632</v>
      </c>
      <c r="M35" s="24">
        <v>1970442</v>
      </c>
      <c r="N35" s="24">
        <v>6885635</v>
      </c>
      <c r="O35" s="24">
        <v>1292951</v>
      </c>
      <c r="P35" s="24">
        <v>1976403</v>
      </c>
      <c r="Q35" s="24">
        <v>1349009</v>
      </c>
      <c r="R35" s="24">
        <v>4618363</v>
      </c>
      <c r="S35" s="24"/>
      <c r="T35" s="24"/>
      <c r="U35" s="24"/>
      <c r="V35" s="24"/>
      <c r="W35" s="24">
        <v>17452337</v>
      </c>
      <c r="X35" s="24">
        <v>9967743</v>
      </c>
      <c r="Y35" s="24">
        <v>7484594</v>
      </c>
      <c r="Z35" s="6">
        <v>75.09</v>
      </c>
      <c r="AA35" s="22">
        <v>12597815</v>
      </c>
    </row>
    <row r="36" spans="1:27" ht="13.5">
      <c r="A36" s="5" t="s">
        <v>40</v>
      </c>
      <c r="B36" s="3"/>
      <c r="C36" s="22">
        <v>3048060</v>
      </c>
      <c r="D36" s="22"/>
      <c r="E36" s="23">
        <v>4959293</v>
      </c>
      <c r="F36" s="24">
        <v>4959293</v>
      </c>
      <c r="G36" s="24">
        <v>244586</v>
      </c>
      <c r="H36" s="24">
        <v>277131</v>
      </c>
      <c r="I36" s="24">
        <v>320836</v>
      </c>
      <c r="J36" s="24">
        <v>842553</v>
      </c>
      <c r="K36" s="24">
        <v>380245</v>
      </c>
      <c r="L36" s="24">
        <v>508358</v>
      </c>
      <c r="M36" s="24">
        <v>347375</v>
      </c>
      <c r="N36" s="24">
        <v>1235978</v>
      </c>
      <c r="O36" s="24">
        <v>590607</v>
      </c>
      <c r="P36" s="24">
        <v>252936</v>
      </c>
      <c r="Q36" s="24">
        <v>590607</v>
      </c>
      <c r="R36" s="24">
        <v>1434150</v>
      </c>
      <c r="S36" s="24"/>
      <c r="T36" s="24"/>
      <c r="U36" s="24"/>
      <c r="V36" s="24"/>
      <c r="W36" s="24">
        <v>3512681</v>
      </c>
      <c r="X36" s="24">
        <v>3960189</v>
      </c>
      <c r="Y36" s="24">
        <v>-447508</v>
      </c>
      <c r="Z36" s="6">
        <v>-11.3</v>
      </c>
      <c r="AA36" s="22">
        <v>4959293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106410254</v>
      </c>
      <c r="D38" s="19">
        <f>SUM(D39:D41)</f>
        <v>0</v>
      </c>
      <c r="E38" s="20">
        <f t="shared" si="7"/>
        <v>98397905</v>
      </c>
      <c r="F38" s="21">
        <f t="shared" si="7"/>
        <v>143388230</v>
      </c>
      <c r="G38" s="21">
        <f t="shared" si="7"/>
        <v>5232510</v>
      </c>
      <c r="H38" s="21">
        <f t="shared" si="7"/>
        <v>3873626</v>
      </c>
      <c r="I38" s="21">
        <f t="shared" si="7"/>
        <v>4666573</v>
      </c>
      <c r="J38" s="21">
        <f t="shared" si="7"/>
        <v>13772709</v>
      </c>
      <c r="K38" s="21">
        <f t="shared" si="7"/>
        <v>5914236</v>
      </c>
      <c r="L38" s="21">
        <f t="shared" si="7"/>
        <v>7800598</v>
      </c>
      <c r="M38" s="21">
        <f t="shared" si="7"/>
        <v>4664079</v>
      </c>
      <c r="N38" s="21">
        <f t="shared" si="7"/>
        <v>18378913</v>
      </c>
      <c r="O38" s="21">
        <f t="shared" si="7"/>
        <v>8984238</v>
      </c>
      <c r="P38" s="21">
        <f t="shared" si="7"/>
        <v>6866660</v>
      </c>
      <c r="Q38" s="21">
        <f t="shared" si="7"/>
        <v>8077119</v>
      </c>
      <c r="R38" s="21">
        <f t="shared" si="7"/>
        <v>23928017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56079639</v>
      </c>
      <c r="X38" s="21">
        <f t="shared" si="7"/>
        <v>76976730</v>
      </c>
      <c r="Y38" s="21">
        <f t="shared" si="7"/>
        <v>-20897091</v>
      </c>
      <c r="Z38" s="4">
        <f>+IF(X38&lt;&gt;0,+(Y38/X38)*100,0)</f>
        <v>-27.14728334134225</v>
      </c>
      <c r="AA38" s="19">
        <f>SUM(AA39:AA41)</f>
        <v>143388230</v>
      </c>
    </row>
    <row r="39" spans="1:27" ht="13.5">
      <c r="A39" s="5" t="s">
        <v>43</v>
      </c>
      <c r="B39" s="3"/>
      <c r="C39" s="22">
        <v>14402450</v>
      </c>
      <c r="D39" s="22"/>
      <c r="E39" s="23">
        <v>28674315</v>
      </c>
      <c r="F39" s="24">
        <v>28113152</v>
      </c>
      <c r="G39" s="24">
        <v>479064</v>
      </c>
      <c r="H39" s="24">
        <v>316293</v>
      </c>
      <c r="I39" s="24">
        <v>841495</v>
      </c>
      <c r="J39" s="24">
        <v>1636852</v>
      </c>
      <c r="K39" s="24">
        <v>1444251</v>
      </c>
      <c r="L39" s="24">
        <v>3559085</v>
      </c>
      <c r="M39" s="24">
        <v>1284155</v>
      </c>
      <c r="N39" s="24">
        <v>6287491</v>
      </c>
      <c r="O39" s="24">
        <v>1045974</v>
      </c>
      <c r="P39" s="24">
        <v>1841223</v>
      </c>
      <c r="Q39" s="24">
        <v>1057289</v>
      </c>
      <c r="R39" s="24">
        <v>3944486</v>
      </c>
      <c r="S39" s="24"/>
      <c r="T39" s="24"/>
      <c r="U39" s="24"/>
      <c r="V39" s="24"/>
      <c r="W39" s="24">
        <v>11868829</v>
      </c>
      <c r="X39" s="24">
        <v>21587058</v>
      </c>
      <c r="Y39" s="24">
        <v>-9718229</v>
      </c>
      <c r="Z39" s="6">
        <v>-45.02</v>
      </c>
      <c r="AA39" s="22">
        <v>28113152</v>
      </c>
    </row>
    <row r="40" spans="1:27" ht="13.5">
      <c r="A40" s="5" t="s">
        <v>44</v>
      </c>
      <c r="B40" s="3"/>
      <c r="C40" s="22">
        <v>91077986</v>
      </c>
      <c r="D40" s="22"/>
      <c r="E40" s="23">
        <v>67491390</v>
      </c>
      <c r="F40" s="24">
        <v>113042878</v>
      </c>
      <c r="G40" s="24">
        <v>4730708</v>
      </c>
      <c r="H40" s="24">
        <v>3425703</v>
      </c>
      <c r="I40" s="24">
        <v>3650228</v>
      </c>
      <c r="J40" s="24">
        <v>11806639</v>
      </c>
      <c r="K40" s="24">
        <v>4293629</v>
      </c>
      <c r="L40" s="24">
        <v>3989903</v>
      </c>
      <c r="M40" s="24">
        <v>3276963</v>
      </c>
      <c r="N40" s="24">
        <v>11560495</v>
      </c>
      <c r="O40" s="24">
        <v>7873409</v>
      </c>
      <c r="P40" s="24">
        <v>4942837</v>
      </c>
      <c r="Q40" s="24">
        <v>6954974</v>
      </c>
      <c r="R40" s="24">
        <v>19771220</v>
      </c>
      <c r="S40" s="24"/>
      <c r="T40" s="24"/>
      <c r="U40" s="24"/>
      <c r="V40" s="24"/>
      <c r="W40" s="24">
        <v>43138354</v>
      </c>
      <c r="X40" s="24">
        <v>53668359</v>
      </c>
      <c r="Y40" s="24">
        <v>-10530005</v>
      </c>
      <c r="Z40" s="6">
        <v>-19.62</v>
      </c>
      <c r="AA40" s="22">
        <v>113042878</v>
      </c>
    </row>
    <row r="41" spans="1:27" ht="13.5">
      <c r="A41" s="5" t="s">
        <v>45</v>
      </c>
      <c r="B41" s="3"/>
      <c r="C41" s="22">
        <v>929818</v>
      </c>
      <c r="D41" s="22"/>
      <c r="E41" s="23">
        <v>2232200</v>
      </c>
      <c r="F41" s="24">
        <v>2232200</v>
      </c>
      <c r="G41" s="24">
        <v>22738</v>
      </c>
      <c r="H41" s="24">
        <v>131630</v>
      </c>
      <c r="I41" s="24">
        <v>174850</v>
      </c>
      <c r="J41" s="24">
        <v>329218</v>
      </c>
      <c r="K41" s="24">
        <v>176356</v>
      </c>
      <c r="L41" s="24">
        <v>251610</v>
      </c>
      <c r="M41" s="24">
        <v>102961</v>
      </c>
      <c r="N41" s="24">
        <v>530927</v>
      </c>
      <c r="O41" s="24">
        <v>64855</v>
      </c>
      <c r="P41" s="24">
        <v>82600</v>
      </c>
      <c r="Q41" s="24">
        <v>64856</v>
      </c>
      <c r="R41" s="24">
        <v>212311</v>
      </c>
      <c r="S41" s="24"/>
      <c r="T41" s="24"/>
      <c r="U41" s="24"/>
      <c r="V41" s="24"/>
      <c r="W41" s="24">
        <v>1072456</v>
      </c>
      <c r="X41" s="24">
        <v>1721313</v>
      </c>
      <c r="Y41" s="24">
        <v>-648857</v>
      </c>
      <c r="Z41" s="6">
        <v>-37.7</v>
      </c>
      <c r="AA41" s="22">
        <v>2232200</v>
      </c>
    </row>
    <row r="42" spans="1:27" ht="13.5">
      <c r="A42" s="2" t="s">
        <v>46</v>
      </c>
      <c r="B42" s="8"/>
      <c r="C42" s="19">
        <f aca="true" t="shared" si="8" ref="C42:Y42">SUM(C43:C46)</f>
        <v>92857242</v>
      </c>
      <c r="D42" s="19">
        <f>SUM(D43:D46)</f>
        <v>0</v>
      </c>
      <c r="E42" s="20">
        <f t="shared" si="8"/>
        <v>36434344</v>
      </c>
      <c r="F42" s="21">
        <f t="shared" si="8"/>
        <v>38634344</v>
      </c>
      <c r="G42" s="21">
        <f t="shared" si="8"/>
        <v>1400170</v>
      </c>
      <c r="H42" s="21">
        <f t="shared" si="8"/>
        <v>843530</v>
      </c>
      <c r="I42" s="21">
        <f t="shared" si="8"/>
        <v>761238</v>
      </c>
      <c r="J42" s="21">
        <f t="shared" si="8"/>
        <v>3004938</v>
      </c>
      <c r="K42" s="21">
        <f t="shared" si="8"/>
        <v>2046275</v>
      </c>
      <c r="L42" s="21">
        <f t="shared" si="8"/>
        <v>2071871</v>
      </c>
      <c r="M42" s="21">
        <f t="shared" si="8"/>
        <v>1382593</v>
      </c>
      <c r="N42" s="21">
        <f t="shared" si="8"/>
        <v>5500739</v>
      </c>
      <c r="O42" s="21">
        <f t="shared" si="8"/>
        <v>2239653</v>
      </c>
      <c r="P42" s="21">
        <f t="shared" si="8"/>
        <v>2202733</v>
      </c>
      <c r="Q42" s="21">
        <f t="shared" si="8"/>
        <v>2360451</v>
      </c>
      <c r="R42" s="21">
        <f t="shared" si="8"/>
        <v>6802837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15308514</v>
      </c>
      <c r="X42" s="21">
        <f t="shared" si="8"/>
        <v>29006415</v>
      </c>
      <c r="Y42" s="21">
        <f t="shared" si="8"/>
        <v>-13697901</v>
      </c>
      <c r="Z42" s="4">
        <f>+IF(X42&lt;&gt;0,+(Y42/X42)*100,0)</f>
        <v>-47.223695172257585</v>
      </c>
      <c r="AA42" s="19">
        <f>SUM(AA43:AA46)</f>
        <v>38634344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>
        <v>1689261</v>
      </c>
      <c r="D45" s="25"/>
      <c r="E45" s="26">
        <v>1192896</v>
      </c>
      <c r="F45" s="27">
        <v>1192896</v>
      </c>
      <c r="G45" s="27">
        <v>58356</v>
      </c>
      <c r="H45" s="27">
        <v>183173</v>
      </c>
      <c r="I45" s="27">
        <v>53421</v>
      </c>
      <c r="J45" s="27">
        <v>294950</v>
      </c>
      <c r="K45" s="27">
        <v>477034</v>
      </c>
      <c r="L45" s="27">
        <v>67419</v>
      </c>
      <c r="M45" s="27">
        <v>277016</v>
      </c>
      <c r="N45" s="27">
        <v>821469</v>
      </c>
      <c r="O45" s="27">
        <v>55004</v>
      </c>
      <c r="P45" s="27">
        <v>56237</v>
      </c>
      <c r="Q45" s="27">
        <v>55004</v>
      </c>
      <c r="R45" s="27">
        <v>166245</v>
      </c>
      <c r="S45" s="27"/>
      <c r="T45" s="27"/>
      <c r="U45" s="27"/>
      <c r="V45" s="27"/>
      <c r="W45" s="27">
        <v>1282664</v>
      </c>
      <c r="X45" s="27">
        <v>894672</v>
      </c>
      <c r="Y45" s="27">
        <v>387992</v>
      </c>
      <c r="Z45" s="7">
        <v>43.37</v>
      </c>
      <c r="AA45" s="25">
        <v>1192896</v>
      </c>
    </row>
    <row r="46" spans="1:27" ht="13.5">
      <c r="A46" s="5" t="s">
        <v>50</v>
      </c>
      <c r="B46" s="3"/>
      <c r="C46" s="22">
        <v>91167981</v>
      </c>
      <c r="D46" s="22"/>
      <c r="E46" s="23">
        <v>35241448</v>
      </c>
      <c r="F46" s="24">
        <v>37441448</v>
      </c>
      <c r="G46" s="24">
        <v>1341814</v>
      </c>
      <c r="H46" s="24">
        <v>660357</v>
      </c>
      <c r="I46" s="24">
        <v>707817</v>
      </c>
      <c r="J46" s="24">
        <v>2709988</v>
      </c>
      <c r="K46" s="24">
        <v>1569241</v>
      </c>
      <c r="L46" s="24">
        <v>2004452</v>
      </c>
      <c r="M46" s="24">
        <v>1105577</v>
      </c>
      <c r="N46" s="24">
        <v>4679270</v>
      </c>
      <c r="O46" s="24">
        <v>2184649</v>
      </c>
      <c r="P46" s="24">
        <v>2146496</v>
      </c>
      <c r="Q46" s="24">
        <v>2305447</v>
      </c>
      <c r="R46" s="24">
        <v>6636592</v>
      </c>
      <c r="S46" s="24"/>
      <c r="T46" s="24"/>
      <c r="U46" s="24"/>
      <c r="V46" s="24"/>
      <c r="W46" s="24">
        <v>14025850</v>
      </c>
      <c r="X46" s="24">
        <v>28111743</v>
      </c>
      <c r="Y46" s="24">
        <v>-14085893</v>
      </c>
      <c r="Z46" s="6">
        <v>-50.11</v>
      </c>
      <c r="AA46" s="22">
        <v>37441448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331184031</v>
      </c>
      <c r="D48" s="40">
        <f>+D28+D32+D38+D42+D47</f>
        <v>0</v>
      </c>
      <c r="E48" s="41">
        <f t="shared" si="9"/>
        <v>266338432</v>
      </c>
      <c r="F48" s="42">
        <f t="shared" si="9"/>
        <v>329992224</v>
      </c>
      <c r="G48" s="42">
        <f t="shared" si="9"/>
        <v>16822747</v>
      </c>
      <c r="H48" s="42">
        <f t="shared" si="9"/>
        <v>14036828</v>
      </c>
      <c r="I48" s="42">
        <f t="shared" si="9"/>
        <v>15760757</v>
      </c>
      <c r="J48" s="42">
        <f t="shared" si="9"/>
        <v>46620332</v>
      </c>
      <c r="K48" s="42">
        <f t="shared" si="9"/>
        <v>26077106</v>
      </c>
      <c r="L48" s="42">
        <f t="shared" si="9"/>
        <v>19602261</v>
      </c>
      <c r="M48" s="42">
        <f t="shared" si="9"/>
        <v>19708833</v>
      </c>
      <c r="N48" s="42">
        <f t="shared" si="9"/>
        <v>65388200</v>
      </c>
      <c r="O48" s="42">
        <f t="shared" si="9"/>
        <v>21214405</v>
      </c>
      <c r="P48" s="42">
        <f t="shared" si="9"/>
        <v>19219384</v>
      </c>
      <c r="Q48" s="42">
        <f t="shared" si="9"/>
        <v>21266725</v>
      </c>
      <c r="R48" s="42">
        <f t="shared" si="9"/>
        <v>61700514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173709046</v>
      </c>
      <c r="X48" s="42">
        <f t="shared" si="9"/>
        <v>204109560</v>
      </c>
      <c r="Y48" s="42">
        <f t="shared" si="9"/>
        <v>-30400514</v>
      </c>
      <c r="Z48" s="43">
        <f>+IF(X48&lt;&gt;0,+(Y48/X48)*100,0)</f>
        <v>-14.894213676223691</v>
      </c>
      <c r="AA48" s="40">
        <f>+AA28+AA32+AA38+AA42+AA47</f>
        <v>329992224</v>
      </c>
    </row>
    <row r="49" spans="1:27" ht="13.5">
      <c r="A49" s="14" t="s">
        <v>58</v>
      </c>
      <c r="B49" s="15"/>
      <c r="C49" s="44">
        <f aca="true" t="shared" si="10" ref="C49:Y49">+C25-C48</f>
        <v>-13805521</v>
      </c>
      <c r="D49" s="44">
        <f>+D25-D48</f>
        <v>0</v>
      </c>
      <c r="E49" s="45">
        <f t="shared" si="10"/>
        <v>119001112</v>
      </c>
      <c r="F49" s="46">
        <f t="shared" si="10"/>
        <v>67497320</v>
      </c>
      <c r="G49" s="46">
        <f t="shared" si="10"/>
        <v>-16822747</v>
      </c>
      <c r="H49" s="46">
        <f t="shared" si="10"/>
        <v>87129238</v>
      </c>
      <c r="I49" s="46">
        <f t="shared" si="10"/>
        <v>-6633458</v>
      </c>
      <c r="J49" s="46">
        <f t="shared" si="10"/>
        <v>63673033</v>
      </c>
      <c r="K49" s="46">
        <f t="shared" si="10"/>
        <v>-13467494</v>
      </c>
      <c r="L49" s="46">
        <f t="shared" si="10"/>
        <v>-13139127</v>
      </c>
      <c r="M49" s="46">
        <f t="shared" si="10"/>
        <v>100542699</v>
      </c>
      <c r="N49" s="46">
        <f t="shared" si="10"/>
        <v>73936078</v>
      </c>
      <c r="O49" s="46">
        <f t="shared" si="10"/>
        <v>63236048</v>
      </c>
      <c r="P49" s="46">
        <f t="shared" si="10"/>
        <v>-16996136</v>
      </c>
      <c r="Q49" s="46">
        <f t="shared" si="10"/>
        <v>63440581</v>
      </c>
      <c r="R49" s="46">
        <f t="shared" si="10"/>
        <v>109680493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247289604</v>
      </c>
      <c r="X49" s="46">
        <f>IF(F25=F48,0,X25-X48)</f>
        <v>87393348</v>
      </c>
      <c r="Y49" s="46">
        <f t="shared" si="10"/>
        <v>159896256</v>
      </c>
      <c r="Z49" s="47">
        <f>+IF(X49&lt;&gt;0,+(Y49/X49)*100,0)</f>
        <v>182.96158650427262</v>
      </c>
      <c r="AA49" s="44">
        <f>+AA25-AA48</f>
        <v>67497320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251788052</v>
      </c>
      <c r="F5" s="21">
        <f t="shared" si="0"/>
        <v>257715903</v>
      </c>
      <c r="G5" s="21">
        <f t="shared" si="0"/>
        <v>116990786</v>
      </c>
      <c r="H5" s="21">
        <f t="shared" si="0"/>
        <v>9870513</v>
      </c>
      <c r="I5" s="21">
        <f t="shared" si="0"/>
        <v>2747362</v>
      </c>
      <c r="J5" s="21">
        <f t="shared" si="0"/>
        <v>129608661</v>
      </c>
      <c r="K5" s="21">
        <f t="shared" si="0"/>
        <v>14238555</v>
      </c>
      <c r="L5" s="21">
        <f t="shared" si="0"/>
        <v>1773844</v>
      </c>
      <c r="M5" s="21">
        <f t="shared" si="0"/>
        <v>22120797</v>
      </c>
      <c r="N5" s="21">
        <f t="shared" si="0"/>
        <v>38133196</v>
      </c>
      <c r="O5" s="21">
        <f t="shared" si="0"/>
        <v>6065303</v>
      </c>
      <c r="P5" s="21">
        <f t="shared" si="0"/>
        <v>3186765</v>
      </c>
      <c r="Q5" s="21">
        <f t="shared" si="0"/>
        <v>58303444</v>
      </c>
      <c r="R5" s="21">
        <f t="shared" si="0"/>
        <v>67555512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235297369</v>
      </c>
      <c r="X5" s="21">
        <f t="shared" si="0"/>
        <v>188841033</v>
      </c>
      <c r="Y5" s="21">
        <f t="shared" si="0"/>
        <v>46456336</v>
      </c>
      <c r="Z5" s="4">
        <f>+IF(X5&lt;&gt;0,+(Y5/X5)*100,0)</f>
        <v>24.600763542741262</v>
      </c>
      <c r="AA5" s="19">
        <f>SUM(AA6:AA8)</f>
        <v>257715903</v>
      </c>
    </row>
    <row r="6" spans="1:27" ht="13.5">
      <c r="A6" s="5" t="s">
        <v>33</v>
      </c>
      <c r="B6" s="3"/>
      <c r="C6" s="22"/>
      <c r="D6" s="22"/>
      <c r="E6" s="23">
        <v>70000</v>
      </c>
      <c r="F6" s="24">
        <v>827000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52497</v>
      </c>
      <c r="Y6" s="24">
        <v>-52497</v>
      </c>
      <c r="Z6" s="6">
        <v>-100</v>
      </c>
      <c r="AA6" s="22">
        <v>827000</v>
      </c>
    </row>
    <row r="7" spans="1:27" ht="13.5">
      <c r="A7" s="5" t="s">
        <v>34</v>
      </c>
      <c r="B7" s="3"/>
      <c r="C7" s="25"/>
      <c r="D7" s="25"/>
      <c r="E7" s="26">
        <v>245269238</v>
      </c>
      <c r="F7" s="27">
        <v>249046589</v>
      </c>
      <c r="G7" s="27">
        <v>116984894</v>
      </c>
      <c r="H7" s="27">
        <v>9860506</v>
      </c>
      <c r="I7" s="27">
        <v>2744594</v>
      </c>
      <c r="J7" s="27">
        <v>129589994</v>
      </c>
      <c r="K7" s="27">
        <v>14231192</v>
      </c>
      <c r="L7" s="27">
        <v>1771002</v>
      </c>
      <c r="M7" s="27">
        <v>22119107</v>
      </c>
      <c r="N7" s="27">
        <v>38121301</v>
      </c>
      <c r="O7" s="27">
        <v>6063613</v>
      </c>
      <c r="P7" s="27">
        <v>3186765</v>
      </c>
      <c r="Q7" s="27">
        <v>58303444</v>
      </c>
      <c r="R7" s="27">
        <v>67553822</v>
      </c>
      <c r="S7" s="27"/>
      <c r="T7" s="27"/>
      <c r="U7" s="27"/>
      <c r="V7" s="27"/>
      <c r="W7" s="27">
        <v>235265117</v>
      </c>
      <c r="X7" s="27">
        <v>183951927</v>
      </c>
      <c r="Y7" s="27">
        <v>51313190</v>
      </c>
      <c r="Z7" s="7">
        <v>27.89</v>
      </c>
      <c r="AA7" s="25">
        <v>249046589</v>
      </c>
    </row>
    <row r="8" spans="1:27" ht="13.5">
      <c r="A8" s="5" t="s">
        <v>35</v>
      </c>
      <c r="B8" s="3"/>
      <c r="C8" s="22"/>
      <c r="D8" s="22"/>
      <c r="E8" s="23">
        <v>6448814</v>
      </c>
      <c r="F8" s="24">
        <v>7842314</v>
      </c>
      <c r="G8" s="24">
        <v>5892</v>
      </c>
      <c r="H8" s="24">
        <v>10007</v>
      </c>
      <c r="I8" s="24">
        <v>2768</v>
      </c>
      <c r="J8" s="24">
        <v>18667</v>
      </c>
      <c r="K8" s="24">
        <v>7363</v>
      </c>
      <c r="L8" s="24">
        <v>2842</v>
      </c>
      <c r="M8" s="24">
        <v>1690</v>
      </c>
      <c r="N8" s="24">
        <v>11895</v>
      </c>
      <c r="O8" s="24">
        <v>1690</v>
      </c>
      <c r="P8" s="24"/>
      <c r="Q8" s="24"/>
      <c r="R8" s="24">
        <v>1690</v>
      </c>
      <c r="S8" s="24"/>
      <c r="T8" s="24"/>
      <c r="U8" s="24"/>
      <c r="V8" s="24"/>
      <c r="W8" s="24">
        <v>32252</v>
      </c>
      <c r="X8" s="24">
        <v>4836609</v>
      </c>
      <c r="Y8" s="24">
        <v>-4804357</v>
      </c>
      <c r="Z8" s="6">
        <v>-99.33</v>
      </c>
      <c r="AA8" s="22">
        <v>7842314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9021895</v>
      </c>
      <c r="F9" s="21">
        <f t="shared" si="1"/>
        <v>7630345</v>
      </c>
      <c r="G9" s="21">
        <f t="shared" si="1"/>
        <v>561764</v>
      </c>
      <c r="H9" s="21">
        <f t="shared" si="1"/>
        <v>510477</v>
      </c>
      <c r="I9" s="21">
        <f t="shared" si="1"/>
        <v>286520</v>
      </c>
      <c r="J9" s="21">
        <f t="shared" si="1"/>
        <v>1358761</v>
      </c>
      <c r="K9" s="21">
        <f t="shared" si="1"/>
        <v>550099</v>
      </c>
      <c r="L9" s="21">
        <f t="shared" si="1"/>
        <v>345026</v>
      </c>
      <c r="M9" s="21">
        <f t="shared" si="1"/>
        <v>153898</v>
      </c>
      <c r="N9" s="21">
        <f t="shared" si="1"/>
        <v>1049023</v>
      </c>
      <c r="O9" s="21">
        <f t="shared" si="1"/>
        <v>434146</v>
      </c>
      <c r="P9" s="21">
        <f t="shared" si="1"/>
        <v>423302</v>
      </c>
      <c r="Q9" s="21">
        <f t="shared" si="1"/>
        <v>387847</v>
      </c>
      <c r="R9" s="21">
        <f t="shared" si="1"/>
        <v>1245295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3653079</v>
      </c>
      <c r="X9" s="21">
        <f t="shared" si="1"/>
        <v>6766425</v>
      </c>
      <c r="Y9" s="21">
        <f t="shared" si="1"/>
        <v>-3113346</v>
      </c>
      <c r="Z9" s="4">
        <f>+IF(X9&lt;&gt;0,+(Y9/X9)*100,0)</f>
        <v>-46.01168268324854</v>
      </c>
      <c r="AA9" s="19">
        <f>SUM(AA10:AA14)</f>
        <v>7630345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>
        <v>12171</v>
      </c>
      <c r="I10" s="24">
        <v>4452</v>
      </c>
      <c r="J10" s="24">
        <v>16623</v>
      </c>
      <c r="K10" s="24">
        <v>8302</v>
      </c>
      <c r="L10" s="24">
        <v>2737</v>
      </c>
      <c r="M10" s="24">
        <v>1825</v>
      </c>
      <c r="N10" s="24">
        <v>12864</v>
      </c>
      <c r="O10" s="24">
        <v>1825</v>
      </c>
      <c r="P10" s="24">
        <v>1825</v>
      </c>
      <c r="Q10" s="24">
        <v>1825</v>
      </c>
      <c r="R10" s="24">
        <v>5475</v>
      </c>
      <c r="S10" s="24"/>
      <c r="T10" s="24"/>
      <c r="U10" s="24"/>
      <c r="V10" s="24"/>
      <c r="W10" s="24">
        <v>34962</v>
      </c>
      <c r="X10" s="24"/>
      <c r="Y10" s="24">
        <v>34962</v>
      </c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9021895</v>
      </c>
      <c r="F12" s="24">
        <v>7630345</v>
      </c>
      <c r="G12" s="24">
        <v>561764</v>
      </c>
      <c r="H12" s="24">
        <v>498306</v>
      </c>
      <c r="I12" s="24">
        <v>282068</v>
      </c>
      <c r="J12" s="24">
        <v>1342138</v>
      </c>
      <c r="K12" s="24">
        <v>541797</v>
      </c>
      <c r="L12" s="24">
        <v>342289</v>
      </c>
      <c r="M12" s="24">
        <v>152073</v>
      </c>
      <c r="N12" s="24">
        <v>1036159</v>
      </c>
      <c r="O12" s="24">
        <v>432321</v>
      </c>
      <c r="P12" s="24">
        <v>421477</v>
      </c>
      <c r="Q12" s="24">
        <v>386022</v>
      </c>
      <c r="R12" s="24">
        <v>1239820</v>
      </c>
      <c r="S12" s="24"/>
      <c r="T12" s="24"/>
      <c r="U12" s="24"/>
      <c r="V12" s="24"/>
      <c r="W12" s="24">
        <v>3618117</v>
      </c>
      <c r="X12" s="24">
        <v>6766425</v>
      </c>
      <c r="Y12" s="24">
        <v>-3148308</v>
      </c>
      <c r="Z12" s="6">
        <v>-46.53</v>
      </c>
      <c r="AA12" s="22">
        <v>7630345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72457000</v>
      </c>
      <c r="F15" s="21">
        <f t="shared" si="2"/>
        <v>69020700</v>
      </c>
      <c r="G15" s="21">
        <f t="shared" si="2"/>
        <v>65231</v>
      </c>
      <c r="H15" s="21">
        <f t="shared" si="2"/>
        <v>10417</v>
      </c>
      <c r="I15" s="21">
        <f t="shared" si="2"/>
        <v>2007334</v>
      </c>
      <c r="J15" s="21">
        <f t="shared" si="2"/>
        <v>2082982</v>
      </c>
      <c r="K15" s="21">
        <f t="shared" si="2"/>
        <v>1251</v>
      </c>
      <c r="L15" s="21">
        <f t="shared" si="2"/>
        <v>3633</v>
      </c>
      <c r="M15" s="21">
        <f t="shared" si="2"/>
        <v>0</v>
      </c>
      <c r="N15" s="21">
        <f t="shared" si="2"/>
        <v>4884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2087866</v>
      </c>
      <c r="X15" s="21">
        <f t="shared" si="2"/>
        <v>54342756</v>
      </c>
      <c r="Y15" s="21">
        <f t="shared" si="2"/>
        <v>-52254890</v>
      </c>
      <c r="Z15" s="4">
        <f>+IF(X15&lt;&gt;0,+(Y15/X15)*100,0)</f>
        <v>-96.15796813838445</v>
      </c>
      <c r="AA15" s="19">
        <f>SUM(AA16:AA18)</f>
        <v>69020700</v>
      </c>
    </row>
    <row r="16" spans="1:27" ht="13.5">
      <c r="A16" s="5" t="s">
        <v>43</v>
      </c>
      <c r="B16" s="3"/>
      <c r="C16" s="22"/>
      <c r="D16" s="22"/>
      <c r="E16" s="23">
        <v>140000</v>
      </c>
      <c r="F16" s="24">
        <v>140000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105003</v>
      </c>
      <c r="Y16" s="24">
        <v>-105003</v>
      </c>
      <c r="Z16" s="6">
        <v>-100</v>
      </c>
      <c r="AA16" s="22">
        <v>140000</v>
      </c>
    </row>
    <row r="17" spans="1:27" ht="13.5">
      <c r="A17" s="5" t="s">
        <v>44</v>
      </c>
      <c r="B17" s="3"/>
      <c r="C17" s="22"/>
      <c r="D17" s="22"/>
      <c r="E17" s="23">
        <v>72317000</v>
      </c>
      <c r="F17" s="24">
        <v>68880700</v>
      </c>
      <c r="G17" s="24">
        <v>65231</v>
      </c>
      <c r="H17" s="24">
        <v>10417</v>
      </c>
      <c r="I17" s="24">
        <v>2007334</v>
      </c>
      <c r="J17" s="24">
        <v>2082982</v>
      </c>
      <c r="K17" s="24">
        <v>1251</v>
      </c>
      <c r="L17" s="24">
        <v>3633</v>
      </c>
      <c r="M17" s="24"/>
      <c r="N17" s="24">
        <v>4884</v>
      </c>
      <c r="O17" s="24"/>
      <c r="P17" s="24"/>
      <c r="Q17" s="24"/>
      <c r="R17" s="24"/>
      <c r="S17" s="24"/>
      <c r="T17" s="24"/>
      <c r="U17" s="24"/>
      <c r="V17" s="24"/>
      <c r="W17" s="24">
        <v>2087866</v>
      </c>
      <c r="X17" s="24">
        <v>54237753</v>
      </c>
      <c r="Y17" s="24">
        <v>-52149887</v>
      </c>
      <c r="Z17" s="6">
        <v>-96.15</v>
      </c>
      <c r="AA17" s="22">
        <v>68880700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4099866</v>
      </c>
      <c r="F19" s="21">
        <f t="shared" si="3"/>
        <v>4099866</v>
      </c>
      <c r="G19" s="21">
        <f t="shared" si="3"/>
        <v>0</v>
      </c>
      <c r="H19" s="21">
        <f t="shared" si="3"/>
        <v>894787</v>
      </c>
      <c r="I19" s="21">
        <f t="shared" si="3"/>
        <v>596093</v>
      </c>
      <c r="J19" s="21">
        <f t="shared" si="3"/>
        <v>1490880</v>
      </c>
      <c r="K19" s="21">
        <f t="shared" si="3"/>
        <v>850286</v>
      </c>
      <c r="L19" s="21">
        <f t="shared" si="3"/>
        <v>448837</v>
      </c>
      <c r="M19" s="21">
        <f t="shared" si="3"/>
        <v>607879</v>
      </c>
      <c r="N19" s="21">
        <f t="shared" si="3"/>
        <v>1907002</v>
      </c>
      <c r="O19" s="21">
        <f t="shared" si="3"/>
        <v>607879</v>
      </c>
      <c r="P19" s="21">
        <f t="shared" si="3"/>
        <v>607165</v>
      </c>
      <c r="Q19" s="21">
        <f t="shared" si="3"/>
        <v>607165</v>
      </c>
      <c r="R19" s="21">
        <f t="shared" si="3"/>
        <v>1822209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5220091</v>
      </c>
      <c r="X19" s="21">
        <f t="shared" si="3"/>
        <v>3074904</v>
      </c>
      <c r="Y19" s="21">
        <f t="shared" si="3"/>
        <v>2145187</v>
      </c>
      <c r="Z19" s="4">
        <f>+IF(X19&lt;&gt;0,+(Y19/X19)*100,0)</f>
        <v>69.76435687097874</v>
      </c>
      <c r="AA19" s="19">
        <f>SUM(AA20:AA23)</f>
        <v>4099866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>
        <v>447592</v>
      </c>
      <c r="M22" s="27"/>
      <c r="N22" s="27">
        <v>447592</v>
      </c>
      <c r="O22" s="27"/>
      <c r="P22" s="27"/>
      <c r="Q22" s="27"/>
      <c r="R22" s="27"/>
      <c r="S22" s="27"/>
      <c r="T22" s="27"/>
      <c r="U22" s="27"/>
      <c r="V22" s="27"/>
      <c r="W22" s="27">
        <v>447592</v>
      </c>
      <c r="X22" s="27"/>
      <c r="Y22" s="27">
        <v>447592</v>
      </c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>
        <v>4099866</v>
      </c>
      <c r="F23" s="24">
        <v>4099866</v>
      </c>
      <c r="G23" s="24"/>
      <c r="H23" s="24">
        <v>894787</v>
      </c>
      <c r="I23" s="24">
        <v>596093</v>
      </c>
      <c r="J23" s="24">
        <v>1490880</v>
      </c>
      <c r="K23" s="24">
        <v>850286</v>
      </c>
      <c r="L23" s="24">
        <v>1245</v>
      </c>
      <c r="M23" s="24">
        <v>607879</v>
      </c>
      <c r="N23" s="24">
        <v>1459410</v>
      </c>
      <c r="O23" s="24">
        <v>607879</v>
      </c>
      <c r="P23" s="24">
        <v>607165</v>
      </c>
      <c r="Q23" s="24">
        <v>607165</v>
      </c>
      <c r="R23" s="24">
        <v>1822209</v>
      </c>
      <c r="S23" s="24"/>
      <c r="T23" s="24"/>
      <c r="U23" s="24"/>
      <c r="V23" s="24"/>
      <c r="W23" s="24">
        <v>4772499</v>
      </c>
      <c r="X23" s="24">
        <v>3074904</v>
      </c>
      <c r="Y23" s="24">
        <v>1697595</v>
      </c>
      <c r="Z23" s="6">
        <v>55.21</v>
      </c>
      <c r="AA23" s="22">
        <v>4099866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337366813</v>
      </c>
      <c r="F25" s="42">
        <f t="shared" si="4"/>
        <v>338466814</v>
      </c>
      <c r="G25" s="42">
        <f t="shared" si="4"/>
        <v>117617781</v>
      </c>
      <c r="H25" s="42">
        <f t="shared" si="4"/>
        <v>11286194</v>
      </c>
      <c r="I25" s="42">
        <f t="shared" si="4"/>
        <v>5637309</v>
      </c>
      <c r="J25" s="42">
        <f t="shared" si="4"/>
        <v>134541284</v>
      </c>
      <c r="K25" s="42">
        <f t="shared" si="4"/>
        <v>15640191</v>
      </c>
      <c r="L25" s="42">
        <f t="shared" si="4"/>
        <v>2571340</v>
      </c>
      <c r="M25" s="42">
        <f t="shared" si="4"/>
        <v>22882574</v>
      </c>
      <c r="N25" s="42">
        <f t="shared" si="4"/>
        <v>41094105</v>
      </c>
      <c r="O25" s="42">
        <f t="shared" si="4"/>
        <v>7107328</v>
      </c>
      <c r="P25" s="42">
        <f t="shared" si="4"/>
        <v>4217232</v>
      </c>
      <c r="Q25" s="42">
        <f t="shared" si="4"/>
        <v>59298456</v>
      </c>
      <c r="R25" s="42">
        <f t="shared" si="4"/>
        <v>70623016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246258405</v>
      </c>
      <c r="X25" s="42">
        <f t="shared" si="4"/>
        <v>253025118</v>
      </c>
      <c r="Y25" s="42">
        <f t="shared" si="4"/>
        <v>-6766713</v>
      </c>
      <c r="Z25" s="43">
        <f>+IF(X25&lt;&gt;0,+(Y25/X25)*100,0)</f>
        <v>-2.674324609938528</v>
      </c>
      <c r="AA25" s="40">
        <f>+AA5+AA9+AA15+AA19+AA24</f>
        <v>338466814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158566196</v>
      </c>
      <c r="F28" s="21">
        <f t="shared" si="5"/>
        <v>162337438</v>
      </c>
      <c r="G28" s="21">
        <f t="shared" si="5"/>
        <v>12835681</v>
      </c>
      <c r="H28" s="21">
        <f t="shared" si="5"/>
        <v>20714035</v>
      </c>
      <c r="I28" s="21">
        <f t="shared" si="5"/>
        <v>24063121</v>
      </c>
      <c r="J28" s="21">
        <f t="shared" si="5"/>
        <v>57612837</v>
      </c>
      <c r="K28" s="21">
        <f t="shared" si="5"/>
        <v>7517417</v>
      </c>
      <c r="L28" s="21">
        <f t="shared" si="5"/>
        <v>14401152</v>
      </c>
      <c r="M28" s="21">
        <f t="shared" si="5"/>
        <v>16452375</v>
      </c>
      <c r="N28" s="21">
        <f t="shared" si="5"/>
        <v>38370944</v>
      </c>
      <c r="O28" s="21">
        <f t="shared" si="5"/>
        <v>18669497</v>
      </c>
      <c r="P28" s="21">
        <f t="shared" si="5"/>
        <v>21658017</v>
      </c>
      <c r="Q28" s="21">
        <f t="shared" si="5"/>
        <v>27666580</v>
      </c>
      <c r="R28" s="21">
        <f t="shared" si="5"/>
        <v>67994094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163977875</v>
      </c>
      <c r="X28" s="21">
        <f t="shared" si="5"/>
        <v>118924650</v>
      </c>
      <c r="Y28" s="21">
        <f t="shared" si="5"/>
        <v>45053225</v>
      </c>
      <c r="Z28" s="4">
        <f>+IF(X28&lt;&gt;0,+(Y28/X28)*100,0)</f>
        <v>37.88384073444824</v>
      </c>
      <c r="AA28" s="19">
        <f>SUM(AA29:AA31)</f>
        <v>162337438</v>
      </c>
    </row>
    <row r="29" spans="1:27" ht="13.5">
      <c r="A29" s="5" t="s">
        <v>33</v>
      </c>
      <c r="B29" s="3"/>
      <c r="C29" s="22"/>
      <c r="D29" s="22"/>
      <c r="E29" s="23">
        <v>50041579</v>
      </c>
      <c r="F29" s="24">
        <v>52546270</v>
      </c>
      <c r="G29" s="24">
        <v>3580575</v>
      </c>
      <c r="H29" s="24">
        <v>4617070</v>
      </c>
      <c r="I29" s="24">
        <v>6051403</v>
      </c>
      <c r="J29" s="24">
        <v>14249048</v>
      </c>
      <c r="K29" s="24">
        <v>2640829</v>
      </c>
      <c r="L29" s="24">
        <v>4121701</v>
      </c>
      <c r="M29" s="24">
        <v>3774877</v>
      </c>
      <c r="N29" s="24">
        <v>10537407</v>
      </c>
      <c r="O29" s="24">
        <v>3580201</v>
      </c>
      <c r="P29" s="24">
        <v>5029404</v>
      </c>
      <c r="Q29" s="24">
        <v>7751793</v>
      </c>
      <c r="R29" s="24">
        <v>16361398</v>
      </c>
      <c r="S29" s="24"/>
      <c r="T29" s="24"/>
      <c r="U29" s="24"/>
      <c r="V29" s="24"/>
      <c r="W29" s="24">
        <v>41147853</v>
      </c>
      <c r="X29" s="24">
        <v>37531188</v>
      </c>
      <c r="Y29" s="24">
        <v>3616665</v>
      </c>
      <c r="Z29" s="6">
        <v>9.64</v>
      </c>
      <c r="AA29" s="22">
        <v>52546270</v>
      </c>
    </row>
    <row r="30" spans="1:27" ht="13.5">
      <c r="A30" s="5" t="s">
        <v>34</v>
      </c>
      <c r="B30" s="3"/>
      <c r="C30" s="25"/>
      <c r="D30" s="25"/>
      <c r="E30" s="26">
        <v>65926713</v>
      </c>
      <c r="F30" s="27">
        <v>63298914</v>
      </c>
      <c r="G30" s="27">
        <v>6859056</v>
      </c>
      <c r="H30" s="27">
        <v>12646030</v>
      </c>
      <c r="I30" s="27">
        <v>11682998</v>
      </c>
      <c r="J30" s="27">
        <v>31188084</v>
      </c>
      <c r="K30" s="27">
        <v>2446276</v>
      </c>
      <c r="L30" s="27">
        <v>8150162</v>
      </c>
      <c r="M30" s="27">
        <v>10025112</v>
      </c>
      <c r="N30" s="27">
        <v>20621550</v>
      </c>
      <c r="O30" s="27">
        <v>10645549</v>
      </c>
      <c r="P30" s="27">
        <v>13798927</v>
      </c>
      <c r="Q30" s="27">
        <v>14270104</v>
      </c>
      <c r="R30" s="27">
        <v>38714580</v>
      </c>
      <c r="S30" s="27"/>
      <c r="T30" s="27"/>
      <c r="U30" s="27"/>
      <c r="V30" s="27"/>
      <c r="W30" s="27">
        <v>90524214</v>
      </c>
      <c r="X30" s="27">
        <v>49445037</v>
      </c>
      <c r="Y30" s="27">
        <v>41079177</v>
      </c>
      <c r="Z30" s="7">
        <v>83.08</v>
      </c>
      <c r="AA30" s="25">
        <v>63298914</v>
      </c>
    </row>
    <row r="31" spans="1:27" ht="13.5">
      <c r="A31" s="5" t="s">
        <v>35</v>
      </c>
      <c r="B31" s="3"/>
      <c r="C31" s="22"/>
      <c r="D31" s="22"/>
      <c r="E31" s="23">
        <v>42597904</v>
      </c>
      <c r="F31" s="24">
        <v>46492254</v>
      </c>
      <c r="G31" s="24">
        <v>2396050</v>
      </c>
      <c r="H31" s="24">
        <v>3450935</v>
      </c>
      <c r="I31" s="24">
        <v>6328720</v>
      </c>
      <c r="J31" s="24">
        <v>12175705</v>
      </c>
      <c r="K31" s="24">
        <v>2430312</v>
      </c>
      <c r="L31" s="24">
        <v>2129289</v>
      </c>
      <c r="M31" s="24">
        <v>2652386</v>
      </c>
      <c r="N31" s="24">
        <v>7211987</v>
      </c>
      <c r="O31" s="24">
        <v>4443747</v>
      </c>
      <c r="P31" s="24">
        <v>2829686</v>
      </c>
      <c r="Q31" s="24">
        <v>5644683</v>
      </c>
      <c r="R31" s="24">
        <v>12918116</v>
      </c>
      <c r="S31" s="24"/>
      <c r="T31" s="24"/>
      <c r="U31" s="24"/>
      <c r="V31" s="24"/>
      <c r="W31" s="24">
        <v>32305808</v>
      </c>
      <c r="X31" s="24">
        <v>31948425</v>
      </c>
      <c r="Y31" s="24">
        <v>357383</v>
      </c>
      <c r="Z31" s="6">
        <v>1.12</v>
      </c>
      <c r="AA31" s="22">
        <v>46492254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43513487</v>
      </c>
      <c r="F32" s="21">
        <f t="shared" si="6"/>
        <v>47630392</v>
      </c>
      <c r="G32" s="21">
        <f t="shared" si="6"/>
        <v>5486244</v>
      </c>
      <c r="H32" s="21">
        <f t="shared" si="6"/>
        <v>2988453</v>
      </c>
      <c r="I32" s="21">
        <f t="shared" si="6"/>
        <v>4849395</v>
      </c>
      <c r="J32" s="21">
        <f t="shared" si="6"/>
        <v>13324092</v>
      </c>
      <c r="K32" s="21">
        <f t="shared" si="6"/>
        <v>3117052</v>
      </c>
      <c r="L32" s="21">
        <f t="shared" si="6"/>
        <v>3044606</v>
      </c>
      <c r="M32" s="21">
        <f t="shared" si="6"/>
        <v>3154207</v>
      </c>
      <c r="N32" s="21">
        <f t="shared" si="6"/>
        <v>9315865</v>
      </c>
      <c r="O32" s="21">
        <f t="shared" si="6"/>
        <v>3596550</v>
      </c>
      <c r="P32" s="21">
        <f t="shared" si="6"/>
        <v>3417201</v>
      </c>
      <c r="Q32" s="21">
        <f t="shared" si="6"/>
        <v>3366576</v>
      </c>
      <c r="R32" s="21">
        <f t="shared" si="6"/>
        <v>10380327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33020284</v>
      </c>
      <c r="X32" s="21">
        <f t="shared" si="6"/>
        <v>32635116</v>
      </c>
      <c r="Y32" s="21">
        <f t="shared" si="6"/>
        <v>385168</v>
      </c>
      <c r="Z32" s="4">
        <f>+IF(X32&lt;&gt;0,+(Y32/X32)*100,0)</f>
        <v>1.180225619544297</v>
      </c>
      <c r="AA32" s="19">
        <f>SUM(AA33:AA37)</f>
        <v>47630392</v>
      </c>
    </row>
    <row r="33" spans="1:27" ht="13.5">
      <c r="A33" s="5" t="s">
        <v>37</v>
      </c>
      <c r="B33" s="3"/>
      <c r="C33" s="22"/>
      <c r="D33" s="22"/>
      <c r="E33" s="23"/>
      <c r="F33" s="24"/>
      <c r="G33" s="24">
        <v>2781472</v>
      </c>
      <c r="H33" s="24">
        <v>1096752</v>
      </c>
      <c r="I33" s="24">
        <v>971857</v>
      </c>
      <c r="J33" s="24">
        <v>4850081</v>
      </c>
      <c r="K33" s="24">
        <v>751515</v>
      </c>
      <c r="L33" s="24">
        <v>748694</v>
      </c>
      <c r="M33" s="24">
        <v>861923</v>
      </c>
      <c r="N33" s="24">
        <v>2362132</v>
      </c>
      <c r="O33" s="24">
        <v>800480</v>
      </c>
      <c r="P33" s="24">
        <v>814344</v>
      </c>
      <c r="Q33" s="24">
        <v>805485</v>
      </c>
      <c r="R33" s="24">
        <v>2420309</v>
      </c>
      <c r="S33" s="24"/>
      <c r="T33" s="24"/>
      <c r="U33" s="24"/>
      <c r="V33" s="24"/>
      <c r="W33" s="24">
        <v>9632522</v>
      </c>
      <c r="X33" s="24"/>
      <c r="Y33" s="24">
        <v>9632522</v>
      </c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43513487</v>
      </c>
      <c r="F35" s="24">
        <v>47630392</v>
      </c>
      <c r="G35" s="24">
        <v>2704772</v>
      </c>
      <c r="H35" s="24">
        <v>1891701</v>
      </c>
      <c r="I35" s="24">
        <v>3877538</v>
      </c>
      <c r="J35" s="24">
        <v>8474011</v>
      </c>
      <c r="K35" s="24">
        <v>2365537</v>
      </c>
      <c r="L35" s="24">
        <v>2295912</v>
      </c>
      <c r="M35" s="24">
        <v>2292284</v>
      </c>
      <c r="N35" s="24">
        <v>6953733</v>
      </c>
      <c r="O35" s="24">
        <v>2796070</v>
      </c>
      <c r="P35" s="24">
        <v>2602857</v>
      </c>
      <c r="Q35" s="24">
        <v>2561091</v>
      </c>
      <c r="R35" s="24">
        <v>7960018</v>
      </c>
      <c r="S35" s="24"/>
      <c r="T35" s="24"/>
      <c r="U35" s="24"/>
      <c r="V35" s="24"/>
      <c r="W35" s="24">
        <v>23387762</v>
      </c>
      <c r="X35" s="24">
        <v>32635116</v>
      </c>
      <c r="Y35" s="24">
        <v>-9247354</v>
      </c>
      <c r="Z35" s="6">
        <v>-28.34</v>
      </c>
      <c r="AA35" s="22">
        <v>47630392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172703539</v>
      </c>
      <c r="F38" s="21">
        <f t="shared" si="7"/>
        <v>170643702</v>
      </c>
      <c r="G38" s="21">
        <f t="shared" si="7"/>
        <v>3636583</v>
      </c>
      <c r="H38" s="21">
        <f t="shared" si="7"/>
        <v>3628712</v>
      </c>
      <c r="I38" s="21">
        <f t="shared" si="7"/>
        <v>4821512</v>
      </c>
      <c r="J38" s="21">
        <f t="shared" si="7"/>
        <v>12086807</v>
      </c>
      <c r="K38" s="21">
        <f t="shared" si="7"/>
        <v>3064576</v>
      </c>
      <c r="L38" s="21">
        <f t="shared" si="7"/>
        <v>2914888</v>
      </c>
      <c r="M38" s="21">
        <f t="shared" si="7"/>
        <v>3307454</v>
      </c>
      <c r="N38" s="21">
        <f t="shared" si="7"/>
        <v>9286918</v>
      </c>
      <c r="O38" s="21">
        <f t="shared" si="7"/>
        <v>3758507</v>
      </c>
      <c r="P38" s="21">
        <f t="shared" si="7"/>
        <v>3254699</v>
      </c>
      <c r="Q38" s="21">
        <f t="shared" si="7"/>
        <v>4881011</v>
      </c>
      <c r="R38" s="21">
        <f t="shared" si="7"/>
        <v>11894217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33267942</v>
      </c>
      <c r="X38" s="21">
        <f t="shared" si="7"/>
        <v>129527658</v>
      </c>
      <c r="Y38" s="21">
        <f t="shared" si="7"/>
        <v>-96259716</v>
      </c>
      <c r="Z38" s="4">
        <f>+IF(X38&lt;&gt;0,+(Y38/X38)*100,0)</f>
        <v>-74.31595497542308</v>
      </c>
      <c r="AA38" s="19">
        <f>SUM(AA39:AA41)</f>
        <v>170643702</v>
      </c>
    </row>
    <row r="39" spans="1:27" ht="13.5">
      <c r="A39" s="5" t="s">
        <v>43</v>
      </c>
      <c r="B39" s="3"/>
      <c r="C39" s="22"/>
      <c r="D39" s="22"/>
      <c r="E39" s="23">
        <v>25529902</v>
      </c>
      <c r="F39" s="24">
        <v>27064867</v>
      </c>
      <c r="G39" s="24">
        <v>1076554</v>
      </c>
      <c r="H39" s="24">
        <v>1566492</v>
      </c>
      <c r="I39" s="24">
        <v>1535090</v>
      </c>
      <c r="J39" s="24">
        <v>4178136</v>
      </c>
      <c r="K39" s="24">
        <v>1499130</v>
      </c>
      <c r="L39" s="24">
        <v>1270526</v>
      </c>
      <c r="M39" s="24">
        <v>1276869</v>
      </c>
      <c r="N39" s="24">
        <v>4046525</v>
      </c>
      <c r="O39" s="24">
        <v>1466813</v>
      </c>
      <c r="P39" s="24">
        <v>1345055</v>
      </c>
      <c r="Q39" s="24">
        <v>1656727</v>
      </c>
      <c r="R39" s="24">
        <v>4468595</v>
      </c>
      <c r="S39" s="24"/>
      <c r="T39" s="24"/>
      <c r="U39" s="24"/>
      <c r="V39" s="24"/>
      <c r="W39" s="24">
        <v>12693256</v>
      </c>
      <c r="X39" s="24">
        <v>19147428</v>
      </c>
      <c r="Y39" s="24">
        <v>-6454172</v>
      </c>
      <c r="Z39" s="6">
        <v>-33.71</v>
      </c>
      <c r="AA39" s="22">
        <v>27064867</v>
      </c>
    </row>
    <row r="40" spans="1:27" ht="13.5">
      <c r="A40" s="5" t="s">
        <v>44</v>
      </c>
      <c r="B40" s="3"/>
      <c r="C40" s="22"/>
      <c r="D40" s="22"/>
      <c r="E40" s="23">
        <v>147173637</v>
      </c>
      <c r="F40" s="24">
        <v>143578835</v>
      </c>
      <c r="G40" s="24">
        <v>2560029</v>
      </c>
      <c r="H40" s="24">
        <v>2062220</v>
      </c>
      <c r="I40" s="24">
        <v>3286422</v>
      </c>
      <c r="J40" s="24">
        <v>7908671</v>
      </c>
      <c r="K40" s="24">
        <v>1565446</v>
      </c>
      <c r="L40" s="24">
        <v>1644362</v>
      </c>
      <c r="M40" s="24">
        <v>2030585</v>
      </c>
      <c r="N40" s="24">
        <v>5240393</v>
      </c>
      <c r="O40" s="24">
        <v>2291694</v>
      </c>
      <c r="P40" s="24">
        <v>1909644</v>
      </c>
      <c r="Q40" s="24">
        <v>3224284</v>
      </c>
      <c r="R40" s="24">
        <v>7425622</v>
      </c>
      <c r="S40" s="24"/>
      <c r="T40" s="24"/>
      <c r="U40" s="24"/>
      <c r="V40" s="24"/>
      <c r="W40" s="24">
        <v>20574686</v>
      </c>
      <c r="X40" s="24">
        <v>110380230</v>
      </c>
      <c r="Y40" s="24">
        <v>-89805544</v>
      </c>
      <c r="Z40" s="6">
        <v>-81.36</v>
      </c>
      <c r="AA40" s="22">
        <v>143578835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19120832</v>
      </c>
      <c r="F42" s="21">
        <f t="shared" si="8"/>
        <v>18155143</v>
      </c>
      <c r="G42" s="21">
        <f t="shared" si="8"/>
        <v>0</v>
      </c>
      <c r="H42" s="21">
        <f t="shared" si="8"/>
        <v>1514592</v>
      </c>
      <c r="I42" s="21">
        <f t="shared" si="8"/>
        <v>2040464</v>
      </c>
      <c r="J42" s="21">
        <f t="shared" si="8"/>
        <v>3555056</v>
      </c>
      <c r="K42" s="21">
        <f t="shared" si="8"/>
        <v>1956508</v>
      </c>
      <c r="L42" s="21">
        <f t="shared" si="8"/>
        <v>1163577</v>
      </c>
      <c r="M42" s="21">
        <f t="shared" si="8"/>
        <v>1246192</v>
      </c>
      <c r="N42" s="21">
        <f t="shared" si="8"/>
        <v>4366277</v>
      </c>
      <c r="O42" s="21">
        <f t="shared" si="8"/>
        <v>1422093</v>
      </c>
      <c r="P42" s="21">
        <f t="shared" si="8"/>
        <v>1138450</v>
      </c>
      <c r="Q42" s="21">
        <f t="shared" si="8"/>
        <v>2406915</v>
      </c>
      <c r="R42" s="21">
        <f t="shared" si="8"/>
        <v>4967458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12888791</v>
      </c>
      <c r="X42" s="21">
        <f t="shared" si="8"/>
        <v>14340627</v>
      </c>
      <c r="Y42" s="21">
        <f t="shared" si="8"/>
        <v>-1451836</v>
      </c>
      <c r="Z42" s="4">
        <f>+IF(X42&lt;&gt;0,+(Y42/X42)*100,0)</f>
        <v>-10.123936700954568</v>
      </c>
      <c r="AA42" s="19">
        <f>SUM(AA43:AA46)</f>
        <v>18155143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>
        <v>19120832</v>
      </c>
      <c r="F46" s="24">
        <v>18155143</v>
      </c>
      <c r="G46" s="24"/>
      <c r="H46" s="24">
        <v>1514592</v>
      </c>
      <c r="I46" s="24">
        <v>2040464</v>
      </c>
      <c r="J46" s="24">
        <v>3555056</v>
      </c>
      <c r="K46" s="24">
        <v>1956508</v>
      </c>
      <c r="L46" s="24">
        <v>1163577</v>
      </c>
      <c r="M46" s="24">
        <v>1246192</v>
      </c>
      <c r="N46" s="24">
        <v>4366277</v>
      </c>
      <c r="O46" s="24">
        <v>1422093</v>
      </c>
      <c r="P46" s="24">
        <v>1138450</v>
      </c>
      <c r="Q46" s="24">
        <v>2406915</v>
      </c>
      <c r="R46" s="24">
        <v>4967458</v>
      </c>
      <c r="S46" s="24"/>
      <c r="T46" s="24"/>
      <c r="U46" s="24"/>
      <c r="V46" s="24"/>
      <c r="W46" s="24">
        <v>12888791</v>
      </c>
      <c r="X46" s="24">
        <v>14340627</v>
      </c>
      <c r="Y46" s="24">
        <v>-1451836</v>
      </c>
      <c r="Z46" s="6">
        <v>-10.12</v>
      </c>
      <c r="AA46" s="22">
        <v>18155143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393904054</v>
      </c>
      <c r="F48" s="42">
        <f t="shared" si="9"/>
        <v>398766675</v>
      </c>
      <c r="G48" s="42">
        <f t="shared" si="9"/>
        <v>21958508</v>
      </c>
      <c r="H48" s="42">
        <f t="shared" si="9"/>
        <v>28845792</v>
      </c>
      <c r="I48" s="42">
        <f t="shared" si="9"/>
        <v>35774492</v>
      </c>
      <c r="J48" s="42">
        <f t="shared" si="9"/>
        <v>86578792</v>
      </c>
      <c r="K48" s="42">
        <f t="shared" si="9"/>
        <v>15655553</v>
      </c>
      <c r="L48" s="42">
        <f t="shared" si="9"/>
        <v>21524223</v>
      </c>
      <c r="M48" s="42">
        <f t="shared" si="9"/>
        <v>24160228</v>
      </c>
      <c r="N48" s="42">
        <f t="shared" si="9"/>
        <v>61340004</v>
      </c>
      <c r="O48" s="42">
        <f t="shared" si="9"/>
        <v>27446647</v>
      </c>
      <c r="P48" s="42">
        <f t="shared" si="9"/>
        <v>29468367</v>
      </c>
      <c r="Q48" s="42">
        <f t="shared" si="9"/>
        <v>38321082</v>
      </c>
      <c r="R48" s="42">
        <f t="shared" si="9"/>
        <v>95236096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243154892</v>
      </c>
      <c r="X48" s="42">
        <f t="shared" si="9"/>
        <v>295428051</v>
      </c>
      <c r="Y48" s="42">
        <f t="shared" si="9"/>
        <v>-52273159</v>
      </c>
      <c r="Z48" s="43">
        <f>+IF(X48&lt;&gt;0,+(Y48/X48)*100,0)</f>
        <v>-17.694040502606164</v>
      </c>
      <c r="AA48" s="40">
        <f>+AA28+AA32+AA38+AA42+AA47</f>
        <v>398766675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-56537241</v>
      </c>
      <c r="F49" s="46">
        <f t="shared" si="10"/>
        <v>-60299861</v>
      </c>
      <c r="G49" s="46">
        <f t="shared" si="10"/>
        <v>95659273</v>
      </c>
      <c r="H49" s="46">
        <f t="shared" si="10"/>
        <v>-17559598</v>
      </c>
      <c r="I49" s="46">
        <f t="shared" si="10"/>
        <v>-30137183</v>
      </c>
      <c r="J49" s="46">
        <f t="shared" si="10"/>
        <v>47962492</v>
      </c>
      <c r="K49" s="46">
        <f t="shared" si="10"/>
        <v>-15362</v>
      </c>
      <c r="L49" s="46">
        <f t="shared" si="10"/>
        <v>-18952883</v>
      </c>
      <c r="M49" s="46">
        <f t="shared" si="10"/>
        <v>-1277654</v>
      </c>
      <c r="N49" s="46">
        <f t="shared" si="10"/>
        <v>-20245899</v>
      </c>
      <c r="O49" s="46">
        <f t="shared" si="10"/>
        <v>-20339319</v>
      </c>
      <c r="P49" s="46">
        <f t="shared" si="10"/>
        <v>-25251135</v>
      </c>
      <c r="Q49" s="46">
        <f t="shared" si="10"/>
        <v>20977374</v>
      </c>
      <c r="R49" s="46">
        <f t="shared" si="10"/>
        <v>-24613080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3103513</v>
      </c>
      <c r="X49" s="46">
        <f>IF(F25=F48,0,X25-X48)</f>
        <v>-42402933</v>
      </c>
      <c r="Y49" s="46">
        <f t="shared" si="10"/>
        <v>45506446</v>
      </c>
      <c r="Z49" s="47">
        <f>+IF(X49&lt;&gt;0,+(Y49/X49)*100,0)</f>
        <v>-107.31909983679667</v>
      </c>
      <c r="AA49" s="44">
        <f>+AA25-AA48</f>
        <v>-60299861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70592786</v>
      </c>
      <c r="D5" s="19">
        <f>SUM(D6:D8)</f>
        <v>0</v>
      </c>
      <c r="E5" s="20">
        <f t="shared" si="0"/>
        <v>78998900</v>
      </c>
      <c r="F5" s="21">
        <f t="shared" si="0"/>
        <v>81133900</v>
      </c>
      <c r="G5" s="21">
        <f t="shared" si="0"/>
        <v>19082342</v>
      </c>
      <c r="H5" s="21">
        <f t="shared" si="0"/>
        <v>2690358</v>
      </c>
      <c r="I5" s="21">
        <f t="shared" si="0"/>
        <v>2405453</v>
      </c>
      <c r="J5" s="21">
        <f t="shared" si="0"/>
        <v>24178153</v>
      </c>
      <c r="K5" s="21">
        <f t="shared" si="0"/>
        <v>2496101</v>
      </c>
      <c r="L5" s="21">
        <f t="shared" si="0"/>
        <v>2511971</v>
      </c>
      <c r="M5" s="21">
        <f t="shared" si="0"/>
        <v>3345103</v>
      </c>
      <c r="N5" s="21">
        <f t="shared" si="0"/>
        <v>8353175</v>
      </c>
      <c r="O5" s="21">
        <f t="shared" si="0"/>
        <v>2763365</v>
      </c>
      <c r="P5" s="21">
        <f t="shared" si="0"/>
        <v>2668107</v>
      </c>
      <c r="Q5" s="21">
        <f t="shared" si="0"/>
        <v>12985591</v>
      </c>
      <c r="R5" s="21">
        <f t="shared" si="0"/>
        <v>18417063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50948391</v>
      </c>
      <c r="X5" s="21">
        <f t="shared" si="0"/>
        <v>59249169</v>
      </c>
      <c r="Y5" s="21">
        <f t="shared" si="0"/>
        <v>-8300778</v>
      </c>
      <c r="Z5" s="4">
        <f>+IF(X5&lt;&gt;0,+(Y5/X5)*100,0)</f>
        <v>-14.009948392693913</v>
      </c>
      <c r="AA5" s="19">
        <f>SUM(AA6:AA8)</f>
        <v>81133900</v>
      </c>
    </row>
    <row r="6" spans="1:27" ht="13.5">
      <c r="A6" s="5" t="s">
        <v>33</v>
      </c>
      <c r="B6" s="3"/>
      <c r="C6" s="22">
        <v>74475</v>
      </c>
      <c r="D6" s="22"/>
      <c r="E6" s="23">
        <v>15900</v>
      </c>
      <c r="F6" s="24">
        <v>15900</v>
      </c>
      <c r="G6" s="24">
        <v>7861</v>
      </c>
      <c r="H6" s="24">
        <v>918</v>
      </c>
      <c r="I6" s="24">
        <v>7861</v>
      </c>
      <c r="J6" s="24">
        <v>16640</v>
      </c>
      <c r="K6" s="24"/>
      <c r="L6" s="24"/>
      <c r="M6" s="24">
        <v>17721</v>
      </c>
      <c r="N6" s="24">
        <v>17721</v>
      </c>
      <c r="O6" s="24">
        <v>18861</v>
      </c>
      <c r="P6" s="24">
        <v>9861</v>
      </c>
      <c r="Q6" s="24">
        <v>9861</v>
      </c>
      <c r="R6" s="24">
        <v>38583</v>
      </c>
      <c r="S6" s="24"/>
      <c r="T6" s="24"/>
      <c r="U6" s="24"/>
      <c r="V6" s="24"/>
      <c r="W6" s="24">
        <v>72944</v>
      </c>
      <c r="X6" s="24">
        <v>11925</v>
      </c>
      <c r="Y6" s="24">
        <v>61019</v>
      </c>
      <c r="Z6" s="6">
        <v>511.69</v>
      </c>
      <c r="AA6" s="22">
        <v>15900</v>
      </c>
    </row>
    <row r="7" spans="1:27" ht="13.5">
      <c r="A7" s="5" t="s">
        <v>34</v>
      </c>
      <c r="B7" s="3"/>
      <c r="C7" s="25">
        <v>70455861</v>
      </c>
      <c r="D7" s="25"/>
      <c r="E7" s="26">
        <v>78883000</v>
      </c>
      <c r="F7" s="27">
        <v>81018000</v>
      </c>
      <c r="G7" s="27">
        <v>19074481</v>
      </c>
      <c r="H7" s="27">
        <v>2669792</v>
      </c>
      <c r="I7" s="27">
        <v>2397592</v>
      </c>
      <c r="J7" s="27">
        <v>24141865</v>
      </c>
      <c r="K7" s="27">
        <v>2496101</v>
      </c>
      <c r="L7" s="27">
        <v>2496437</v>
      </c>
      <c r="M7" s="27">
        <v>3327382</v>
      </c>
      <c r="N7" s="27">
        <v>8319920</v>
      </c>
      <c r="O7" s="27">
        <v>2731514</v>
      </c>
      <c r="P7" s="27">
        <v>2658246</v>
      </c>
      <c r="Q7" s="27">
        <v>12975730</v>
      </c>
      <c r="R7" s="27">
        <v>18365490</v>
      </c>
      <c r="S7" s="27"/>
      <c r="T7" s="27"/>
      <c r="U7" s="27"/>
      <c r="V7" s="27"/>
      <c r="W7" s="27">
        <v>50827275</v>
      </c>
      <c r="X7" s="27">
        <v>59162247</v>
      </c>
      <c r="Y7" s="27">
        <v>-8334972</v>
      </c>
      <c r="Z7" s="7">
        <v>-14.09</v>
      </c>
      <c r="AA7" s="25">
        <v>81018000</v>
      </c>
    </row>
    <row r="8" spans="1:27" ht="13.5">
      <c r="A8" s="5" t="s">
        <v>35</v>
      </c>
      <c r="B8" s="3"/>
      <c r="C8" s="22">
        <v>62450</v>
      </c>
      <c r="D8" s="22"/>
      <c r="E8" s="23">
        <v>100000</v>
      </c>
      <c r="F8" s="24">
        <v>100000</v>
      </c>
      <c r="G8" s="24"/>
      <c r="H8" s="24">
        <v>19648</v>
      </c>
      <c r="I8" s="24"/>
      <c r="J8" s="24">
        <v>19648</v>
      </c>
      <c r="K8" s="24"/>
      <c r="L8" s="24">
        <v>15534</v>
      </c>
      <c r="M8" s="24"/>
      <c r="N8" s="24">
        <v>15534</v>
      </c>
      <c r="O8" s="24">
        <v>12990</v>
      </c>
      <c r="P8" s="24"/>
      <c r="Q8" s="24"/>
      <c r="R8" s="24">
        <v>12990</v>
      </c>
      <c r="S8" s="24"/>
      <c r="T8" s="24"/>
      <c r="U8" s="24"/>
      <c r="V8" s="24"/>
      <c r="W8" s="24">
        <v>48172</v>
      </c>
      <c r="X8" s="24">
        <v>74997</v>
      </c>
      <c r="Y8" s="24">
        <v>-26825</v>
      </c>
      <c r="Z8" s="6">
        <v>-35.77</v>
      </c>
      <c r="AA8" s="22">
        <v>100000</v>
      </c>
    </row>
    <row r="9" spans="1:27" ht="13.5">
      <c r="A9" s="2" t="s">
        <v>36</v>
      </c>
      <c r="B9" s="3"/>
      <c r="C9" s="19">
        <f aca="true" t="shared" si="1" ref="C9:Y9">SUM(C10:C14)</f>
        <v>844109</v>
      </c>
      <c r="D9" s="19">
        <f>SUM(D10:D14)</f>
        <v>0</v>
      </c>
      <c r="E9" s="20">
        <f t="shared" si="1"/>
        <v>1147000</v>
      </c>
      <c r="F9" s="21">
        <f t="shared" si="1"/>
        <v>1147000</v>
      </c>
      <c r="G9" s="21">
        <f t="shared" si="1"/>
        <v>15410</v>
      </c>
      <c r="H9" s="21">
        <f t="shared" si="1"/>
        <v>3978</v>
      </c>
      <c r="I9" s="21">
        <f t="shared" si="1"/>
        <v>7415</v>
      </c>
      <c r="J9" s="21">
        <f t="shared" si="1"/>
        <v>26803</v>
      </c>
      <c r="K9" s="21">
        <f t="shared" si="1"/>
        <v>10149</v>
      </c>
      <c r="L9" s="21">
        <f t="shared" si="1"/>
        <v>13631</v>
      </c>
      <c r="M9" s="21">
        <f t="shared" si="1"/>
        <v>19610</v>
      </c>
      <c r="N9" s="21">
        <f t="shared" si="1"/>
        <v>43390</v>
      </c>
      <c r="O9" s="21">
        <f t="shared" si="1"/>
        <v>69951</v>
      </c>
      <c r="P9" s="21">
        <f t="shared" si="1"/>
        <v>415951</v>
      </c>
      <c r="Q9" s="21">
        <f t="shared" si="1"/>
        <v>25528</v>
      </c>
      <c r="R9" s="21">
        <f t="shared" si="1"/>
        <v>511430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581623</v>
      </c>
      <c r="X9" s="21">
        <f t="shared" si="1"/>
        <v>860247</v>
      </c>
      <c r="Y9" s="21">
        <f t="shared" si="1"/>
        <v>-278624</v>
      </c>
      <c r="Z9" s="4">
        <f>+IF(X9&lt;&gt;0,+(Y9/X9)*100,0)</f>
        <v>-32.38883715955998</v>
      </c>
      <c r="AA9" s="19">
        <f>SUM(AA10:AA14)</f>
        <v>1147000</v>
      </c>
    </row>
    <row r="10" spans="1:27" ht="13.5">
      <c r="A10" s="5" t="s">
        <v>37</v>
      </c>
      <c r="B10" s="3"/>
      <c r="C10" s="22">
        <v>844109</v>
      </c>
      <c r="D10" s="22"/>
      <c r="E10" s="23">
        <v>1147000</v>
      </c>
      <c r="F10" s="24">
        <v>1147000</v>
      </c>
      <c r="G10" s="24">
        <v>15410</v>
      </c>
      <c r="H10" s="24">
        <v>3978</v>
      </c>
      <c r="I10" s="24">
        <v>7415</v>
      </c>
      <c r="J10" s="24">
        <v>26803</v>
      </c>
      <c r="K10" s="24">
        <v>10149</v>
      </c>
      <c r="L10" s="24">
        <v>13631</v>
      </c>
      <c r="M10" s="24">
        <v>19610</v>
      </c>
      <c r="N10" s="24">
        <v>43390</v>
      </c>
      <c r="O10" s="24">
        <v>69951</v>
      </c>
      <c r="P10" s="24">
        <v>415951</v>
      </c>
      <c r="Q10" s="24">
        <v>25528</v>
      </c>
      <c r="R10" s="24">
        <v>511430</v>
      </c>
      <c r="S10" s="24"/>
      <c r="T10" s="24"/>
      <c r="U10" s="24"/>
      <c r="V10" s="24"/>
      <c r="W10" s="24">
        <v>581623</v>
      </c>
      <c r="X10" s="24">
        <v>860247</v>
      </c>
      <c r="Y10" s="24">
        <v>-278624</v>
      </c>
      <c r="Z10" s="6">
        <v>-32.39</v>
      </c>
      <c r="AA10" s="22">
        <v>1147000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35564160</v>
      </c>
      <c r="D15" s="19">
        <f>SUM(D16:D18)</f>
        <v>0</v>
      </c>
      <c r="E15" s="20">
        <f t="shared" si="2"/>
        <v>18903800</v>
      </c>
      <c r="F15" s="21">
        <f t="shared" si="2"/>
        <v>21737594</v>
      </c>
      <c r="G15" s="21">
        <f t="shared" si="2"/>
        <v>330858</v>
      </c>
      <c r="H15" s="21">
        <f t="shared" si="2"/>
        <v>481193</v>
      </c>
      <c r="I15" s="21">
        <f t="shared" si="2"/>
        <v>514177</v>
      </c>
      <c r="J15" s="21">
        <f t="shared" si="2"/>
        <v>1326228</v>
      </c>
      <c r="K15" s="21">
        <f t="shared" si="2"/>
        <v>1657866</v>
      </c>
      <c r="L15" s="21">
        <f t="shared" si="2"/>
        <v>476988</v>
      </c>
      <c r="M15" s="21">
        <f t="shared" si="2"/>
        <v>3858102</v>
      </c>
      <c r="N15" s="21">
        <f t="shared" si="2"/>
        <v>5992956</v>
      </c>
      <c r="O15" s="21">
        <f t="shared" si="2"/>
        <v>1605785</v>
      </c>
      <c r="P15" s="21">
        <f t="shared" si="2"/>
        <v>1034122</v>
      </c>
      <c r="Q15" s="21">
        <f t="shared" si="2"/>
        <v>1564212</v>
      </c>
      <c r="R15" s="21">
        <f t="shared" si="2"/>
        <v>4204119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11523303</v>
      </c>
      <c r="X15" s="21">
        <f t="shared" si="2"/>
        <v>14177853</v>
      </c>
      <c r="Y15" s="21">
        <f t="shared" si="2"/>
        <v>-2654550</v>
      </c>
      <c r="Z15" s="4">
        <f>+IF(X15&lt;&gt;0,+(Y15/X15)*100,0)</f>
        <v>-18.72321570833045</v>
      </c>
      <c r="AA15" s="19">
        <f>SUM(AA16:AA18)</f>
        <v>21737594</v>
      </c>
    </row>
    <row r="16" spans="1:27" ht="13.5">
      <c r="A16" s="5" t="s">
        <v>43</v>
      </c>
      <c r="B16" s="3"/>
      <c r="C16" s="22">
        <v>280035</v>
      </c>
      <c r="D16" s="22"/>
      <c r="E16" s="23">
        <v>2000000</v>
      </c>
      <c r="F16" s="24">
        <v>1600000</v>
      </c>
      <c r="G16" s="24">
        <v>25824</v>
      </c>
      <c r="H16" s="24">
        <v>8211</v>
      </c>
      <c r="I16" s="24">
        <v>1552</v>
      </c>
      <c r="J16" s="24">
        <v>35587</v>
      </c>
      <c r="K16" s="24">
        <v>10067</v>
      </c>
      <c r="L16" s="24">
        <v>13783</v>
      </c>
      <c r="M16" s="24">
        <v>19929</v>
      </c>
      <c r="N16" s="24">
        <v>43779</v>
      </c>
      <c r="O16" s="24">
        <v>351</v>
      </c>
      <c r="P16" s="24">
        <v>19445</v>
      </c>
      <c r="Q16" s="24">
        <v>27381</v>
      </c>
      <c r="R16" s="24">
        <v>47177</v>
      </c>
      <c r="S16" s="24"/>
      <c r="T16" s="24"/>
      <c r="U16" s="24"/>
      <c r="V16" s="24"/>
      <c r="W16" s="24">
        <v>126543</v>
      </c>
      <c r="X16" s="24">
        <v>1500003</v>
      </c>
      <c r="Y16" s="24">
        <v>-1373460</v>
      </c>
      <c r="Z16" s="6">
        <v>-91.56</v>
      </c>
      <c r="AA16" s="22">
        <v>1600000</v>
      </c>
    </row>
    <row r="17" spans="1:27" ht="13.5">
      <c r="A17" s="5" t="s">
        <v>44</v>
      </c>
      <c r="B17" s="3"/>
      <c r="C17" s="22">
        <v>35284125</v>
      </c>
      <c r="D17" s="22"/>
      <c r="E17" s="23">
        <v>16903800</v>
      </c>
      <c r="F17" s="24">
        <v>20137594</v>
      </c>
      <c r="G17" s="24">
        <v>305034</v>
      </c>
      <c r="H17" s="24">
        <v>472982</v>
      </c>
      <c r="I17" s="24">
        <v>512625</v>
      </c>
      <c r="J17" s="24">
        <v>1290641</v>
      </c>
      <c r="K17" s="24">
        <v>1647799</v>
      </c>
      <c r="L17" s="24">
        <v>463205</v>
      </c>
      <c r="M17" s="24">
        <v>3838173</v>
      </c>
      <c r="N17" s="24">
        <v>5949177</v>
      </c>
      <c r="O17" s="24">
        <v>1605434</v>
      </c>
      <c r="P17" s="24">
        <v>1014677</v>
      </c>
      <c r="Q17" s="24">
        <v>1536831</v>
      </c>
      <c r="R17" s="24">
        <v>4156942</v>
      </c>
      <c r="S17" s="24"/>
      <c r="T17" s="24"/>
      <c r="U17" s="24"/>
      <c r="V17" s="24"/>
      <c r="W17" s="24">
        <v>11396760</v>
      </c>
      <c r="X17" s="24">
        <v>12677850</v>
      </c>
      <c r="Y17" s="24">
        <v>-1281090</v>
      </c>
      <c r="Z17" s="6">
        <v>-10.1</v>
      </c>
      <c r="AA17" s="22">
        <v>20137594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6771617</v>
      </c>
      <c r="D19" s="19">
        <f>SUM(D20:D23)</f>
        <v>0</v>
      </c>
      <c r="E19" s="20">
        <f t="shared" si="3"/>
        <v>22263470</v>
      </c>
      <c r="F19" s="21">
        <f t="shared" si="3"/>
        <v>21615817</v>
      </c>
      <c r="G19" s="21">
        <f t="shared" si="3"/>
        <v>1750637</v>
      </c>
      <c r="H19" s="21">
        <f t="shared" si="3"/>
        <v>2034847</v>
      </c>
      <c r="I19" s="21">
        <f t="shared" si="3"/>
        <v>1631556</v>
      </c>
      <c r="J19" s="21">
        <f t="shared" si="3"/>
        <v>5417040</v>
      </c>
      <c r="K19" s="21">
        <f t="shared" si="3"/>
        <v>559448</v>
      </c>
      <c r="L19" s="21">
        <f t="shared" si="3"/>
        <v>2495946</v>
      </c>
      <c r="M19" s="21">
        <f t="shared" si="3"/>
        <v>3012655</v>
      </c>
      <c r="N19" s="21">
        <f t="shared" si="3"/>
        <v>6068049</v>
      </c>
      <c r="O19" s="21">
        <f t="shared" si="3"/>
        <v>1446432</v>
      </c>
      <c r="P19" s="21">
        <f t="shared" si="3"/>
        <v>2008541</v>
      </c>
      <c r="Q19" s="21">
        <f t="shared" si="3"/>
        <v>1527784</v>
      </c>
      <c r="R19" s="21">
        <f t="shared" si="3"/>
        <v>4982757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16467846</v>
      </c>
      <c r="X19" s="21">
        <f t="shared" si="3"/>
        <v>16697601</v>
      </c>
      <c r="Y19" s="21">
        <f t="shared" si="3"/>
        <v>-229755</v>
      </c>
      <c r="Z19" s="4">
        <f>+IF(X19&lt;&gt;0,+(Y19/X19)*100,0)</f>
        <v>-1.3759761057890891</v>
      </c>
      <c r="AA19" s="19">
        <f>SUM(AA20:AA23)</f>
        <v>21615817</v>
      </c>
    </row>
    <row r="20" spans="1:27" ht="13.5">
      <c r="A20" s="5" t="s">
        <v>47</v>
      </c>
      <c r="B20" s="3"/>
      <c r="C20" s="22">
        <v>5460194</v>
      </c>
      <c r="D20" s="22"/>
      <c r="E20" s="23">
        <v>12277293</v>
      </c>
      <c r="F20" s="24">
        <v>12377293</v>
      </c>
      <c r="G20" s="24">
        <v>588292</v>
      </c>
      <c r="H20" s="24">
        <v>873132</v>
      </c>
      <c r="I20" s="24">
        <v>1203352</v>
      </c>
      <c r="J20" s="24">
        <v>2664776</v>
      </c>
      <c r="K20" s="24">
        <v>524728</v>
      </c>
      <c r="L20" s="24">
        <v>1746865</v>
      </c>
      <c r="M20" s="24">
        <v>2148830</v>
      </c>
      <c r="N20" s="24">
        <v>4420423</v>
      </c>
      <c r="O20" s="24">
        <v>640864</v>
      </c>
      <c r="P20" s="24">
        <v>1169719</v>
      </c>
      <c r="Q20" s="24">
        <v>723803</v>
      </c>
      <c r="R20" s="24">
        <v>2534386</v>
      </c>
      <c r="S20" s="24"/>
      <c r="T20" s="24"/>
      <c r="U20" s="24"/>
      <c r="V20" s="24"/>
      <c r="W20" s="24">
        <v>9619585</v>
      </c>
      <c r="X20" s="24">
        <v>9207972</v>
      </c>
      <c r="Y20" s="24">
        <v>411613</v>
      </c>
      <c r="Z20" s="6">
        <v>4.47</v>
      </c>
      <c r="AA20" s="22">
        <v>12377293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1311423</v>
      </c>
      <c r="D23" s="22"/>
      <c r="E23" s="23">
        <v>9986177</v>
      </c>
      <c r="F23" s="24">
        <v>9238524</v>
      </c>
      <c r="G23" s="24">
        <v>1162345</v>
      </c>
      <c r="H23" s="24">
        <v>1161715</v>
      </c>
      <c r="I23" s="24">
        <v>428204</v>
      </c>
      <c r="J23" s="24">
        <v>2752264</v>
      </c>
      <c r="K23" s="24">
        <v>34720</v>
      </c>
      <c r="L23" s="24">
        <v>749081</v>
      </c>
      <c r="M23" s="24">
        <v>863825</v>
      </c>
      <c r="N23" s="24">
        <v>1647626</v>
      </c>
      <c r="O23" s="24">
        <v>805568</v>
      </c>
      <c r="P23" s="24">
        <v>838822</v>
      </c>
      <c r="Q23" s="24">
        <v>803981</v>
      </c>
      <c r="R23" s="24">
        <v>2448371</v>
      </c>
      <c r="S23" s="24"/>
      <c r="T23" s="24"/>
      <c r="U23" s="24"/>
      <c r="V23" s="24"/>
      <c r="W23" s="24">
        <v>6848261</v>
      </c>
      <c r="X23" s="24">
        <v>7489629</v>
      </c>
      <c r="Y23" s="24">
        <v>-641368</v>
      </c>
      <c r="Z23" s="6">
        <v>-8.56</v>
      </c>
      <c r="AA23" s="22">
        <v>9238524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113772672</v>
      </c>
      <c r="D25" s="40">
        <f>+D5+D9+D15+D19+D24</f>
        <v>0</v>
      </c>
      <c r="E25" s="41">
        <f t="shared" si="4"/>
        <v>121313170</v>
      </c>
      <c r="F25" s="42">
        <f t="shared" si="4"/>
        <v>125634311</v>
      </c>
      <c r="G25" s="42">
        <f t="shared" si="4"/>
        <v>21179247</v>
      </c>
      <c r="H25" s="42">
        <f t="shared" si="4"/>
        <v>5210376</v>
      </c>
      <c r="I25" s="42">
        <f t="shared" si="4"/>
        <v>4558601</v>
      </c>
      <c r="J25" s="42">
        <f t="shared" si="4"/>
        <v>30948224</v>
      </c>
      <c r="K25" s="42">
        <f t="shared" si="4"/>
        <v>4723564</v>
      </c>
      <c r="L25" s="42">
        <f t="shared" si="4"/>
        <v>5498536</v>
      </c>
      <c r="M25" s="42">
        <f t="shared" si="4"/>
        <v>10235470</v>
      </c>
      <c r="N25" s="42">
        <f t="shared" si="4"/>
        <v>20457570</v>
      </c>
      <c r="O25" s="42">
        <f t="shared" si="4"/>
        <v>5885533</v>
      </c>
      <c r="P25" s="42">
        <f t="shared" si="4"/>
        <v>6126721</v>
      </c>
      <c r="Q25" s="42">
        <f t="shared" si="4"/>
        <v>16103115</v>
      </c>
      <c r="R25" s="42">
        <f t="shared" si="4"/>
        <v>28115369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79521163</v>
      </c>
      <c r="X25" s="42">
        <f t="shared" si="4"/>
        <v>90984870</v>
      </c>
      <c r="Y25" s="42">
        <f t="shared" si="4"/>
        <v>-11463707</v>
      </c>
      <c r="Z25" s="43">
        <f>+IF(X25&lt;&gt;0,+(Y25/X25)*100,0)</f>
        <v>-12.599575072207061</v>
      </c>
      <c r="AA25" s="40">
        <f>+AA5+AA9+AA15+AA19+AA24</f>
        <v>125634311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74922958</v>
      </c>
      <c r="D28" s="19">
        <f>SUM(D29:D31)</f>
        <v>0</v>
      </c>
      <c r="E28" s="20">
        <f t="shared" si="5"/>
        <v>82993038</v>
      </c>
      <c r="F28" s="21">
        <f t="shared" si="5"/>
        <v>84184950</v>
      </c>
      <c r="G28" s="21">
        <f t="shared" si="5"/>
        <v>2451511</v>
      </c>
      <c r="H28" s="21">
        <f t="shared" si="5"/>
        <v>2877797</v>
      </c>
      <c r="I28" s="21">
        <f t="shared" si="5"/>
        <v>3095070</v>
      </c>
      <c r="J28" s="21">
        <f t="shared" si="5"/>
        <v>8424378</v>
      </c>
      <c r="K28" s="21">
        <f t="shared" si="5"/>
        <v>3365948</v>
      </c>
      <c r="L28" s="21">
        <f t="shared" si="5"/>
        <v>4358509</v>
      </c>
      <c r="M28" s="21">
        <f t="shared" si="5"/>
        <v>4492299</v>
      </c>
      <c r="N28" s="21">
        <f t="shared" si="5"/>
        <v>12216756</v>
      </c>
      <c r="O28" s="21">
        <f t="shared" si="5"/>
        <v>3312425</v>
      </c>
      <c r="P28" s="21">
        <f t="shared" si="5"/>
        <v>3057968</v>
      </c>
      <c r="Q28" s="21">
        <f t="shared" si="5"/>
        <v>6660993</v>
      </c>
      <c r="R28" s="21">
        <f t="shared" si="5"/>
        <v>13031386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33672520</v>
      </c>
      <c r="X28" s="21">
        <f t="shared" si="5"/>
        <v>62244774</v>
      </c>
      <c r="Y28" s="21">
        <f t="shared" si="5"/>
        <v>-28572254</v>
      </c>
      <c r="Z28" s="4">
        <f>+IF(X28&lt;&gt;0,+(Y28/X28)*100,0)</f>
        <v>-45.90305685743192</v>
      </c>
      <c r="AA28" s="19">
        <f>SUM(AA29:AA31)</f>
        <v>84184950</v>
      </c>
    </row>
    <row r="29" spans="1:27" ht="13.5">
      <c r="A29" s="5" t="s">
        <v>33</v>
      </c>
      <c r="B29" s="3"/>
      <c r="C29" s="22">
        <v>15313230</v>
      </c>
      <c r="D29" s="22"/>
      <c r="E29" s="23">
        <v>18245377</v>
      </c>
      <c r="F29" s="24">
        <v>16460434</v>
      </c>
      <c r="G29" s="24">
        <v>695078</v>
      </c>
      <c r="H29" s="24">
        <v>608835</v>
      </c>
      <c r="I29" s="24">
        <v>683373</v>
      </c>
      <c r="J29" s="24">
        <v>1987286</v>
      </c>
      <c r="K29" s="24">
        <v>806901</v>
      </c>
      <c r="L29" s="24">
        <v>875148</v>
      </c>
      <c r="M29" s="24">
        <v>1028823</v>
      </c>
      <c r="N29" s="24">
        <v>2710872</v>
      </c>
      <c r="O29" s="24">
        <v>649601</v>
      </c>
      <c r="P29" s="24">
        <v>765408</v>
      </c>
      <c r="Q29" s="24">
        <v>1224607</v>
      </c>
      <c r="R29" s="24">
        <v>2639616</v>
      </c>
      <c r="S29" s="24"/>
      <c r="T29" s="24"/>
      <c r="U29" s="24"/>
      <c r="V29" s="24"/>
      <c r="W29" s="24">
        <v>7337774</v>
      </c>
      <c r="X29" s="24">
        <v>13684032</v>
      </c>
      <c r="Y29" s="24">
        <v>-6346258</v>
      </c>
      <c r="Z29" s="6">
        <v>-46.38</v>
      </c>
      <c r="AA29" s="22">
        <v>16460434</v>
      </c>
    </row>
    <row r="30" spans="1:27" ht="13.5">
      <c r="A30" s="5" t="s">
        <v>34</v>
      </c>
      <c r="B30" s="3"/>
      <c r="C30" s="25">
        <v>46686634</v>
      </c>
      <c r="D30" s="25"/>
      <c r="E30" s="26">
        <v>53144103</v>
      </c>
      <c r="F30" s="27">
        <v>51795462</v>
      </c>
      <c r="G30" s="27">
        <v>1041525</v>
      </c>
      <c r="H30" s="27">
        <v>1242539</v>
      </c>
      <c r="I30" s="27">
        <v>1610239</v>
      </c>
      <c r="J30" s="27">
        <v>3894303</v>
      </c>
      <c r="K30" s="27">
        <v>1357014</v>
      </c>
      <c r="L30" s="27">
        <v>2349362</v>
      </c>
      <c r="M30" s="27">
        <v>2450941</v>
      </c>
      <c r="N30" s="27">
        <v>6157317</v>
      </c>
      <c r="O30" s="27">
        <v>1729858</v>
      </c>
      <c r="P30" s="27">
        <v>1573084</v>
      </c>
      <c r="Q30" s="27">
        <v>4675219</v>
      </c>
      <c r="R30" s="27">
        <v>7978161</v>
      </c>
      <c r="S30" s="27"/>
      <c r="T30" s="27"/>
      <c r="U30" s="27"/>
      <c r="V30" s="27"/>
      <c r="W30" s="27">
        <v>18029781</v>
      </c>
      <c r="X30" s="27">
        <v>39858075</v>
      </c>
      <c r="Y30" s="27">
        <v>-21828294</v>
      </c>
      <c r="Z30" s="7">
        <v>-54.77</v>
      </c>
      <c r="AA30" s="25">
        <v>51795462</v>
      </c>
    </row>
    <row r="31" spans="1:27" ht="13.5">
      <c r="A31" s="5" t="s">
        <v>35</v>
      </c>
      <c r="B31" s="3"/>
      <c r="C31" s="22">
        <v>12923094</v>
      </c>
      <c r="D31" s="22"/>
      <c r="E31" s="23">
        <v>11603558</v>
      </c>
      <c r="F31" s="24">
        <v>15929054</v>
      </c>
      <c r="G31" s="24">
        <v>714908</v>
      </c>
      <c r="H31" s="24">
        <v>1026423</v>
      </c>
      <c r="I31" s="24">
        <v>801458</v>
      </c>
      <c r="J31" s="24">
        <v>2542789</v>
      </c>
      <c r="K31" s="24">
        <v>1202033</v>
      </c>
      <c r="L31" s="24">
        <v>1133999</v>
      </c>
      <c r="M31" s="24">
        <v>1012535</v>
      </c>
      <c r="N31" s="24">
        <v>3348567</v>
      </c>
      <c r="O31" s="24">
        <v>932966</v>
      </c>
      <c r="P31" s="24">
        <v>719476</v>
      </c>
      <c r="Q31" s="24">
        <v>761167</v>
      </c>
      <c r="R31" s="24">
        <v>2413609</v>
      </c>
      <c r="S31" s="24"/>
      <c r="T31" s="24"/>
      <c r="U31" s="24"/>
      <c r="V31" s="24"/>
      <c r="W31" s="24">
        <v>8304965</v>
      </c>
      <c r="X31" s="24">
        <v>8702667</v>
      </c>
      <c r="Y31" s="24">
        <v>-397702</v>
      </c>
      <c r="Z31" s="6">
        <v>-4.57</v>
      </c>
      <c r="AA31" s="22">
        <v>15929054</v>
      </c>
    </row>
    <row r="32" spans="1:27" ht="13.5">
      <c r="A32" s="2" t="s">
        <v>36</v>
      </c>
      <c r="B32" s="3"/>
      <c r="C32" s="19">
        <f aca="true" t="shared" si="6" ref="C32:Y32">SUM(C33:C37)</f>
        <v>2521690</v>
      </c>
      <c r="D32" s="19">
        <f>SUM(D33:D37)</f>
        <v>0</v>
      </c>
      <c r="E32" s="20">
        <f t="shared" si="6"/>
        <v>3182929</v>
      </c>
      <c r="F32" s="21">
        <f t="shared" si="6"/>
        <v>3334800</v>
      </c>
      <c r="G32" s="21">
        <f t="shared" si="6"/>
        <v>181662</v>
      </c>
      <c r="H32" s="21">
        <f t="shared" si="6"/>
        <v>158664</v>
      </c>
      <c r="I32" s="21">
        <f t="shared" si="6"/>
        <v>111535</v>
      </c>
      <c r="J32" s="21">
        <f t="shared" si="6"/>
        <v>451861</v>
      </c>
      <c r="K32" s="21">
        <f t="shared" si="6"/>
        <v>141613</v>
      </c>
      <c r="L32" s="21">
        <f t="shared" si="6"/>
        <v>304047</v>
      </c>
      <c r="M32" s="21">
        <f t="shared" si="6"/>
        <v>181717</v>
      </c>
      <c r="N32" s="21">
        <f t="shared" si="6"/>
        <v>627377</v>
      </c>
      <c r="O32" s="21">
        <f t="shared" si="6"/>
        <v>131018</v>
      </c>
      <c r="P32" s="21">
        <f t="shared" si="6"/>
        <v>108462</v>
      </c>
      <c r="Q32" s="21">
        <f t="shared" si="6"/>
        <v>103584</v>
      </c>
      <c r="R32" s="21">
        <f t="shared" si="6"/>
        <v>343064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1422302</v>
      </c>
      <c r="X32" s="21">
        <f t="shared" si="6"/>
        <v>2387196</v>
      </c>
      <c r="Y32" s="21">
        <f t="shared" si="6"/>
        <v>-964894</v>
      </c>
      <c r="Z32" s="4">
        <f>+IF(X32&lt;&gt;0,+(Y32/X32)*100,0)</f>
        <v>-40.41955499255193</v>
      </c>
      <c r="AA32" s="19">
        <f>SUM(AA33:AA37)</f>
        <v>3334800</v>
      </c>
    </row>
    <row r="33" spans="1:27" ht="13.5">
      <c r="A33" s="5" t="s">
        <v>37</v>
      </c>
      <c r="B33" s="3"/>
      <c r="C33" s="22">
        <v>2521690</v>
      </c>
      <c r="D33" s="22"/>
      <c r="E33" s="23">
        <v>3182929</v>
      </c>
      <c r="F33" s="24">
        <v>3334800</v>
      </c>
      <c r="G33" s="24">
        <v>181662</v>
      </c>
      <c r="H33" s="24">
        <v>158664</v>
      </c>
      <c r="I33" s="24">
        <v>111535</v>
      </c>
      <c r="J33" s="24">
        <v>451861</v>
      </c>
      <c r="K33" s="24">
        <v>141613</v>
      </c>
      <c r="L33" s="24">
        <v>304047</v>
      </c>
      <c r="M33" s="24">
        <v>181717</v>
      </c>
      <c r="N33" s="24">
        <v>627377</v>
      </c>
      <c r="O33" s="24">
        <v>131018</v>
      </c>
      <c r="P33" s="24">
        <v>108462</v>
      </c>
      <c r="Q33" s="24">
        <v>103584</v>
      </c>
      <c r="R33" s="24">
        <v>343064</v>
      </c>
      <c r="S33" s="24"/>
      <c r="T33" s="24"/>
      <c r="U33" s="24"/>
      <c r="V33" s="24"/>
      <c r="W33" s="24">
        <v>1422302</v>
      </c>
      <c r="X33" s="24">
        <v>2387196</v>
      </c>
      <c r="Y33" s="24">
        <v>-964894</v>
      </c>
      <c r="Z33" s="6">
        <v>-40.42</v>
      </c>
      <c r="AA33" s="22">
        <v>3334800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17489456</v>
      </c>
      <c r="D38" s="19">
        <f>SUM(D39:D41)</f>
        <v>0</v>
      </c>
      <c r="E38" s="20">
        <f t="shared" si="7"/>
        <v>22802816</v>
      </c>
      <c r="F38" s="21">
        <f t="shared" si="7"/>
        <v>23392232</v>
      </c>
      <c r="G38" s="21">
        <f t="shared" si="7"/>
        <v>1169284</v>
      </c>
      <c r="H38" s="21">
        <f t="shared" si="7"/>
        <v>1635296</v>
      </c>
      <c r="I38" s="21">
        <f t="shared" si="7"/>
        <v>1383775</v>
      </c>
      <c r="J38" s="21">
        <f t="shared" si="7"/>
        <v>4188355</v>
      </c>
      <c r="K38" s="21">
        <f t="shared" si="7"/>
        <v>1375356</v>
      </c>
      <c r="L38" s="21">
        <f t="shared" si="7"/>
        <v>1959862</v>
      </c>
      <c r="M38" s="21">
        <f t="shared" si="7"/>
        <v>1607699</v>
      </c>
      <c r="N38" s="21">
        <f t="shared" si="7"/>
        <v>4942917</v>
      </c>
      <c r="O38" s="21">
        <f t="shared" si="7"/>
        <v>1300589</v>
      </c>
      <c r="P38" s="21">
        <f t="shared" si="7"/>
        <v>1754605</v>
      </c>
      <c r="Q38" s="21">
        <f t="shared" si="7"/>
        <v>1456405</v>
      </c>
      <c r="R38" s="21">
        <f t="shared" si="7"/>
        <v>4511599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13642871</v>
      </c>
      <c r="X38" s="21">
        <f t="shared" si="7"/>
        <v>17102115</v>
      </c>
      <c r="Y38" s="21">
        <f t="shared" si="7"/>
        <v>-3459244</v>
      </c>
      <c r="Z38" s="4">
        <f>+IF(X38&lt;&gt;0,+(Y38/X38)*100,0)</f>
        <v>-20.226995316076405</v>
      </c>
      <c r="AA38" s="19">
        <f>SUM(AA39:AA41)</f>
        <v>23392232</v>
      </c>
    </row>
    <row r="39" spans="1:27" ht="13.5">
      <c r="A39" s="5" t="s">
        <v>43</v>
      </c>
      <c r="B39" s="3"/>
      <c r="C39" s="22">
        <v>4468274</v>
      </c>
      <c r="D39" s="22"/>
      <c r="E39" s="23">
        <v>7795437</v>
      </c>
      <c r="F39" s="24">
        <v>7550648</v>
      </c>
      <c r="G39" s="24">
        <v>322528</v>
      </c>
      <c r="H39" s="24">
        <v>525521</v>
      </c>
      <c r="I39" s="24">
        <v>437058</v>
      </c>
      <c r="J39" s="24">
        <v>1285107</v>
      </c>
      <c r="K39" s="24">
        <v>418289</v>
      </c>
      <c r="L39" s="24">
        <v>662171</v>
      </c>
      <c r="M39" s="24">
        <v>524367</v>
      </c>
      <c r="N39" s="24">
        <v>1604827</v>
      </c>
      <c r="O39" s="24">
        <v>350854</v>
      </c>
      <c r="P39" s="24">
        <v>587375</v>
      </c>
      <c r="Q39" s="24">
        <v>423285</v>
      </c>
      <c r="R39" s="24">
        <v>1361514</v>
      </c>
      <c r="S39" s="24"/>
      <c r="T39" s="24"/>
      <c r="U39" s="24"/>
      <c r="V39" s="24"/>
      <c r="W39" s="24">
        <v>4251448</v>
      </c>
      <c r="X39" s="24">
        <v>5846580</v>
      </c>
      <c r="Y39" s="24">
        <v>-1595132</v>
      </c>
      <c r="Z39" s="6">
        <v>-27.28</v>
      </c>
      <c r="AA39" s="22">
        <v>7550648</v>
      </c>
    </row>
    <row r="40" spans="1:27" ht="13.5">
      <c r="A40" s="5" t="s">
        <v>44</v>
      </c>
      <c r="B40" s="3"/>
      <c r="C40" s="22">
        <v>13021182</v>
      </c>
      <c r="D40" s="22"/>
      <c r="E40" s="23">
        <v>15007379</v>
      </c>
      <c r="F40" s="24">
        <v>15841584</v>
      </c>
      <c r="G40" s="24">
        <v>846756</v>
      </c>
      <c r="H40" s="24">
        <v>1109775</v>
      </c>
      <c r="I40" s="24">
        <v>946717</v>
      </c>
      <c r="J40" s="24">
        <v>2903248</v>
      </c>
      <c r="K40" s="24">
        <v>957067</v>
      </c>
      <c r="L40" s="24">
        <v>1297691</v>
      </c>
      <c r="M40" s="24">
        <v>1083332</v>
      </c>
      <c r="N40" s="24">
        <v>3338090</v>
      </c>
      <c r="O40" s="24">
        <v>949735</v>
      </c>
      <c r="P40" s="24">
        <v>1167230</v>
      </c>
      <c r="Q40" s="24">
        <v>1033120</v>
      </c>
      <c r="R40" s="24">
        <v>3150085</v>
      </c>
      <c r="S40" s="24"/>
      <c r="T40" s="24"/>
      <c r="U40" s="24"/>
      <c r="V40" s="24"/>
      <c r="W40" s="24">
        <v>9391423</v>
      </c>
      <c r="X40" s="24">
        <v>11255535</v>
      </c>
      <c r="Y40" s="24">
        <v>-1864112</v>
      </c>
      <c r="Z40" s="6">
        <v>-16.56</v>
      </c>
      <c r="AA40" s="22">
        <v>15841584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14603003</v>
      </c>
      <c r="D42" s="19">
        <f>SUM(D43:D46)</f>
        <v>0</v>
      </c>
      <c r="E42" s="20">
        <f t="shared" si="8"/>
        <v>18336339</v>
      </c>
      <c r="F42" s="21">
        <f t="shared" si="8"/>
        <v>19150361</v>
      </c>
      <c r="G42" s="21">
        <f t="shared" si="8"/>
        <v>548943</v>
      </c>
      <c r="H42" s="21">
        <f t="shared" si="8"/>
        <v>2914360</v>
      </c>
      <c r="I42" s="21">
        <f t="shared" si="8"/>
        <v>778016</v>
      </c>
      <c r="J42" s="21">
        <f t="shared" si="8"/>
        <v>4241319</v>
      </c>
      <c r="K42" s="21">
        <f t="shared" si="8"/>
        <v>1081681</v>
      </c>
      <c r="L42" s="21">
        <f t="shared" si="8"/>
        <v>1028886</v>
      </c>
      <c r="M42" s="21">
        <f t="shared" si="8"/>
        <v>2339090</v>
      </c>
      <c r="N42" s="21">
        <f t="shared" si="8"/>
        <v>4449657</v>
      </c>
      <c r="O42" s="21">
        <f t="shared" si="8"/>
        <v>1076459</v>
      </c>
      <c r="P42" s="21">
        <f t="shared" si="8"/>
        <v>848115</v>
      </c>
      <c r="Q42" s="21">
        <f t="shared" si="8"/>
        <v>2051601</v>
      </c>
      <c r="R42" s="21">
        <f t="shared" si="8"/>
        <v>3976175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12667151</v>
      </c>
      <c r="X42" s="21">
        <f t="shared" si="8"/>
        <v>13752252</v>
      </c>
      <c r="Y42" s="21">
        <f t="shared" si="8"/>
        <v>-1085101</v>
      </c>
      <c r="Z42" s="4">
        <f>+IF(X42&lt;&gt;0,+(Y42/X42)*100,0)</f>
        <v>-7.890351340275033</v>
      </c>
      <c r="AA42" s="19">
        <f>SUM(AA43:AA46)</f>
        <v>19150361</v>
      </c>
    </row>
    <row r="43" spans="1:27" ht="13.5">
      <c r="A43" s="5" t="s">
        <v>47</v>
      </c>
      <c r="B43" s="3"/>
      <c r="C43" s="22">
        <v>8409429</v>
      </c>
      <c r="D43" s="22"/>
      <c r="E43" s="23">
        <v>11507653</v>
      </c>
      <c r="F43" s="24">
        <v>12383456</v>
      </c>
      <c r="G43" s="24">
        <v>111766</v>
      </c>
      <c r="H43" s="24">
        <v>2456111</v>
      </c>
      <c r="I43" s="24">
        <v>171019</v>
      </c>
      <c r="J43" s="24">
        <v>2738896</v>
      </c>
      <c r="K43" s="24">
        <v>615747</v>
      </c>
      <c r="L43" s="24">
        <v>203969</v>
      </c>
      <c r="M43" s="24">
        <v>1923461</v>
      </c>
      <c r="N43" s="24">
        <v>2743177</v>
      </c>
      <c r="O43" s="24">
        <v>600995</v>
      </c>
      <c r="P43" s="24">
        <v>330501</v>
      </c>
      <c r="Q43" s="24">
        <v>1549187</v>
      </c>
      <c r="R43" s="24">
        <v>2480683</v>
      </c>
      <c r="S43" s="24"/>
      <c r="T43" s="24"/>
      <c r="U43" s="24"/>
      <c r="V43" s="24"/>
      <c r="W43" s="24">
        <v>7962756</v>
      </c>
      <c r="X43" s="24">
        <v>8630739</v>
      </c>
      <c r="Y43" s="24">
        <v>-667983</v>
      </c>
      <c r="Z43" s="6">
        <v>-7.74</v>
      </c>
      <c r="AA43" s="22">
        <v>12383456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6193574</v>
      </c>
      <c r="D46" s="22"/>
      <c r="E46" s="23">
        <v>6828686</v>
      </c>
      <c r="F46" s="24">
        <v>6766905</v>
      </c>
      <c r="G46" s="24">
        <v>437177</v>
      </c>
      <c r="H46" s="24">
        <v>458249</v>
      </c>
      <c r="I46" s="24">
        <v>606997</v>
      </c>
      <c r="J46" s="24">
        <v>1502423</v>
      </c>
      <c r="K46" s="24">
        <v>465934</v>
      </c>
      <c r="L46" s="24">
        <v>824917</v>
      </c>
      <c r="M46" s="24">
        <v>415629</v>
      </c>
      <c r="N46" s="24">
        <v>1706480</v>
      </c>
      <c r="O46" s="24">
        <v>475464</v>
      </c>
      <c r="P46" s="24">
        <v>517614</v>
      </c>
      <c r="Q46" s="24">
        <v>502414</v>
      </c>
      <c r="R46" s="24">
        <v>1495492</v>
      </c>
      <c r="S46" s="24"/>
      <c r="T46" s="24"/>
      <c r="U46" s="24"/>
      <c r="V46" s="24"/>
      <c r="W46" s="24">
        <v>4704395</v>
      </c>
      <c r="X46" s="24">
        <v>5121513</v>
      </c>
      <c r="Y46" s="24">
        <v>-417118</v>
      </c>
      <c r="Z46" s="6">
        <v>-8.14</v>
      </c>
      <c r="AA46" s="22">
        <v>6766905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109537107</v>
      </c>
      <c r="D48" s="40">
        <f>+D28+D32+D38+D42+D47</f>
        <v>0</v>
      </c>
      <c r="E48" s="41">
        <f t="shared" si="9"/>
        <v>127315122</v>
      </c>
      <c r="F48" s="42">
        <f t="shared" si="9"/>
        <v>130062343</v>
      </c>
      <c r="G48" s="42">
        <f t="shared" si="9"/>
        <v>4351400</v>
      </c>
      <c r="H48" s="42">
        <f t="shared" si="9"/>
        <v>7586117</v>
      </c>
      <c r="I48" s="42">
        <f t="shared" si="9"/>
        <v>5368396</v>
      </c>
      <c r="J48" s="42">
        <f t="shared" si="9"/>
        <v>17305913</v>
      </c>
      <c r="K48" s="42">
        <f t="shared" si="9"/>
        <v>5964598</v>
      </c>
      <c r="L48" s="42">
        <f t="shared" si="9"/>
        <v>7651304</v>
      </c>
      <c r="M48" s="42">
        <f t="shared" si="9"/>
        <v>8620805</v>
      </c>
      <c r="N48" s="42">
        <f t="shared" si="9"/>
        <v>22236707</v>
      </c>
      <c r="O48" s="42">
        <f t="shared" si="9"/>
        <v>5820491</v>
      </c>
      <c r="P48" s="42">
        <f t="shared" si="9"/>
        <v>5769150</v>
      </c>
      <c r="Q48" s="42">
        <f t="shared" si="9"/>
        <v>10272583</v>
      </c>
      <c r="R48" s="42">
        <f t="shared" si="9"/>
        <v>21862224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61404844</v>
      </c>
      <c r="X48" s="42">
        <f t="shared" si="9"/>
        <v>95486337</v>
      </c>
      <c r="Y48" s="42">
        <f t="shared" si="9"/>
        <v>-34081493</v>
      </c>
      <c r="Z48" s="43">
        <f>+IF(X48&lt;&gt;0,+(Y48/X48)*100,0)</f>
        <v>-35.69253368678285</v>
      </c>
      <c r="AA48" s="40">
        <f>+AA28+AA32+AA38+AA42+AA47</f>
        <v>130062343</v>
      </c>
    </row>
    <row r="49" spans="1:27" ht="13.5">
      <c r="A49" s="14" t="s">
        <v>58</v>
      </c>
      <c r="B49" s="15"/>
      <c r="C49" s="44">
        <f aca="true" t="shared" si="10" ref="C49:Y49">+C25-C48</f>
        <v>4235565</v>
      </c>
      <c r="D49" s="44">
        <f>+D25-D48</f>
        <v>0</v>
      </c>
      <c r="E49" s="45">
        <f t="shared" si="10"/>
        <v>-6001952</v>
      </c>
      <c r="F49" s="46">
        <f t="shared" si="10"/>
        <v>-4428032</v>
      </c>
      <c r="G49" s="46">
        <f t="shared" si="10"/>
        <v>16827847</v>
      </c>
      <c r="H49" s="46">
        <f t="shared" si="10"/>
        <v>-2375741</v>
      </c>
      <c r="I49" s="46">
        <f t="shared" si="10"/>
        <v>-809795</v>
      </c>
      <c r="J49" s="46">
        <f t="shared" si="10"/>
        <v>13642311</v>
      </c>
      <c r="K49" s="46">
        <f t="shared" si="10"/>
        <v>-1241034</v>
      </c>
      <c r="L49" s="46">
        <f t="shared" si="10"/>
        <v>-2152768</v>
      </c>
      <c r="M49" s="46">
        <f t="shared" si="10"/>
        <v>1614665</v>
      </c>
      <c r="N49" s="46">
        <f t="shared" si="10"/>
        <v>-1779137</v>
      </c>
      <c r="O49" s="46">
        <f t="shared" si="10"/>
        <v>65042</v>
      </c>
      <c r="P49" s="46">
        <f t="shared" si="10"/>
        <v>357571</v>
      </c>
      <c r="Q49" s="46">
        <f t="shared" si="10"/>
        <v>5830532</v>
      </c>
      <c r="R49" s="46">
        <f t="shared" si="10"/>
        <v>6253145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18116319</v>
      </c>
      <c r="X49" s="46">
        <f>IF(F25=F48,0,X25-X48)</f>
        <v>-4501467</v>
      </c>
      <c r="Y49" s="46">
        <f t="shared" si="10"/>
        <v>22617786</v>
      </c>
      <c r="Z49" s="47">
        <f>+IF(X49&lt;&gt;0,+(Y49/X49)*100,0)</f>
        <v>-502.4536667712992</v>
      </c>
      <c r="AA49" s="44">
        <f>+AA25-AA48</f>
        <v>-4428032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155328630</v>
      </c>
      <c r="D5" s="19">
        <f>SUM(D6:D8)</f>
        <v>0</v>
      </c>
      <c r="E5" s="20">
        <f t="shared" si="0"/>
        <v>144441106</v>
      </c>
      <c r="F5" s="21">
        <f t="shared" si="0"/>
        <v>142613800</v>
      </c>
      <c r="G5" s="21">
        <f t="shared" si="0"/>
        <v>51913063</v>
      </c>
      <c r="H5" s="21">
        <f t="shared" si="0"/>
        <v>1581790</v>
      </c>
      <c r="I5" s="21">
        <f t="shared" si="0"/>
        <v>5239901</v>
      </c>
      <c r="J5" s="21">
        <f t="shared" si="0"/>
        <v>58734754</v>
      </c>
      <c r="K5" s="21">
        <f t="shared" si="0"/>
        <v>2013506</v>
      </c>
      <c r="L5" s="21">
        <f t="shared" si="0"/>
        <v>2149078</v>
      </c>
      <c r="M5" s="21">
        <f t="shared" si="0"/>
        <v>35759468</v>
      </c>
      <c r="N5" s="21">
        <f t="shared" si="0"/>
        <v>39922052</v>
      </c>
      <c r="O5" s="21">
        <f t="shared" si="0"/>
        <v>3365111</v>
      </c>
      <c r="P5" s="21">
        <f t="shared" si="0"/>
        <v>4951032</v>
      </c>
      <c r="Q5" s="21">
        <f t="shared" si="0"/>
        <v>34858847</v>
      </c>
      <c r="R5" s="21">
        <f t="shared" si="0"/>
        <v>43174990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141831796</v>
      </c>
      <c r="X5" s="21">
        <f t="shared" si="0"/>
        <v>112355247</v>
      </c>
      <c r="Y5" s="21">
        <f t="shared" si="0"/>
        <v>29476549</v>
      </c>
      <c r="Z5" s="4">
        <f>+IF(X5&lt;&gt;0,+(Y5/X5)*100,0)</f>
        <v>26.23513346021125</v>
      </c>
      <c r="AA5" s="19">
        <f>SUM(AA6:AA8)</f>
        <v>142613800</v>
      </c>
    </row>
    <row r="6" spans="1:27" ht="13.5">
      <c r="A6" s="5" t="s">
        <v>33</v>
      </c>
      <c r="B6" s="3"/>
      <c r="C6" s="22">
        <v>137234235</v>
      </c>
      <c r="D6" s="22"/>
      <c r="E6" s="23">
        <v>142565467</v>
      </c>
      <c r="F6" s="24">
        <v>124774000</v>
      </c>
      <c r="G6" s="24">
        <v>50840703</v>
      </c>
      <c r="H6" s="24">
        <v>255729</v>
      </c>
      <c r="I6" s="24">
        <v>3993566</v>
      </c>
      <c r="J6" s="24">
        <v>55089998</v>
      </c>
      <c r="K6" s="24">
        <v>916012</v>
      </c>
      <c r="L6" s="24">
        <v>907323</v>
      </c>
      <c r="M6" s="24">
        <v>34513899</v>
      </c>
      <c r="N6" s="24">
        <v>36337234</v>
      </c>
      <c r="O6" s="24">
        <v>1477598</v>
      </c>
      <c r="P6" s="24">
        <v>3947419</v>
      </c>
      <c r="Q6" s="24">
        <v>33290794</v>
      </c>
      <c r="R6" s="24">
        <v>38715811</v>
      </c>
      <c r="S6" s="24"/>
      <c r="T6" s="24"/>
      <c r="U6" s="24"/>
      <c r="V6" s="24"/>
      <c r="W6" s="24">
        <v>130143043</v>
      </c>
      <c r="X6" s="24">
        <v>111000000</v>
      </c>
      <c r="Y6" s="24">
        <v>19143043</v>
      </c>
      <c r="Z6" s="6">
        <v>17.25</v>
      </c>
      <c r="AA6" s="22">
        <v>124774000</v>
      </c>
    </row>
    <row r="7" spans="1:27" ht="13.5">
      <c r="A7" s="5" t="s">
        <v>34</v>
      </c>
      <c r="B7" s="3"/>
      <c r="C7" s="25">
        <v>17695888</v>
      </c>
      <c r="D7" s="25"/>
      <c r="E7" s="26">
        <v>1875639</v>
      </c>
      <c r="F7" s="27">
        <v>17839800</v>
      </c>
      <c r="G7" s="27">
        <v>1072360</v>
      </c>
      <c r="H7" s="27">
        <v>1326061</v>
      </c>
      <c r="I7" s="27">
        <v>1246335</v>
      </c>
      <c r="J7" s="27">
        <v>3644756</v>
      </c>
      <c r="K7" s="27">
        <v>1097494</v>
      </c>
      <c r="L7" s="27">
        <v>1241755</v>
      </c>
      <c r="M7" s="27">
        <v>1245569</v>
      </c>
      <c r="N7" s="27">
        <v>3584818</v>
      </c>
      <c r="O7" s="27">
        <v>1887513</v>
      </c>
      <c r="P7" s="27">
        <v>1003613</v>
      </c>
      <c r="Q7" s="27">
        <v>1568053</v>
      </c>
      <c r="R7" s="27">
        <v>4459179</v>
      </c>
      <c r="S7" s="27"/>
      <c r="T7" s="27"/>
      <c r="U7" s="27"/>
      <c r="V7" s="27"/>
      <c r="W7" s="27">
        <v>11688753</v>
      </c>
      <c r="X7" s="27">
        <v>1355247</v>
      </c>
      <c r="Y7" s="27">
        <v>10333506</v>
      </c>
      <c r="Z7" s="7">
        <v>762.48</v>
      </c>
      <c r="AA7" s="25">
        <v>17839800</v>
      </c>
    </row>
    <row r="8" spans="1:27" ht="13.5">
      <c r="A8" s="5" t="s">
        <v>35</v>
      </c>
      <c r="B8" s="3"/>
      <c r="C8" s="22">
        <v>398507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2078561</v>
      </c>
      <c r="D9" s="19">
        <f>SUM(D10:D14)</f>
        <v>0</v>
      </c>
      <c r="E9" s="20">
        <f t="shared" si="1"/>
        <v>2602649</v>
      </c>
      <c r="F9" s="21">
        <f t="shared" si="1"/>
        <v>2311971</v>
      </c>
      <c r="G9" s="21">
        <f t="shared" si="1"/>
        <v>0</v>
      </c>
      <c r="H9" s="21">
        <f t="shared" si="1"/>
        <v>62333</v>
      </c>
      <c r="I9" s="21">
        <f t="shared" si="1"/>
        <v>0</v>
      </c>
      <c r="J9" s="21">
        <f t="shared" si="1"/>
        <v>62333</v>
      </c>
      <c r="K9" s="21">
        <f t="shared" si="1"/>
        <v>52483</v>
      </c>
      <c r="L9" s="21">
        <f t="shared" si="1"/>
        <v>53380</v>
      </c>
      <c r="M9" s="21">
        <f t="shared" si="1"/>
        <v>1095754</v>
      </c>
      <c r="N9" s="21">
        <f t="shared" si="1"/>
        <v>1201617</v>
      </c>
      <c r="O9" s="21">
        <f t="shared" si="1"/>
        <v>37902</v>
      </c>
      <c r="P9" s="21">
        <f t="shared" si="1"/>
        <v>203634</v>
      </c>
      <c r="Q9" s="21">
        <f t="shared" si="1"/>
        <v>29893</v>
      </c>
      <c r="R9" s="21">
        <f t="shared" si="1"/>
        <v>271429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1535379</v>
      </c>
      <c r="X9" s="21">
        <f t="shared" si="1"/>
        <v>1981503</v>
      </c>
      <c r="Y9" s="21">
        <f t="shared" si="1"/>
        <v>-446124</v>
      </c>
      <c r="Z9" s="4">
        <f>+IF(X9&lt;&gt;0,+(Y9/X9)*100,0)</f>
        <v>-22.51442465643504</v>
      </c>
      <c r="AA9" s="19">
        <f>SUM(AA10:AA14)</f>
        <v>2311971</v>
      </c>
    </row>
    <row r="10" spans="1:27" ht="13.5">
      <c r="A10" s="5" t="s">
        <v>37</v>
      </c>
      <c r="B10" s="3"/>
      <c r="C10" s="22">
        <v>1857602</v>
      </c>
      <c r="D10" s="22"/>
      <c r="E10" s="23">
        <v>2126698</v>
      </c>
      <c r="F10" s="24">
        <v>1892000</v>
      </c>
      <c r="G10" s="24"/>
      <c r="H10" s="24">
        <v>30865</v>
      </c>
      <c r="I10" s="24"/>
      <c r="J10" s="24">
        <v>30865</v>
      </c>
      <c r="K10" s="24">
        <v>53903</v>
      </c>
      <c r="L10" s="24">
        <v>50149</v>
      </c>
      <c r="M10" s="24">
        <v>1086473</v>
      </c>
      <c r="N10" s="24">
        <v>1190525</v>
      </c>
      <c r="O10" s="24">
        <v>34671</v>
      </c>
      <c r="P10" s="24">
        <v>198349</v>
      </c>
      <c r="Q10" s="24">
        <v>29893</v>
      </c>
      <c r="R10" s="24">
        <v>262913</v>
      </c>
      <c r="S10" s="24"/>
      <c r="T10" s="24"/>
      <c r="U10" s="24"/>
      <c r="V10" s="24"/>
      <c r="W10" s="24">
        <v>1484303</v>
      </c>
      <c r="X10" s="24">
        <v>1658997</v>
      </c>
      <c r="Y10" s="24">
        <v>-174694</v>
      </c>
      <c r="Z10" s="6">
        <v>-10.53</v>
      </c>
      <c r="AA10" s="22">
        <v>1892000</v>
      </c>
    </row>
    <row r="11" spans="1:27" ht="13.5">
      <c r="A11" s="5" t="s">
        <v>38</v>
      </c>
      <c r="B11" s="3"/>
      <c r="C11" s="22"/>
      <c r="D11" s="22"/>
      <c r="E11" s="23">
        <v>1000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10760</v>
      </c>
      <c r="F12" s="24">
        <v>10760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8253</v>
      </c>
      <c r="Y12" s="24">
        <v>-8253</v>
      </c>
      <c r="Z12" s="6">
        <v>-100</v>
      </c>
      <c r="AA12" s="22">
        <v>10760</v>
      </c>
    </row>
    <row r="13" spans="1:27" ht="13.5">
      <c r="A13" s="5" t="s">
        <v>40</v>
      </c>
      <c r="B13" s="3"/>
      <c r="C13" s="22">
        <v>220959</v>
      </c>
      <c r="D13" s="22"/>
      <c r="E13" s="23">
        <v>464191</v>
      </c>
      <c r="F13" s="24">
        <v>409211</v>
      </c>
      <c r="G13" s="24"/>
      <c r="H13" s="24">
        <v>31468</v>
      </c>
      <c r="I13" s="24"/>
      <c r="J13" s="24">
        <v>31468</v>
      </c>
      <c r="K13" s="24">
        <v>-1420</v>
      </c>
      <c r="L13" s="24">
        <v>3231</v>
      </c>
      <c r="M13" s="24">
        <v>9281</v>
      </c>
      <c r="N13" s="24">
        <v>11092</v>
      </c>
      <c r="O13" s="24">
        <v>3231</v>
      </c>
      <c r="P13" s="24">
        <v>5285</v>
      </c>
      <c r="Q13" s="24"/>
      <c r="R13" s="24">
        <v>8516</v>
      </c>
      <c r="S13" s="24"/>
      <c r="T13" s="24"/>
      <c r="U13" s="24"/>
      <c r="V13" s="24"/>
      <c r="W13" s="24">
        <v>51076</v>
      </c>
      <c r="X13" s="24">
        <v>314253</v>
      </c>
      <c r="Y13" s="24">
        <v>-263177</v>
      </c>
      <c r="Z13" s="6">
        <v>-83.75</v>
      </c>
      <c r="AA13" s="22">
        <v>409211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41815797</v>
      </c>
      <c r="D15" s="19">
        <f>SUM(D16:D18)</f>
        <v>0</v>
      </c>
      <c r="E15" s="20">
        <f t="shared" si="2"/>
        <v>76841706</v>
      </c>
      <c r="F15" s="21">
        <f t="shared" si="2"/>
        <v>71661914</v>
      </c>
      <c r="G15" s="21">
        <f t="shared" si="2"/>
        <v>560440</v>
      </c>
      <c r="H15" s="21">
        <f t="shared" si="2"/>
        <v>572208</v>
      </c>
      <c r="I15" s="21">
        <f t="shared" si="2"/>
        <v>3643362</v>
      </c>
      <c r="J15" s="21">
        <f t="shared" si="2"/>
        <v>4776010</v>
      </c>
      <c r="K15" s="21">
        <f t="shared" si="2"/>
        <v>714338</v>
      </c>
      <c r="L15" s="21">
        <f t="shared" si="2"/>
        <v>915256</v>
      </c>
      <c r="M15" s="21">
        <f t="shared" si="2"/>
        <v>4025034</v>
      </c>
      <c r="N15" s="21">
        <f t="shared" si="2"/>
        <v>5654628</v>
      </c>
      <c r="O15" s="21">
        <f t="shared" si="2"/>
        <v>1579706</v>
      </c>
      <c r="P15" s="21">
        <f t="shared" si="2"/>
        <v>2141613</v>
      </c>
      <c r="Q15" s="21">
        <f t="shared" si="2"/>
        <v>525222</v>
      </c>
      <c r="R15" s="21">
        <f t="shared" si="2"/>
        <v>4246541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14677179</v>
      </c>
      <c r="X15" s="21">
        <f t="shared" si="2"/>
        <v>60847247</v>
      </c>
      <c r="Y15" s="21">
        <f t="shared" si="2"/>
        <v>-46170068</v>
      </c>
      <c r="Z15" s="4">
        <f>+IF(X15&lt;&gt;0,+(Y15/X15)*100,0)</f>
        <v>-75.87864739385827</v>
      </c>
      <c r="AA15" s="19">
        <f>SUM(AA16:AA18)</f>
        <v>71661914</v>
      </c>
    </row>
    <row r="16" spans="1:27" ht="13.5">
      <c r="A16" s="5" t="s">
        <v>43</v>
      </c>
      <c r="B16" s="3"/>
      <c r="C16" s="22">
        <v>2415403</v>
      </c>
      <c r="D16" s="22"/>
      <c r="E16" s="23">
        <v>2807350</v>
      </c>
      <c r="F16" s="24">
        <v>1607650</v>
      </c>
      <c r="G16" s="24">
        <v>308274</v>
      </c>
      <c r="H16" s="24">
        <v>381263</v>
      </c>
      <c r="I16" s="24">
        <v>3016046</v>
      </c>
      <c r="J16" s="24">
        <v>3705583</v>
      </c>
      <c r="K16" s="24">
        <v>9772</v>
      </c>
      <c r="L16" s="24">
        <v>11260</v>
      </c>
      <c r="M16" s="24">
        <v>3902789</v>
      </c>
      <c r="N16" s="24">
        <v>3923821</v>
      </c>
      <c r="O16" s="24">
        <v>6091</v>
      </c>
      <c r="P16" s="24">
        <v>2446</v>
      </c>
      <c r="Q16" s="24">
        <v>479196</v>
      </c>
      <c r="R16" s="24">
        <v>487733</v>
      </c>
      <c r="S16" s="24"/>
      <c r="T16" s="24"/>
      <c r="U16" s="24"/>
      <c r="V16" s="24"/>
      <c r="W16" s="24">
        <v>8117137</v>
      </c>
      <c r="X16" s="24">
        <v>1219500</v>
      </c>
      <c r="Y16" s="24">
        <v>6897637</v>
      </c>
      <c r="Z16" s="6">
        <v>565.61</v>
      </c>
      <c r="AA16" s="22">
        <v>1607650</v>
      </c>
    </row>
    <row r="17" spans="1:27" ht="13.5">
      <c r="A17" s="5" t="s">
        <v>44</v>
      </c>
      <c r="B17" s="3"/>
      <c r="C17" s="22">
        <v>39169784</v>
      </c>
      <c r="D17" s="22"/>
      <c r="E17" s="23">
        <v>73629694</v>
      </c>
      <c r="F17" s="24">
        <v>66651150</v>
      </c>
      <c r="G17" s="24">
        <v>252166</v>
      </c>
      <c r="H17" s="24">
        <v>190639</v>
      </c>
      <c r="I17" s="24">
        <v>627316</v>
      </c>
      <c r="J17" s="24">
        <v>1070121</v>
      </c>
      <c r="K17" s="24">
        <v>703903</v>
      </c>
      <c r="L17" s="24">
        <v>903465</v>
      </c>
      <c r="M17" s="24">
        <v>122043</v>
      </c>
      <c r="N17" s="24">
        <v>1729411</v>
      </c>
      <c r="O17" s="24">
        <v>1572952</v>
      </c>
      <c r="P17" s="24">
        <v>2138504</v>
      </c>
      <c r="Q17" s="24">
        <v>45932</v>
      </c>
      <c r="R17" s="24">
        <v>3757388</v>
      </c>
      <c r="S17" s="24"/>
      <c r="T17" s="24"/>
      <c r="U17" s="24"/>
      <c r="V17" s="24"/>
      <c r="W17" s="24">
        <v>6556920</v>
      </c>
      <c r="X17" s="24">
        <v>59328747</v>
      </c>
      <c r="Y17" s="24">
        <v>-52771827</v>
      </c>
      <c r="Z17" s="6">
        <v>-88.95</v>
      </c>
      <c r="AA17" s="22">
        <v>66651150</v>
      </c>
    </row>
    <row r="18" spans="1:27" ht="13.5">
      <c r="A18" s="5" t="s">
        <v>45</v>
      </c>
      <c r="B18" s="3"/>
      <c r="C18" s="22">
        <v>230610</v>
      </c>
      <c r="D18" s="22"/>
      <c r="E18" s="23">
        <v>404662</v>
      </c>
      <c r="F18" s="24">
        <v>3403114</v>
      </c>
      <c r="G18" s="24"/>
      <c r="H18" s="24">
        <v>306</v>
      </c>
      <c r="I18" s="24"/>
      <c r="J18" s="24">
        <v>306</v>
      </c>
      <c r="K18" s="24">
        <v>663</v>
      </c>
      <c r="L18" s="24">
        <v>531</v>
      </c>
      <c r="M18" s="24">
        <v>202</v>
      </c>
      <c r="N18" s="24">
        <v>1396</v>
      </c>
      <c r="O18" s="24">
        <v>663</v>
      </c>
      <c r="P18" s="24">
        <v>663</v>
      </c>
      <c r="Q18" s="24">
        <v>94</v>
      </c>
      <c r="R18" s="24">
        <v>1420</v>
      </c>
      <c r="S18" s="24"/>
      <c r="T18" s="24"/>
      <c r="U18" s="24"/>
      <c r="V18" s="24"/>
      <c r="W18" s="24">
        <v>3122</v>
      </c>
      <c r="X18" s="24">
        <v>299000</v>
      </c>
      <c r="Y18" s="24">
        <v>-295878</v>
      </c>
      <c r="Z18" s="6">
        <v>-98.96</v>
      </c>
      <c r="AA18" s="22">
        <v>3403114</v>
      </c>
    </row>
    <row r="19" spans="1:27" ht="13.5">
      <c r="A19" s="2" t="s">
        <v>46</v>
      </c>
      <c r="B19" s="8"/>
      <c r="C19" s="19">
        <f aca="true" t="shared" si="3" ref="C19:Y19">SUM(C20:C23)</f>
        <v>42295525</v>
      </c>
      <c r="D19" s="19">
        <f>SUM(D20:D23)</f>
        <v>0</v>
      </c>
      <c r="E19" s="20">
        <f t="shared" si="3"/>
        <v>49407996</v>
      </c>
      <c r="F19" s="21">
        <f t="shared" si="3"/>
        <v>56243454</v>
      </c>
      <c r="G19" s="21">
        <f t="shared" si="3"/>
        <v>4025072</v>
      </c>
      <c r="H19" s="21">
        <f t="shared" si="3"/>
        <v>3579992</v>
      </c>
      <c r="I19" s="21">
        <f t="shared" si="3"/>
        <v>3508537</v>
      </c>
      <c r="J19" s="21">
        <f t="shared" si="3"/>
        <v>11113601</v>
      </c>
      <c r="K19" s="21">
        <f t="shared" si="3"/>
        <v>3690141</v>
      </c>
      <c r="L19" s="21">
        <f t="shared" si="3"/>
        <v>3444315</v>
      </c>
      <c r="M19" s="21">
        <f t="shared" si="3"/>
        <v>3445815</v>
      </c>
      <c r="N19" s="21">
        <f t="shared" si="3"/>
        <v>10580271</v>
      </c>
      <c r="O19" s="21">
        <f t="shared" si="3"/>
        <v>6006996</v>
      </c>
      <c r="P19" s="21">
        <f t="shared" si="3"/>
        <v>3208612</v>
      </c>
      <c r="Q19" s="21">
        <f t="shared" si="3"/>
        <v>2959233</v>
      </c>
      <c r="R19" s="21">
        <f t="shared" si="3"/>
        <v>12174841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33868713</v>
      </c>
      <c r="X19" s="21">
        <f t="shared" si="3"/>
        <v>36432000</v>
      </c>
      <c r="Y19" s="21">
        <f t="shared" si="3"/>
        <v>-2563287</v>
      </c>
      <c r="Z19" s="4">
        <f>+IF(X19&lt;&gt;0,+(Y19/X19)*100,0)</f>
        <v>-7.035811923583663</v>
      </c>
      <c r="AA19" s="19">
        <f>SUM(AA20:AA23)</f>
        <v>56243454</v>
      </c>
    </row>
    <row r="20" spans="1:27" ht="13.5">
      <c r="A20" s="5" t="s">
        <v>47</v>
      </c>
      <c r="B20" s="3"/>
      <c r="C20" s="22">
        <v>33706923</v>
      </c>
      <c r="D20" s="22"/>
      <c r="E20" s="23">
        <v>39406920</v>
      </c>
      <c r="F20" s="24">
        <v>44555000</v>
      </c>
      <c r="G20" s="24">
        <v>3262854</v>
      </c>
      <c r="H20" s="24">
        <v>2816666</v>
      </c>
      <c r="I20" s="24">
        <v>2745114</v>
      </c>
      <c r="J20" s="24">
        <v>8824634</v>
      </c>
      <c r="K20" s="24">
        <v>2928382</v>
      </c>
      <c r="L20" s="24">
        <v>2682660</v>
      </c>
      <c r="M20" s="24">
        <v>2684139</v>
      </c>
      <c r="N20" s="24">
        <v>8295181</v>
      </c>
      <c r="O20" s="24">
        <v>5244898</v>
      </c>
      <c r="P20" s="24">
        <v>2447312</v>
      </c>
      <c r="Q20" s="24">
        <v>2196730</v>
      </c>
      <c r="R20" s="24">
        <v>9888940</v>
      </c>
      <c r="S20" s="24"/>
      <c r="T20" s="24"/>
      <c r="U20" s="24"/>
      <c r="V20" s="24"/>
      <c r="W20" s="24">
        <v>27008755</v>
      </c>
      <c r="X20" s="24">
        <v>28931247</v>
      </c>
      <c r="Y20" s="24">
        <v>-1922492</v>
      </c>
      <c r="Z20" s="6">
        <v>-6.65</v>
      </c>
      <c r="AA20" s="22">
        <v>44555000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8588602</v>
      </c>
      <c r="D23" s="22"/>
      <c r="E23" s="23">
        <v>10001076</v>
      </c>
      <c r="F23" s="24">
        <v>11688454</v>
      </c>
      <c r="G23" s="24">
        <v>762218</v>
      </c>
      <c r="H23" s="24">
        <v>763326</v>
      </c>
      <c r="I23" s="24">
        <v>763423</v>
      </c>
      <c r="J23" s="24">
        <v>2288967</v>
      </c>
      <c r="K23" s="24">
        <v>761759</v>
      </c>
      <c r="L23" s="24">
        <v>761655</v>
      </c>
      <c r="M23" s="24">
        <v>761676</v>
      </c>
      <c r="N23" s="24">
        <v>2285090</v>
      </c>
      <c r="O23" s="24">
        <v>762098</v>
      </c>
      <c r="P23" s="24">
        <v>761300</v>
      </c>
      <c r="Q23" s="24">
        <v>762503</v>
      </c>
      <c r="R23" s="24">
        <v>2285901</v>
      </c>
      <c r="S23" s="24"/>
      <c r="T23" s="24"/>
      <c r="U23" s="24"/>
      <c r="V23" s="24"/>
      <c r="W23" s="24">
        <v>6859958</v>
      </c>
      <c r="X23" s="24">
        <v>7500753</v>
      </c>
      <c r="Y23" s="24">
        <v>-640795</v>
      </c>
      <c r="Z23" s="6">
        <v>-8.54</v>
      </c>
      <c r="AA23" s="22">
        <v>11688454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241518513</v>
      </c>
      <c r="D25" s="40">
        <f>+D5+D9+D15+D19+D24</f>
        <v>0</v>
      </c>
      <c r="E25" s="41">
        <f t="shared" si="4"/>
        <v>273293457</v>
      </c>
      <c r="F25" s="42">
        <f t="shared" si="4"/>
        <v>272831139</v>
      </c>
      <c r="G25" s="42">
        <f t="shared" si="4"/>
        <v>56498575</v>
      </c>
      <c r="H25" s="42">
        <f t="shared" si="4"/>
        <v>5796323</v>
      </c>
      <c r="I25" s="42">
        <f t="shared" si="4"/>
        <v>12391800</v>
      </c>
      <c r="J25" s="42">
        <f t="shared" si="4"/>
        <v>74686698</v>
      </c>
      <c r="K25" s="42">
        <f t="shared" si="4"/>
        <v>6470468</v>
      </c>
      <c r="L25" s="42">
        <f t="shared" si="4"/>
        <v>6562029</v>
      </c>
      <c r="M25" s="42">
        <f t="shared" si="4"/>
        <v>44326071</v>
      </c>
      <c r="N25" s="42">
        <f t="shared" si="4"/>
        <v>57358568</v>
      </c>
      <c r="O25" s="42">
        <f t="shared" si="4"/>
        <v>10989715</v>
      </c>
      <c r="P25" s="42">
        <f t="shared" si="4"/>
        <v>10504891</v>
      </c>
      <c r="Q25" s="42">
        <f t="shared" si="4"/>
        <v>38373195</v>
      </c>
      <c r="R25" s="42">
        <f t="shared" si="4"/>
        <v>59867801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191913067</v>
      </c>
      <c r="X25" s="42">
        <f t="shared" si="4"/>
        <v>211615997</v>
      </c>
      <c r="Y25" s="42">
        <f t="shared" si="4"/>
        <v>-19702930</v>
      </c>
      <c r="Z25" s="43">
        <f>+IF(X25&lt;&gt;0,+(Y25/X25)*100,0)</f>
        <v>-9.310699701024966</v>
      </c>
      <c r="AA25" s="40">
        <f>+AA5+AA9+AA15+AA19+AA24</f>
        <v>272831139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102160485</v>
      </c>
      <c r="D28" s="19">
        <f>SUM(D29:D31)</f>
        <v>0</v>
      </c>
      <c r="E28" s="20">
        <f t="shared" si="5"/>
        <v>96110617</v>
      </c>
      <c r="F28" s="21">
        <f t="shared" si="5"/>
        <v>100695767</v>
      </c>
      <c r="G28" s="21">
        <f t="shared" si="5"/>
        <v>19027052</v>
      </c>
      <c r="H28" s="21">
        <f t="shared" si="5"/>
        <v>10528502</v>
      </c>
      <c r="I28" s="21">
        <f t="shared" si="5"/>
        <v>20195654</v>
      </c>
      <c r="J28" s="21">
        <f t="shared" si="5"/>
        <v>49751208</v>
      </c>
      <c r="K28" s="21">
        <f t="shared" si="5"/>
        <v>7963691</v>
      </c>
      <c r="L28" s="21">
        <f t="shared" si="5"/>
        <v>11526903</v>
      </c>
      <c r="M28" s="21">
        <f t="shared" si="5"/>
        <v>12684346</v>
      </c>
      <c r="N28" s="21">
        <f t="shared" si="5"/>
        <v>32174940</v>
      </c>
      <c r="O28" s="21">
        <f t="shared" si="5"/>
        <v>19019077</v>
      </c>
      <c r="P28" s="21">
        <f t="shared" si="5"/>
        <v>8058475</v>
      </c>
      <c r="Q28" s="21">
        <f t="shared" si="5"/>
        <v>14429422</v>
      </c>
      <c r="R28" s="21">
        <f t="shared" si="5"/>
        <v>41506974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123433122</v>
      </c>
      <c r="X28" s="21">
        <f t="shared" si="5"/>
        <v>69252328</v>
      </c>
      <c r="Y28" s="21">
        <f t="shared" si="5"/>
        <v>54180794</v>
      </c>
      <c r="Z28" s="4">
        <f>+IF(X28&lt;&gt;0,+(Y28/X28)*100,0)</f>
        <v>78.23678360675471</v>
      </c>
      <c r="AA28" s="19">
        <f>SUM(AA29:AA31)</f>
        <v>100695767</v>
      </c>
    </row>
    <row r="29" spans="1:27" ht="13.5">
      <c r="A29" s="5" t="s">
        <v>33</v>
      </c>
      <c r="B29" s="3"/>
      <c r="C29" s="22">
        <v>64897240</v>
      </c>
      <c r="D29" s="22"/>
      <c r="E29" s="23">
        <v>49965036</v>
      </c>
      <c r="F29" s="24">
        <v>54719901</v>
      </c>
      <c r="G29" s="24">
        <v>7060048</v>
      </c>
      <c r="H29" s="24">
        <v>7280152</v>
      </c>
      <c r="I29" s="24">
        <v>7624174</v>
      </c>
      <c r="J29" s="24">
        <v>21964374</v>
      </c>
      <c r="K29" s="24">
        <v>4103767</v>
      </c>
      <c r="L29" s="24">
        <v>4612205</v>
      </c>
      <c r="M29" s="24">
        <v>4515739</v>
      </c>
      <c r="N29" s="24">
        <v>13231711</v>
      </c>
      <c r="O29" s="24">
        <v>14338069</v>
      </c>
      <c r="P29" s="24">
        <v>5350174</v>
      </c>
      <c r="Q29" s="24">
        <v>8868117</v>
      </c>
      <c r="R29" s="24">
        <v>28556360</v>
      </c>
      <c r="S29" s="24"/>
      <c r="T29" s="24"/>
      <c r="U29" s="24"/>
      <c r="V29" s="24"/>
      <c r="W29" s="24">
        <v>63752445</v>
      </c>
      <c r="X29" s="24">
        <v>37967581</v>
      </c>
      <c r="Y29" s="24">
        <v>25784864</v>
      </c>
      <c r="Z29" s="6">
        <v>67.91</v>
      </c>
      <c r="AA29" s="22">
        <v>54719901</v>
      </c>
    </row>
    <row r="30" spans="1:27" ht="13.5">
      <c r="A30" s="5" t="s">
        <v>34</v>
      </c>
      <c r="B30" s="3"/>
      <c r="C30" s="25">
        <v>26073275</v>
      </c>
      <c r="D30" s="25"/>
      <c r="E30" s="26">
        <v>32925071</v>
      </c>
      <c r="F30" s="27">
        <v>31639162</v>
      </c>
      <c r="G30" s="27">
        <v>11967004</v>
      </c>
      <c r="H30" s="27">
        <v>2249599</v>
      </c>
      <c r="I30" s="27">
        <v>12571480</v>
      </c>
      <c r="J30" s="27">
        <v>26788083</v>
      </c>
      <c r="K30" s="27">
        <v>2774697</v>
      </c>
      <c r="L30" s="27">
        <v>5382088</v>
      </c>
      <c r="M30" s="27">
        <v>6212963</v>
      </c>
      <c r="N30" s="27">
        <v>14369748</v>
      </c>
      <c r="O30" s="27">
        <v>3410858</v>
      </c>
      <c r="P30" s="27">
        <v>1664202</v>
      </c>
      <c r="Q30" s="27">
        <v>4357424</v>
      </c>
      <c r="R30" s="27">
        <v>9432484</v>
      </c>
      <c r="S30" s="27"/>
      <c r="T30" s="27"/>
      <c r="U30" s="27"/>
      <c r="V30" s="27"/>
      <c r="W30" s="27">
        <v>50590315</v>
      </c>
      <c r="X30" s="27">
        <v>21404250</v>
      </c>
      <c r="Y30" s="27">
        <v>29186065</v>
      </c>
      <c r="Z30" s="7">
        <v>136.36</v>
      </c>
      <c r="AA30" s="25">
        <v>31639162</v>
      </c>
    </row>
    <row r="31" spans="1:27" ht="13.5">
      <c r="A31" s="5" t="s">
        <v>35</v>
      </c>
      <c r="B31" s="3"/>
      <c r="C31" s="22">
        <v>11189970</v>
      </c>
      <c r="D31" s="22"/>
      <c r="E31" s="23">
        <v>13220510</v>
      </c>
      <c r="F31" s="24">
        <v>14336704</v>
      </c>
      <c r="G31" s="24"/>
      <c r="H31" s="24">
        <v>998751</v>
      </c>
      <c r="I31" s="24"/>
      <c r="J31" s="24">
        <v>998751</v>
      </c>
      <c r="K31" s="24">
        <v>1085227</v>
      </c>
      <c r="L31" s="24">
        <v>1532610</v>
      </c>
      <c r="M31" s="24">
        <v>1955644</v>
      </c>
      <c r="N31" s="24">
        <v>4573481</v>
      </c>
      <c r="O31" s="24">
        <v>1270150</v>
      </c>
      <c r="P31" s="24">
        <v>1044099</v>
      </c>
      <c r="Q31" s="24">
        <v>1203881</v>
      </c>
      <c r="R31" s="24">
        <v>3518130</v>
      </c>
      <c r="S31" s="24"/>
      <c r="T31" s="24"/>
      <c r="U31" s="24"/>
      <c r="V31" s="24"/>
      <c r="W31" s="24">
        <v>9090362</v>
      </c>
      <c r="X31" s="24">
        <v>9880497</v>
      </c>
      <c r="Y31" s="24">
        <v>-790135</v>
      </c>
      <c r="Z31" s="6">
        <v>-8</v>
      </c>
      <c r="AA31" s="22">
        <v>14336704</v>
      </c>
    </row>
    <row r="32" spans="1:27" ht="13.5">
      <c r="A32" s="2" t="s">
        <v>36</v>
      </c>
      <c r="B32" s="3"/>
      <c r="C32" s="19">
        <f aca="true" t="shared" si="6" ref="C32:Y32">SUM(C33:C37)</f>
        <v>22024282</v>
      </c>
      <c r="D32" s="19">
        <f>SUM(D33:D37)</f>
        <v>0</v>
      </c>
      <c r="E32" s="20">
        <f t="shared" si="6"/>
        <v>19211705</v>
      </c>
      <c r="F32" s="21">
        <f t="shared" si="6"/>
        <v>22063832</v>
      </c>
      <c r="G32" s="21">
        <f t="shared" si="6"/>
        <v>0</v>
      </c>
      <c r="H32" s="21">
        <f t="shared" si="6"/>
        <v>1564468</v>
      </c>
      <c r="I32" s="21">
        <f t="shared" si="6"/>
        <v>0</v>
      </c>
      <c r="J32" s="21">
        <f t="shared" si="6"/>
        <v>1564468</v>
      </c>
      <c r="K32" s="21">
        <f t="shared" si="6"/>
        <v>1544800</v>
      </c>
      <c r="L32" s="21">
        <f t="shared" si="6"/>
        <v>2293797</v>
      </c>
      <c r="M32" s="21">
        <f t="shared" si="6"/>
        <v>1501426</v>
      </c>
      <c r="N32" s="21">
        <f t="shared" si="6"/>
        <v>5340023</v>
      </c>
      <c r="O32" s="21">
        <f t="shared" si="6"/>
        <v>2135448</v>
      </c>
      <c r="P32" s="21">
        <f t="shared" si="6"/>
        <v>1375332</v>
      </c>
      <c r="Q32" s="21">
        <f t="shared" si="6"/>
        <v>1497909</v>
      </c>
      <c r="R32" s="21">
        <f t="shared" si="6"/>
        <v>5008689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11913180</v>
      </c>
      <c r="X32" s="21">
        <f t="shared" si="6"/>
        <v>15062241</v>
      </c>
      <c r="Y32" s="21">
        <f t="shared" si="6"/>
        <v>-3149061</v>
      </c>
      <c r="Z32" s="4">
        <f>+IF(X32&lt;&gt;0,+(Y32/X32)*100,0)</f>
        <v>-20.906988541744884</v>
      </c>
      <c r="AA32" s="19">
        <f>SUM(AA33:AA37)</f>
        <v>22063832</v>
      </c>
    </row>
    <row r="33" spans="1:27" ht="13.5">
      <c r="A33" s="5" t="s">
        <v>37</v>
      </c>
      <c r="B33" s="3"/>
      <c r="C33" s="22">
        <v>13967325</v>
      </c>
      <c r="D33" s="22"/>
      <c r="E33" s="23">
        <v>11390731</v>
      </c>
      <c r="F33" s="24">
        <v>12906787</v>
      </c>
      <c r="G33" s="24"/>
      <c r="H33" s="24">
        <v>865536</v>
      </c>
      <c r="I33" s="24"/>
      <c r="J33" s="24">
        <v>865536</v>
      </c>
      <c r="K33" s="24">
        <v>807946</v>
      </c>
      <c r="L33" s="24">
        <v>1146137</v>
      </c>
      <c r="M33" s="24">
        <v>824894</v>
      </c>
      <c r="N33" s="24">
        <v>2778977</v>
      </c>
      <c r="O33" s="24">
        <v>1027877</v>
      </c>
      <c r="P33" s="24">
        <v>647372</v>
      </c>
      <c r="Q33" s="24">
        <v>726885</v>
      </c>
      <c r="R33" s="24">
        <v>2402134</v>
      </c>
      <c r="S33" s="24"/>
      <c r="T33" s="24"/>
      <c r="U33" s="24"/>
      <c r="V33" s="24"/>
      <c r="W33" s="24">
        <v>6046647</v>
      </c>
      <c r="X33" s="24">
        <v>9025497</v>
      </c>
      <c r="Y33" s="24">
        <v>-2978850</v>
      </c>
      <c r="Z33" s="6">
        <v>-33</v>
      </c>
      <c r="AA33" s="22">
        <v>12906787</v>
      </c>
    </row>
    <row r="34" spans="1:27" ht="13.5">
      <c r="A34" s="5" t="s">
        <v>38</v>
      </c>
      <c r="B34" s="3"/>
      <c r="C34" s="22">
        <v>3294609</v>
      </c>
      <c r="D34" s="22"/>
      <c r="E34" s="23">
        <v>3402726</v>
      </c>
      <c r="F34" s="24">
        <v>3630152</v>
      </c>
      <c r="G34" s="24"/>
      <c r="H34" s="24">
        <v>253619</v>
      </c>
      <c r="I34" s="24"/>
      <c r="J34" s="24">
        <v>253619</v>
      </c>
      <c r="K34" s="24">
        <v>275999</v>
      </c>
      <c r="L34" s="24">
        <v>456450</v>
      </c>
      <c r="M34" s="24">
        <v>251676</v>
      </c>
      <c r="N34" s="24">
        <v>984125</v>
      </c>
      <c r="O34" s="24">
        <v>468813</v>
      </c>
      <c r="P34" s="24">
        <v>306375</v>
      </c>
      <c r="Q34" s="24">
        <v>295705</v>
      </c>
      <c r="R34" s="24">
        <v>1070893</v>
      </c>
      <c r="S34" s="24"/>
      <c r="T34" s="24"/>
      <c r="U34" s="24"/>
      <c r="V34" s="24"/>
      <c r="W34" s="24">
        <v>2308637</v>
      </c>
      <c r="X34" s="24">
        <v>2727747</v>
      </c>
      <c r="Y34" s="24">
        <v>-419110</v>
      </c>
      <c r="Z34" s="6">
        <v>-15.36</v>
      </c>
      <c r="AA34" s="22">
        <v>3630152</v>
      </c>
    </row>
    <row r="35" spans="1:27" ht="13.5">
      <c r="A35" s="5" t="s">
        <v>39</v>
      </c>
      <c r="B35" s="3"/>
      <c r="C35" s="22">
        <v>1893186</v>
      </c>
      <c r="D35" s="22"/>
      <c r="E35" s="23">
        <v>1796247</v>
      </c>
      <c r="F35" s="24">
        <v>2615377</v>
      </c>
      <c r="G35" s="24"/>
      <c r="H35" s="24">
        <v>211015</v>
      </c>
      <c r="I35" s="24"/>
      <c r="J35" s="24">
        <v>211015</v>
      </c>
      <c r="K35" s="24">
        <v>253740</v>
      </c>
      <c r="L35" s="24">
        <v>300188</v>
      </c>
      <c r="M35" s="24">
        <v>197179</v>
      </c>
      <c r="N35" s="24">
        <v>751107</v>
      </c>
      <c r="O35" s="24">
        <v>328480</v>
      </c>
      <c r="P35" s="24">
        <v>217299</v>
      </c>
      <c r="Q35" s="24">
        <v>260509</v>
      </c>
      <c r="R35" s="24">
        <v>806288</v>
      </c>
      <c r="S35" s="24"/>
      <c r="T35" s="24"/>
      <c r="U35" s="24"/>
      <c r="V35" s="24"/>
      <c r="W35" s="24">
        <v>1768410</v>
      </c>
      <c r="X35" s="24">
        <v>1254000</v>
      </c>
      <c r="Y35" s="24">
        <v>514410</v>
      </c>
      <c r="Z35" s="6">
        <v>41.02</v>
      </c>
      <c r="AA35" s="22">
        <v>2615377</v>
      </c>
    </row>
    <row r="36" spans="1:27" ht="13.5">
      <c r="A36" s="5" t="s">
        <v>40</v>
      </c>
      <c r="B36" s="3"/>
      <c r="C36" s="22">
        <v>2869162</v>
      </c>
      <c r="D36" s="22"/>
      <c r="E36" s="23">
        <v>2622001</v>
      </c>
      <c r="F36" s="24">
        <v>2911516</v>
      </c>
      <c r="G36" s="24"/>
      <c r="H36" s="24">
        <v>234298</v>
      </c>
      <c r="I36" s="24"/>
      <c r="J36" s="24">
        <v>234298</v>
      </c>
      <c r="K36" s="24">
        <v>207115</v>
      </c>
      <c r="L36" s="24">
        <v>391022</v>
      </c>
      <c r="M36" s="24">
        <v>227677</v>
      </c>
      <c r="N36" s="24">
        <v>825814</v>
      </c>
      <c r="O36" s="24">
        <v>310278</v>
      </c>
      <c r="P36" s="24">
        <v>204286</v>
      </c>
      <c r="Q36" s="24">
        <v>214810</v>
      </c>
      <c r="R36" s="24">
        <v>729374</v>
      </c>
      <c r="S36" s="24"/>
      <c r="T36" s="24"/>
      <c r="U36" s="24"/>
      <c r="V36" s="24"/>
      <c r="W36" s="24">
        <v>1789486</v>
      </c>
      <c r="X36" s="24">
        <v>2054997</v>
      </c>
      <c r="Y36" s="24">
        <v>-265511</v>
      </c>
      <c r="Z36" s="6">
        <v>-12.92</v>
      </c>
      <c r="AA36" s="22">
        <v>2911516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76579087</v>
      </c>
      <c r="D38" s="19">
        <f>SUM(D39:D41)</f>
        <v>0</v>
      </c>
      <c r="E38" s="20">
        <f t="shared" si="7"/>
        <v>77788300</v>
      </c>
      <c r="F38" s="21">
        <f t="shared" si="7"/>
        <v>68748823</v>
      </c>
      <c r="G38" s="21">
        <f t="shared" si="7"/>
        <v>0</v>
      </c>
      <c r="H38" s="21">
        <f t="shared" si="7"/>
        <v>6791386</v>
      </c>
      <c r="I38" s="21">
        <f t="shared" si="7"/>
        <v>0</v>
      </c>
      <c r="J38" s="21">
        <f t="shared" si="7"/>
        <v>6791386</v>
      </c>
      <c r="K38" s="21">
        <f t="shared" si="7"/>
        <v>4472161</v>
      </c>
      <c r="L38" s="21">
        <f t="shared" si="7"/>
        <v>6361321</v>
      </c>
      <c r="M38" s="21">
        <f t="shared" si="7"/>
        <v>12034649</v>
      </c>
      <c r="N38" s="21">
        <f t="shared" si="7"/>
        <v>22868131</v>
      </c>
      <c r="O38" s="21">
        <f t="shared" si="7"/>
        <v>1655493</v>
      </c>
      <c r="P38" s="21">
        <f t="shared" si="7"/>
        <v>4894273</v>
      </c>
      <c r="Q38" s="21">
        <f t="shared" si="7"/>
        <v>4768829</v>
      </c>
      <c r="R38" s="21">
        <f t="shared" si="7"/>
        <v>11318595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40978112</v>
      </c>
      <c r="X38" s="21">
        <f t="shared" si="7"/>
        <v>48619003</v>
      </c>
      <c r="Y38" s="21">
        <f t="shared" si="7"/>
        <v>-7640891</v>
      </c>
      <c r="Z38" s="4">
        <f>+IF(X38&lt;&gt;0,+(Y38/X38)*100,0)</f>
        <v>-15.715852914548659</v>
      </c>
      <c r="AA38" s="19">
        <f>SUM(AA39:AA41)</f>
        <v>68748823</v>
      </c>
    </row>
    <row r="39" spans="1:27" ht="13.5">
      <c r="A39" s="5" t="s">
        <v>43</v>
      </c>
      <c r="B39" s="3"/>
      <c r="C39" s="22">
        <v>9673440</v>
      </c>
      <c r="D39" s="22"/>
      <c r="E39" s="23">
        <v>12196815</v>
      </c>
      <c r="F39" s="24">
        <v>11800228</v>
      </c>
      <c r="G39" s="24"/>
      <c r="H39" s="24">
        <v>619368</v>
      </c>
      <c r="I39" s="24"/>
      <c r="J39" s="24">
        <v>619368</v>
      </c>
      <c r="K39" s="24">
        <v>1016543</v>
      </c>
      <c r="L39" s="24">
        <v>1260245</v>
      </c>
      <c r="M39" s="24">
        <v>1649071</v>
      </c>
      <c r="N39" s="24">
        <v>3925859</v>
      </c>
      <c r="O39" s="24">
        <v>1007773</v>
      </c>
      <c r="P39" s="24">
        <v>1005480</v>
      </c>
      <c r="Q39" s="24">
        <v>756932</v>
      </c>
      <c r="R39" s="24">
        <v>2770185</v>
      </c>
      <c r="S39" s="24"/>
      <c r="T39" s="24"/>
      <c r="U39" s="24"/>
      <c r="V39" s="24"/>
      <c r="W39" s="24">
        <v>7315412</v>
      </c>
      <c r="X39" s="24">
        <v>8802000</v>
      </c>
      <c r="Y39" s="24">
        <v>-1486588</v>
      </c>
      <c r="Z39" s="6">
        <v>-16.89</v>
      </c>
      <c r="AA39" s="22">
        <v>11800228</v>
      </c>
    </row>
    <row r="40" spans="1:27" ht="13.5">
      <c r="A40" s="5" t="s">
        <v>44</v>
      </c>
      <c r="B40" s="3"/>
      <c r="C40" s="22">
        <v>66302870</v>
      </c>
      <c r="D40" s="22"/>
      <c r="E40" s="23">
        <v>64934468</v>
      </c>
      <c r="F40" s="24">
        <v>56200365</v>
      </c>
      <c r="G40" s="24"/>
      <c r="H40" s="24">
        <v>6143131</v>
      </c>
      <c r="I40" s="24"/>
      <c r="J40" s="24">
        <v>6143131</v>
      </c>
      <c r="K40" s="24">
        <v>3374455</v>
      </c>
      <c r="L40" s="24">
        <v>4988500</v>
      </c>
      <c r="M40" s="24">
        <v>10327570</v>
      </c>
      <c r="N40" s="24">
        <v>18690525</v>
      </c>
      <c r="O40" s="24">
        <v>519690</v>
      </c>
      <c r="P40" s="24">
        <v>3835468</v>
      </c>
      <c r="Q40" s="24">
        <v>3944269</v>
      </c>
      <c r="R40" s="24">
        <v>8299427</v>
      </c>
      <c r="S40" s="24"/>
      <c r="T40" s="24"/>
      <c r="U40" s="24"/>
      <c r="V40" s="24"/>
      <c r="W40" s="24">
        <v>33133083</v>
      </c>
      <c r="X40" s="24">
        <v>39552003</v>
      </c>
      <c r="Y40" s="24">
        <v>-6418920</v>
      </c>
      <c r="Z40" s="6">
        <v>-16.23</v>
      </c>
      <c r="AA40" s="22">
        <v>56200365</v>
      </c>
    </row>
    <row r="41" spans="1:27" ht="13.5">
      <c r="A41" s="5" t="s">
        <v>45</v>
      </c>
      <c r="B41" s="3"/>
      <c r="C41" s="22">
        <v>602777</v>
      </c>
      <c r="D41" s="22"/>
      <c r="E41" s="23">
        <v>657017</v>
      </c>
      <c r="F41" s="24">
        <v>748230</v>
      </c>
      <c r="G41" s="24"/>
      <c r="H41" s="24">
        <v>28887</v>
      </c>
      <c r="I41" s="24"/>
      <c r="J41" s="24">
        <v>28887</v>
      </c>
      <c r="K41" s="24">
        <v>81163</v>
      </c>
      <c r="L41" s="24">
        <v>112576</v>
      </c>
      <c r="M41" s="24">
        <v>58008</v>
      </c>
      <c r="N41" s="24">
        <v>251747</v>
      </c>
      <c r="O41" s="24">
        <v>128030</v>
      </c>
      <c r="P41" s="24">
        <v>53325</v>
      </c>
      <c r="Q41" s="24">
        <v>67628</v>
      </c>
      <c r="R41" s="24">
        <v>248983</v>
      </c>
      <c r="S41" s="24"/>
      <c r="T41" s="24"/>
      <c r="U41" s="24"/>
      <c r="V41" s="24"/>
      <c r="W41" s="24">
        <v>529617</v>
      </c>
      <c r="X41" s="24">
        <v>265000</v>
      </c>
      <c r="Y41" s="24">
        <v>264617</v>
      </c>
      <c r="Z41" s="6">
        <v>99.86</v>
      </c>
      <c r="AA41" s="22">
        <v>748230</v>
      </c>
    </row>
    <row r="42" spans="1:27" ht="13.5">
      <c r="A42" s="2" t="s">
        <v>46</v>
      </c>
      <c r="B42" s="8"/>
      <c r="C42" s="19">
        <f aca="true" t="shared" si="8" ref="C42:Y42">SUM(C43:C46)</f>
        <v>38253491</v>
      </c>
      <c r="D42" s="19">
        <f>SUM(D43:D46)</f>
        <v>0</v>
      </c>
      <c r="E42" s="20">
        <f t="shared" si="8"/>
        <v>39053185</v>
      </c>
      <c r="F42" s="21">
        <f t="shared" si="8"/>
        <v>43528699</v>
      </c>
      <c r="G42" s="21">
        <f t="shared" si="8"/>
        <v>34083</v>
      </c>
      <c r="H42" s="21">
        <f t="shared" si="8"/>
        <v>4314239</v>
      </c>
      <c r="I42" s="21">
        <f t="shared" si="8"/>
        <v>3482996</v>
      </c>
      <c r="J42" s="21">
        <f t="shared" si="8"/>
        <v>7831318</v>
      </c>
      <c r="K42" s="21">
        <f t="shared" si="8"/>
        <v>3092289</v>
      </c>
      <c r="L42" s="21">
        <f t="shared" si="8"/>
        <v>3846147</v>
      </c>
      <c r="M42" s="21">
        <f t="shared" si="8"/>
        <v>2932319</v>
      </c>
      <c r="N42" s="21">
        <f t="shared" si="8"/>
        <v>9870755</v>
      </c>
      <c r="O42" s="21">
        <f t="shared" si="8"/>
        <v>3245077</v>
      </c>
      <c r="P42" s="21">
        <f t="shared" si="8"/>
        <v>3161945</v>
      </c>
      <c r="Q42" s="21">
        <f t="shared" si="8"/>
        <v>2709451</v>
      </c>
      <c r="R42" s="21">
        <f t="shared" si="8"/>
        <v>9116473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26818546</v>
      </c>
      <c r="X42" s="21">
        <f t="shared" si="8"/>
        <v>30417003</v>
      </c>
      <c r="Y42" s="21">
        <f t="shared" si="8"/>
        <v>-3598457</v>
      </c>
      <c r="Z42" s="4">
        <f>+IF(X42&lt;&gt;0,+(Y42/X42)*100,0)</f>
        <v>-11.83041274644974</v>
      </c>
      <c r="AA42" s="19">
        <f>SUM(AA43:AA46)</f>
        <v>43528699</v>
      </c>
    </row>
    <row r="43" spans="1:27" ht="13.5">
      <c r="A43" s="5" t="s">
        <v>47</v>
      </c>
      <c r="B43" s="3"/>
      <c r="C43" s="22">
        <v>30257980</v>
      </c>
      <c r="D43" s="22"/>
      <c r="E43" s="23">
        <v>30555027</v>
      </c>
      <c r="F43" s="24">
        <v>33784138</v>
      </c>
      <c r="G43" s="24">
        <v>34083</v>
      </c>
      <c r="H43" s="24">
        <v>3688875</v>
      </c>
      <c r="I43" s="24">
        <v>3482996</v>
      </c>
      <c r="J43" s="24">
        <v>7205954</v>
      </c>
      <c r="K43" s="24">
        <v>2386368</v>
      </c>
      <c r="L43" s="24">
        <v>2677454</v>
      </c>
      <c r="M43" s="24">
        <v>2352650</v>
      </c>
      <c r="N43" s="24">
        <v>7416472</v>
      </c>
      <c r="O43" s="24">
        <v>2402867</v>
      </c>
      <c r="P43" s="24">
        <v>2192122</v>
      </c>
      <c r="Q43" s="24">
        <v>2144085</v>
      </c>
      <c r="R43" s="24">
        <v>6739074</v>
      </c>
      <c r="S43" s="24"/>
      <c r="T43" s="24"/>
      <c r="U43" s="24"/>
      <c r="V43" s="24"/>
      <c r="W43" s="24">
        <v>21361500</v>
      </c>
      <c r="X43" s="24">
        <v>24498000</v>
      </c>
      <c r="Y43" s="24">
        <v>-3136500</v>
      </c>
      <c r="Z43" s="6">
        <v>-12.8</v>
      </c>
      <c r="AA43" s="22">
        <v>33784138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7995511</v>
      </c>
      <c r="D46" s="22"/>
      <c r="E46" s="23">
        <v>8498158</v>
      </c>
      <c r="F46" s="24">
        <v>9744561</v>
      </c>
      <c r="G46" s="24"/>
      <c r="H46" s="24">
        <v>625364</v>
      </c>
      <c r="I46" s="24"/>
      <c r="J46" s="24">
        <v>625364</v>
      </c>
      <c r="K46" s="24">
        <v>705921</v>
      </c>
      <c r="L46" s="24">
        <v>1168693</v>
      </c>
      <c r="M46" s="24">
        <v>579669</v>
      </c>
      <c r="N46" s="24">
        <v>2454283</v>
      </c>
      <c r="O46" s="24">
        <v>842210</v>
      </c>
      <c r="P46" s="24">
        <v>969823</v>
      </c>
      <c r="Q46" s="24">
        <v>565366</v>
      </c>
      <c r="R46" s="24">
        <v>2377399</v>
      </c>
      <c r="S46" s="24"/>
      <c r="T46" s="24"/>
      <c r="U46" s="24"/>
      <c r="V46" s="24"/>
      <c r="W46" s="24">
        <v>5457046</v>
      </c>
      <c r="X46" s="24">
        <v>5919003</v>
      </c>
      <c r="Y46" s="24">
        <v>-461957</v>
      </c>
      <c r="Z46" s="6">
        <v>-7.8</v>
      </c>
      <c r="AA46" s="22">
        <v>9744561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239017345</v>
      </c>
      <c r="D48" s="40">
        <f>+D28+D32+D38+D42+D47</f>
        <v>0</v>
      </c>
      <c r="E48" s="41">
        <f t="shared" si="9"/>
        <v>232163807</v>
      </c>
      <c r="F48" s="42">
        <f t="shared" si="9"/>
        <v>235037121</v>
      </c>
      <c r="G48" s="42">
        <f t="shared" si="9"/>
        <v>19061135</v>
      </c>
      <c r="H48" s="42">
        <f t="shared" si="9"/>
        <v>23198595</v>
      </c>
      <c r="I48" s="42">
        <f t="shared" si="9"/>
        <v>23678650</v>
      </c>
      <c r="J48" s="42">
        <f t="shared" si="9"/>
        <v>65938380</v>
      </c>
      <c r="K48" s="42">
        <f t="shared" si="9"/>
        <v>17072941</v>
      </c>
      <c r="L48" s="42">
        <f t="shared" si="9"/>
        <v>24028168</v>
      </c>
      <c r="M48" s="42">
        <f t="shared" si="9"/>
        <v>29152740</v>
      </c>
      <c r="N48" s="42">
        <f t="shared" si="9"/>
        <v>70253849</v>
      </c>
      <c r="O48" s="42">
        <f t="shared" si="9"/>
        <v>26055095</v>
      </c>
      <c r="P48" s="42">
        <f t="shared" si="9"/>
        <v>17490025</v>
      </c>
      <c r="Q48" s="42">
        <f t="shared" si="9"/>
        <v>23405611</v>
      </c>
      <c r="R48" s="42">
        <f t="shared" si="9"/>
        <v>66950731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203142960</v>
      </c>
      <c r="X48" s="42">
        <f t="shared" si="9"/>
        <v>163350575</v>
      </c>
      <c r="Y48" s="42">
        <f t="shared" si="9"/>
        <v>39792385</v>
      </c>
      <c r="Z48" s="43">
        <f>+IF(X48&lt;&gt;0,+(Y48/X48)*100,0)</f>
        <v>24.36011321049834</v>
      </c>
      <c r="AA48" s="40">
        <f>+AA28+AA32+AA38+AA42+AA47</f>
        <v>235037121</v>
      </c>
    </row>
    <row r="49" spans="1:27" ht="13.5">
      <c r="A49" s="14" t="s">
        <v>58</v>
      </c>
      <c r="B49" s="15"/>
      <c r="C49" s="44">
        <f aca="true" t="shared" si="10" ref="C49:Y49">+C25-C48</f>
        <v>2501168</v>
      </c>
      <c r="D49" s="44">
        <f>+D25-D48</f>
        <v>0</v>
      </c>
      <c r="E49" s="45">
        <f t="shared" si="10"/>
        <v>41129650</v>
      </c>
      <c r="F49" s="46">
        <f t="shared" si="10"/>
        <v>37794018</v>
      </c>
      <c r="G49" s="46">
        <f t="shared" si="10"/>
        <v>37437440</v>
      </c>
      <c r="H49" s="46">
        <f t="shared" si="10"/>
        <v>-17402272</v>
      </c>
      <c r="I49" s="46">
        <f t="shared" si="10"/>
        <v>-11286850</v>
      </c>
      <c r="J49" s="46">
        <f t="shared" si="10"/>
        <v>8748318</v>
      </c>
      <c r="K49" s="46">
        <f t="shared" si="10"/>
        <v>-10602473</v>
      </c>
      <c r="L49" s="46">
        <f t="shared" si="10"/>
        <v>-17466139</v>
      </c>
      <c r="M49" s="46">
        <f t="shared" si="10"/>
        <v>15173331</v>
      </c>
      <c r="N49" s="46">
        <f t="shared" si="10"/>
        <v>-12895281</v>
      </c>
      <c r="O49" s="46">
        <f t="shared" si="10"/>
        <v>-15065380</v>
      </c>
      <c r="P49" s="46">
        <f t="shared" si="10"/>
        <v>-6985134</v>
      </c>
      <c r="Q49" s="46">
        <f t="shared" si="10"/>
        <v>14967584</v>
      </c>
      <c r="R49" s="46">
        <f t="shared" si="10"/>
        <v>-7082930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-11229893</v>
      </c>
      <c r="X49" s="46">
        <f>IF(F25=F48,0,X25-X48)</f>
        <v>48265422</v>
      </c>
      <c r="Y49" s="46">
        <f t="shared" si="10"/>
        <v>-59495315</v>
      </c>
      <c r="Z49" s="47">
        <f>+IF(X49&lt;&gt;0,+(Y49/X49)*100,0)</f>
        <v>-123.26695289227969</v>
      </c>
      <c r="AA49" s="44">
        <f>+AA25-AA48</f>
        <v>37794018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110824090</v>
      </c>
      <c r="D5" s="19">
        <f>SUM(D6:D8)</f>
        <v>0</v>
      </c>
      <c r="E5" s="20">
        <f t="shared" si="0"/>
        <v>136233459</v>
      </c>
      <c r="F5" s="21">
        <f t="shared" si="0"/>
        <v>137222915</v>
      </c>
      <c r="G5" s="21">
        <f t="shared" si="0"/>
        <v>47276861</v>
      </c>
      <c r="H5" s="21">
        <f t="shared" si="0"/>
        <v>2359647</v>
      </c>
      <c r="I5" s="21">
        <f t="shared" si="0"/>
        <v>1503209</v>
      </c>
      <c r="J5" s="21">
        <f t="shared" si="0"/>
        <v>51139717</v>
      </c>
      <c r="K5" s="21">
        <f t="shared" si="0"/>
        <v>2500720</v>
      </c>
      <c r="L5" s="21">
        <f t="shared" si="0"/>
        <v>706186</v>
      </c>
      <c r="M5" s="21">
        <f t="shared" si="0"/>
        <v>28184372</v>
      </c>
      <c r="N5" s="21">
        <f t="shared" si="0"/>
        <v>31391278</v>
      </c>
      <c r="O5" s="21">
        <f t="shared" si="0"/>
        <v>862129</v>
      </c>
      <c r="P5" s="21">
        <f t="shared" si="0"/>
        <v>1601755</v>
      </c>
      <c r="Q5" s="21">
        <f t="shared" si="0"/>
        <v>25276698</v>
      </c>
      <c r="R5" s="21">
        <f t="shared" si="0"/>
        <v>27740582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110271577</v>
      </c>
      <c r="X5" s="21">
        <f t="shared" si="0"/>
        <v>88559109</v>
      </c>
      <c r="Y5" s="21">
        <f t="shared" si="0"/>
        <v>21712468</v>
      </c>
      <c r="Z5" s="4">
        <f>+IF(X5&lt;&gt;0,+(Y5/X5)*100,0)</f>
        <v>24.517486958907863</v>
      </c>
      <c r="AA5" s="19">
        <f>SUM(AA6:AA8)</f>
        <v>137222915</v>
      </c>
    </row>
    <row r="6" spans="1:27" ht="13.5">
      <c r="A6" s="5" t="s">
        <v>33</v>
      </c>
      <c r="B6" s="3"/>
      <c r="C6" s="22">
        <v>1956129</v>
      </c>
      <c r="D6" s="22"/>
      <c r="E6" s="23">
        <v>6300000</v>
      </c>
      <c r="F6" s="24">
        <v>6300000</v>
      </c>
      <c r="G6" s="24">
        <v>1077951</v>
      </c>
      <c r="H6" s="24">
        <v>1549549</v>
      </c>
      <c r="I6" s="24">
        <v>881778</v>
      </c>
      <c r="J6" s="24">
        <v>3509278</v>
      </c>
      <c r="K6" s="24">
        <v>403879</v>
      </c>
      <c r="L6" s="24"/>
      <c r="M6" s="24">
        <v>1873639</v>
      </c>
      <c r="N6" s="24">
        <v>2277518</v>
      </c>
      <c r="O6" s="24"/>
      <c r="P6" s="24"/>
      <c r="Q6" s="24"/>
      <c r="R6" s="24"/>
      <c r="S6" s="24"/>
      <c r="T6" s="24"/>
      <c r="U6" s="24"/>
      <c r="V6" s="24"/>
      <c r="W6" s="24">
        <v>5786796</v>
      </c>
      <c r="X6" s="24"/>
      <c r="Y6" s="24">
        <v>5786796</v>
      </c>
      <c r="Z6" s="6">
        <v>0</v>
      </c>
      <c r="AA6" s="22">
        <v>6300000</v>
      </c>
    </row>
    <row r="7" spans="1:27" ht="13.5">
      <c r="A7" s="5" t="s">
        <v>34</v>
      </c>
      <c r="B7" s="3"/>
      <c r="C7" s="25">
        <v>108735315</v>
      </c>
      <c r="D7" s="25"/>
      <c r="E7" s="26">
        <v>129496182</v>
      </c>
      <c r="F7" s="27">
        <v>130485638</v>
      </c>
      <c r="G7" s="27">
        <v>46196828</v>
      </c>
      <c r="H7" s="27">
        <v>770670</v>
      </c>
      <c r="I7" s="27">
        <v>621431</v>
      </c>
      <c r="J7" s="27">
        <v>47588929</v>
      </c>
      <c r="K7" s="27">
        <v>2081486</v>
      </c>
      <c r="L7" s="27">
        <v>706186</v>
      </c>
      <c r="M7" s="27">
        <v>26310733</v>
      </c>
      <c r="N7" s="27">
        <v>29098405</v>
      </c>
      <c r="O7" s="27">
        <v>862129</v>
      </c>
      <c r="P7" s="27">
        <v>1601755</v>
      </c>
      <c r="Q7" s="27">
        <v>25276698</v>
      </c>
      <c r="R7" s="27">
        <v>27740582</v>
      </c>
      <c r="S7" s="27"/>
      <c r="T7" s="27"/>
      <c r="U7" s="27"/>
      <c r="V7" s="27"/>
      <c r="W7" s="27">
        <v>104427916</v>
      </c>
      <c r="X7" s="27">
        <v>88231149</v>
      </c>
      <c r="Y7" s="27">
        <v>16196767</v>
      </c>
      <c r="Z7" s="7">
        <v>18.36</v>
      </c>
      <c r="AA7" s="25">
        <v>130485638</v>
      </c>
    </row>
    <row r="8" spans="1:27" ht="13.5">
      <c r="A8" s="5" t="s">
        <v>35</v>
      </c>
      <c r="B8" s="3"/>
      <c r="C8" s="22">
        <v>132646</v>
      </c>
      <c r="D8" s="22"/>
      <c r="E8" s="23">
        <v>437277</v>
      </c>
      <c r="F8" s="24">
        <v>437277</v>
      </c>
      <c r="G8" s="24">
        <v>2082</v>
      </c>
      <c r="H8" s="24">
        <v>39428</v>
      </c>
      <c r="I8" s="24"/>
      <c r="J8" s="24">
        <v>41510</v>
      </c>
      <c r="K8" s="24">
        <v>15355</v>
      </c>
      <c r="L8" s="24"/>
      <c r="M8" s="24"/>
      <c r="N8" s="24">
        <v>15355</v>
      </c>
      <c r="O8" s="24"/>
      <c r="P8" s="24"/>
      <c r="Q8" s="24"/>
      <c r="R8" s="24"/>
      <c r="S8" s="24"/>
      <c r="T8" s="24"/>
      <c r="U8" s="24"/>
      <c r="V8" s="24"/>
      <c r="W8" s="24">
        <v>56865</v>
      </c>
      <c r="X8" s="24">
        <v>327960</v>
      </c>
      <c r="Y8" s="24">
        <v>-271095</v>
      </c>
      <c r="Z8" s="6">
        <v>-82.66</v>
      </c>
      <c r="AA8" s="22">
        <v>437277</v>
      </c>
    </row>
    <row r="9" spans="1:27" ht="13.5">
      <c r="A9" s="2" t="s">
        <v>36</v>
      </c>
      <c r="B9" s="3"/>
      <c r="C9" s="19">
        <f aca="true" t="shared" si="1" ref="C9:Y9">SUM(C10:C14)</f>
        <v>2779242</v>
      </c>
      <c r="D9" s="19">
        <f>SUM(D10:D14)</f>
        <v>0</v>
      </c>
      <c r="E9" s="20">
        <f t="shared" si="1"/>
        <v>3627201</v>
      </c>
      <c r="F9" s="21">
        <f t="shared" si="1"/>
        <v>3818401</v>
      </c>
      <c r="G9" s="21">
        <f t="shared" si="1"/>
        <v>228341</v>
      </c>
      <c r="H9" s="21">
        <f t="shared" si="1"/>
        <v>193684</v>
      </c>
      <c r="I9" s="21">
        <f t="shared" si="1"/>
        <v>240094</v>
      </c>
      <c r="J9" s="21">
        <f t="shared" si="1"/>
        <v>662119</v>
      </c>
      <c r="K9" s="21">
        <f t="shared" si="1"/>
        <v>242148</v>
      </c>
      <c r="L9" s="21">
        <f t="shared" si="1"/>
        <v>212298</v>
      </c>
      <c r="M9" s="21">
        <f t="shared" si="1"/>
        <v>449177</v>
      </c>
      <c r="N9" s="21">
        <f t="shared" si="1"/>
        <v>903623</v>
      </c>
      <c r="O9" s="21">
        <f t="shared" si="1"/>
        <v>114125</v>
      </c>
      <c r="P9" s="21">
        <f t="shared" si="1"/>
        <v>172120</v>
      </c>
      <c r="Q9" s="21">
        <f t="shared" si="1"/>
        <v>170293</v>
      </c>
      <c r="R9" s="21">
        <f t="shared" si="1"/>
        <v>456538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2022280</v>
      </c>
      <c r="X9" s="21">
        <f t="shared" si="1"/>
        <v>2720403</v>
      </c>
      <c r="Y9" s="21">
        <f t="shared" si="1"/>
        <v>-698123</v>
      </c>
      <c r="Z9" s="4">
        <f>+IF(X9&lt;&gt;0,+(Y9/X9)*100,0)</f>
        <v>-25.66248456570589</v>
      </c>
      <c r="AA9" s="19">
        <f>SUM(AA10:AA14)</f>
        <v>3818401</v>
      </c>
    </row>
    <row r="10" spans="1:27" ht="13.5">
      <c r="A10" s="5" t="s">
        <v>37</v>
      </c>
      <c r="B10" s="3"/>
      <c r="C10" s="22">
        <v>2779242</v>
      </c>
      <c r="D10" s="22"/>
      <c r="E10" s="23">
        <v>58711</v>
      </c>
      <c r="F10" s="24">
        <v>1200</v>
      </c>
      <c r="G10" s="24">
        <v>228341</v>
      </c>
      <c r="H10" s="24">
        <v>193684</v>
      </c>
      <c r="I10" s="24">
        <v>240094</v>
      </c>
      <c r="J10" s="24">
        <v>662119</v>
      </c>
      <c r="K10" s="24">
        <v>242148</v>
      </c>
      <c r="L10" s="24">
        <v>212298</v>
      </c>
      <c r="M10" s="24">
        <v>449177</v>
      </c>
      <c r="N10" s="24">
        <v>903623</v>
      </c>
      <c r="O10" s="24">
        <v>114125</v>
      </c>
      <c r="P10" s="24">
        <v>172120</v>
      </c>
      <c r="Q10" s="24">
        <v>170293</v>
      </c>
      <c r="R10" s="24">
        <v>456538</v>
      </c>
      <c r="S10" s="24"/>
      <c r="T10" s="24"/>
      <c r="U10" s="24"/>
      <c r="V10" s="24"/>
      <c r="W10" s="24">
        <v>2022280</v>
      </c>
      <c r="X10" s="24"/>
      <c r="Y10" s="24">
        <v>2022280</v>
      </c>
      <c r="Z10" s="6">
        <v>0</v>
      </c>
      <c r="AA10" s="22">
        <v>1200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3568490</v>
      </c>
      <c r="F12" s="24">
        <v>3758490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2676366</v>
      </c>
      <c r="Y12" s="24">
        <v>-2676366</v>
      </c>
      <c r="Z12" s="6">
        <v>-100</v>
      </c>
      <c r="AA12" s="22">
        <v>3758490</v>
      </c>
    </row>
    <row r="13" spans="1:27" ht="13.5">
      <c r="A13" s="5" t="s">
        <v>40</v>
      </c>
      <c r="B13" s="3"/>
      <c r="C13" s="22"/>
      <c r="D13" s="22"/>
      <c r="E13" s="23"/>
      <c r="F13" s="24">
        <v>58711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44037</v>
      </c>
      <c r="Y13" s="24">
        <v>-44037</v>
      </c>
      <c r="Z13" s="6">
        <v>-100</v>
      </c>
      <c r="AA13" s="22">
        <v>58711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23509336</v>
      </c>
      <c r="D15" s="19">
        <f>SUM(D16:D18)</f>
        <v>0</v>
      </c>
      <c r="E15" s="20">
        <f t="shared" si="2"/>
        <v>22884280</v>
      </c>
      <c r="F15" s="21">
        <f t="shared" si="2"/>
        <v>21884280</v>
      </c>
      <c r="G15" s="21">
        <f t="shared" si="2"/>
        <v>0</v>
      </c>
      <c r="H15" s="21">
        <f t="shared" si="2"/>
        <v>859</v>
      </c>
      <c r="I15" s="21">
        <f t="shared" si="2"/>
        <v>9196</v>
      </c>
      <c r="J15" s="21">
        <f t="shared" si="2"/>
        <v>10055</v>
      </c>
      <c r="K15" s="21">
        <f t="shared" si="2"/>
        <v>928</v>
      </c>
      <c r="L15" s="21">
        <f t="shared" si="2"/>
        <v>4911</v>
      </c>
      <c r="M15" s="21">
        <f t="shared" si="2"/>
        <v>0</v>
      </c>
      <c r="N15" s="21">
        <f t="shared" si="2"/>
        <v>5839</v>
      </c>
      <c r="O15" s="21">
        <f t="shared" si="2"/>
        <v>3554</v>
      </c>
      <c r="P15" s="21">
        <f t="shared" si="2"/>
        <v>0</v>
      </c>
      <c r="Q15" s="21">
        <f t="shared" si="2"/>
        <v>0</v>
      </c>
      <c r="R15" s="21">
        <f t="shared" si="2"/>
        <v>3554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19448</v>
      </c>
      <c r="X15" s="21">
        <f t="shared" si="2"/>
        <v>3613779</v>
      </c>
      <c r="Y15" s="21">
        <f t="shared" si="2"/>
        <v>-3594331</v>
      </c>
      <c r="Z15" s="4">
        <f>+IF(X15&lt;&gt;0,+(Y15/X15)*100,0)</f>
        <v>-99.46183759438527</v>
      </c>
      <c r="AA15" s="19">
        <f>SUM(AA16:AA18)</f>
        <v>21884280</v>
      </c>
    </row>
    <row r="16" spans="1:27" ht="13.5">
      <c r="A16" s="5" t="s">
        <v>43</v>
      </c>
      <c r="B16" s="3"/>
      <c r="C16" s="22">
        <v>25336</v>
      </c>
      <c r="D16" s="22"/>
      <c r="E16" s="23">
        <v>30280</v>
      </c>
      <c r="F16" s="24">
        <v>30280</v>
      </c>
      <c r="G16" s="24"/>
      <c r="H16" s="24">
        <v>859</v>
      </c>
      <c r="I16" s="24">
        <v>9196</v>
      </c>
      <c r="J16" s="24">
        <v>10055</v>
      </c>
      <c r="K16" s="24">
        <v>928</v>
      </c>
      <c r="L16" s="24">
        <v>4911</v>
      </c>
      <c r="M16" s="24"/>
      <c r="N16" s="24">
        <v>5839</v>
      </c>
      <c r="O16" s="24">
        <v>3554</v>
      </c>
      <c r="P16" s="24"/>
      <c r="Q16" s="24"/>
      <c r="R16" s="24">
        <v>3554</v>
      </c>
      <c r="S16" s="24"/>
      <c r="T16" s="24"/>
      <c r="U16" s="24"/>
      <c r="V16" s="24"/>
      <c r="W16" s="24">
        <v>19448</v>
      </c>
      <c r="X16" s="24">
        <v>22707</v>
      </c>
      <c r="Y16" s="24">
        <v>-3259</v>
      </c>
      <c r="Z16" s="6">
        <v>-14.35</v>
      </c>
      <c r="AA16" s="22">
        <v>30280</v>
      </c>
    </row>
    <row r="17" spans="1:27" ht="13.5">
      <c r="A17" s="5" t="s">
        <v>44</v>
      </c>
      <c r="B17" s="3"/>
      <c r="C17" s="22">
        <v>23484000</v>
      </c>
      <c r="D17" s="22"/>
      <c r="E17" s="23">
        <v>22854000</v>
      </c>
      <c r="F17" s="24">
        <v>21854000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3591072</v>
      </c>
      <c r="Y17" s="24">
        <v>-3591072</v>
      </c>
      <c r="Z17" s="6">
        <v>-100</v>
      </c>
      <c r="AA17" s="22">
        <v>21854000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571929</v>
      </c>
      <c r="D19" s="19">
        <f>SUM(D20:D23)</f>
        <v>0</v>
      </c>
      <c r="E19" s="20">
        <f t="shared" si="3"/>
        <v>4674160</v>
      </c>
      <c r="F19" s="21">
        <f t="shared" si="3"/>
        <v>5000000</v>
      </c>
      <c r="G19" s="21">
        <f t="shared" si="3"/>
        <v>48213</v>
      </c>
      <c r="H19" s="21">
        <f t="shared" si="3"/>
        <v>48645</v>
      </c>
      <c r="I19" s="21">
        <f t="shared" si="3"/>
        <v>50661</v>
      </c>
      <c r="J19" s="21">
        <f t="shared" si="3"/>
        <v>147519</v>
      </c>
      <c r="K19" s="21">
        <f t="shared" si="3"/>
        <v>50661</v>
      </c>
      <c r="L19" s="21">
        <f t="shared" si="3"/>
        <v>46836</v>
      </c>
      <c r="M19" s="21">
        <f t="shared" si="3"/>
        <v>50589</v>
      </c>
      <c r="N19" s="21">
        <f t="shared" si="3"/>
        <v>148086</v>
      </c>
      <c r="O19" s="21">
        <f t="shared" si="3"/>
        <v>50589</v>
      </c>
      <c r="P19" s="21">
        <f t="shared" si="3"/>
        <v>50661</v>
      </c>
      <c r="Q19" s="21">
        <f t="shared" si="3"/>
        <v>50661</v>
      </c>
      <c r="R19" s="21">
        <f t="shared" si="3"/>
        <v>151911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447516</v>
      </c>
      <c r="X19" s="21">
        <f t="shared" si="3"/>
        <v>3749994</v>
      </c>
      <c r="Y19" s="21">
        <f t="shared" si="3"/>
        <v>-3302478</v>
      </c>
      <c r="Z19" s="4">
        <f>+IF(X19&lt;&gt;0,+(Y19/X19)*100,0)</f>
        <v>-88.06622090595346</v>
      </c>
      <c r="AA19" s="19">
        <f>SUM(AA20:AA23)</f>
        <v>5000000</v>
      </c>
    </row>
    <row r="20" spans="1:27" ht="13.5">
      <c r="A20" s="5" t="s">
        <v>47</v>
      </c>
      <c r="B20" s="3"/>
      <c r="C20" s="22"/>
      <c r="D20" s="22"/>
      <c r="E20" s="23">
        <v>4000000</v>
      </c>
      <c r="F20" s="24">
        <v>4000000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2999997</v>
      </c>
      <c r="Y20" s="24">
        <v>-2999997</v>
      </c>
      <c r="Z20" s="6">
        <v>-100</v>
      </c>
      <c r="AA20" s="22">
        <v>4000000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571929</v>
      </c>
      <c r="D23" s="22"/>
      <c r="E23" s="23">
        <v>674160</v>
      </c>
      <c r="F23" s="24">
        <v>1000000</v>
      </c>
      <c r="G23" s="24">
        <v>48213</v>
      </c>
      <c r="H23" s="24">
        <v>48645</v>
      </c>
      <c r="I23" s="24">
        <v>50661</v>
      </c>
      <c r="J23" s="24">
        <v>147519</v>
      </c>
      <c r="K23" s="24">
        <v>50661</v>
      </c>
      <c r="L23" s="24">
        <v>46836</v>
      </c>
      <c r="M23" s="24">
        <v>50589</v>
      </c>
      <c r="N23" s="24">
        <v>148086</v>
      </c>
      <c r="O23" s="24">
        <v>50589</v>
      </c>
      <c r="P23" s="24">
        <v>50661</v>
      </c>
      <c r="Q23" s="24">
        <v>50661</v>
      </c>
      <c r="R23" s="24">
        <v>151911</v>
      </c>
      <c r="S23" s="24"/>
      <c r="T23" s="24"/>
      <c r="U23" s="24"/>
      <c r="V23" s="24"/>
      <c r="W23" s="24">
        <v>447516</v>
      </c>
      <c r="X23" s="24">
        <v>749997</v>
      </c>
      <c r="Y23" s="24">
        <v>-302481</v>
      </c>
      <c r="Z23" s="6">
        <v>-40.33</v>
      </c>
      <c r="AA23" s="22">
        <v>1000000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137684597</v>
      </c>
      <c r="D25" s="40">
        <f>+D5+D9+D15+D19+D24</f>
        <v>0</v>
      </c>
      <c r="E25" s="41">
        <f t="shared" si="4"/>
        <v>167419100</v>
      </c>
      <c r="F25" s="42">
        <f t="shared" si="4"/>
        <v>167925596</v>
      </c>
      <c r="G25" s="42">
        <f t="shared" si="4"/>
        <v>47553415</v>
      </c>
      <c r="H25" s="42">
        <f t="shared" si="4"/>
        <v>2602835</v>
      </c>
      <c r="I25" s="42">
        <f t="shared" si="4"/>
        <v>1803160</v>
      </c>
      <c r="J25" s="42">
        <f t="shared" si="4"/>
        <v>51959410</v>
      </c>
      <c r="K25" s="42">
        <f t="shared" si="4"/>
        <v>2794457</v>
      </c>
      <c r="L25" s="42">
        <f t="shared" si="4"/>
        <v>970231</v>
      </c>
      <c r="M25" s="42">
        <f t="shared" si="4"/>
        <v>28684138</v>
      </c>
      <c r="N25" s="42">
        <f t="shared" si="4"/>
        <v>32448826</v>
      </c>
      <c r="O25" s="42">
        <f t="shared" si="4"/>
        <v>1030397</v>
      </c>
      <c r="P25" s="42">
        <f t="shared" si="4"/>
        <v>1824536</v>
      </c>
      <c r="Q25" s="42">
        <f t="shared" si="4"/>
        <v>25497652</v>
      </c>
      <c r="R25" s="42">
        <f t="shared" si="4"/>
        <v>28352585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112760821</v>
      </c>
      <c r="X25" s="42">
        <f t="shared" si="4"/>
        <v>98643285</v>
      </c>
      <c r="Y25" s="42">
        <f t="shared" si="4"/>
        <v>14117536</v>
      </c>
      <c r="Z25" s="43">
        <f>+IF(X25&lt;&gt;0,+(Y25/X25)*100,0)</f>
        <v>14.31170504915768</v>
      </c>
      <c r="AA25" s="40">
        <f>+AA5+AA9+AA15+AA19+AA24</f>
        <v>167925596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79058479</v>
      </c>
      <c r="D28" s="19">
        <f>SUM(D29:D31)</f>
        <v>0</v>
      </c>
      <c r="E28" s="20">
        <f t="shared" si="5"/>
        <v>108111045</v>
      </c>
      <c r="F28" s="21">
        <f t="shared" si="5"/>
        <v>118791125</v>
      </c>
      <c r="G28" s="21">
        <f t="shared" si="5"/>
        <v>7969798</v>
      </c>
      <c r="H28" s="21">
        <f t="shared" si="5"/>
        <v>7611348</v>
      </c>
      <c r="I28" s="21">
        <f t="shared" si="5"/>
        <v>5949673</v>
      </c>
      <c r="J28" s="21">
        <f t="shared" si="5"/>
        <v>21530819</v>
      </c>
      <c r="K28" s="21">
        <f t="shared" si="5"/>
        <v>7433064</v>
      </c>
      <c r="L28" s="21">
        <f t="shared" si="5"/>
        <v>5541704</v>
      </c>
      <c r="M28" s="21">
        <f t="shared" si="5"/>
        <v>8763546</v>
      </c>
      <c r="N28" s="21">
        <f t="shared" si="5"/>
        <v>21738314</v>
      </c>
      <c r="O28" s="21">
        <f t="shared" si="5"/>
        <v>7072765</v>
      </c>
      <c r="P28" s="21">
        <f t="shared" si="5"/>
        <v>8074352</v>
      </c>
      <c r="Q28" s="21">
        <f t="shared" si="5"/>
        <v>6832550</v>
      </c>
      <c r="R28" s="21">
        <f t="shared" si="5"/>
        <v>21979667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65248800</v>
      </c>
      <c r="X28" s="21">
        <f t="shared" si="5"/>
        <v>53314020</v>
      </c>
      <c r="Y28" s="21">
        <f t="shared" si="5"/>
        <v>11934780</v>
      </c>
      <c r="Z28" s="4">
        <f>+IF(X28&lt;&gt;0,+(Y28/X28)*100,0)</f>
        <v>22.38581896469259</v>
      </c>
      <c r="AA28" s="19">
        <f>SUM(AA29:AA31)</f>
        <v>118791125</v>
      </c>
    </row>
    <row r="29" spans="1:27" ht="13.5">
      <c r="A29" s="5" t="s">
        <v>33</v>
      </c>
      <c r="B29" s="3"/>
      <c r="C29" s="22">
        <v>28575563</v>
      </c>
      <c r="D29" s="22"/>
      <c r="E29" s="23">
        <v>32809201</v>
      </c>
      <c r="F29" s="24">
        <v>50987437</v>
      </c>
      <c r="G29" s="24">
        <v>5059866</v>
      </c>
      <c r="H29" s="24">
        <v>4536294</v>
      </c>
      <c r="I29" s="24">
        <v>3552259</v>
      </c>
      <c r="J29" s="24">
        <v>13148419</v>
      </c>
      <c r="K29" s="24">
        <v>4148013</v>
      </c>
      <c r="L29" s="24">
        <v>2864122</v>
      </c>
      <c r="M29" s="24">
        <v>4898829</v>
      </c>
      <c r="N29" s="24">
        <v>11910964</v>
      </c>
      <c r="O29" s="24">
        <v>3081909</v>
      </c>
      <c r="P29" s="24">
        <v>4514810</v>
      </c>
      <c r="Q29" s="24">
        <v>4085592</v>
      </c>
      <c r="R29" s="24">
        <v>11682311</v>
      </c>
      <c r="S29" s="24"/>
      <c r="T29" s="24"/>
      <c r="U29" s="24"/>
      <c r="V29" s="24"/>
      <c r="W29" s="24">
        <v>36741694</v>
      </c>
      <c r="X29" s="24">
        <v>16299297</v>
      </c>
      <c r="Y29" s="24">
        <v>20442397</v>
      </c>
      <c r="Z29" s="6">
        <v>125.42</v>
      </c>
      <c r="AA29" s="22">
        <v>50987437</v>
      </c>
    </row>
    <row r="30" spans="1:27" ht="13.5">
      <c r="A30" s="5" t="s">
        <v>34</v>
      </c>
      <c r="B30" s="3"/>
      <c r="C30" s="25">
        <v>31056239</v>
      </c>
      <c r="D30" s="25"/>
      <c r="E30" s="26">
        <v>55912406</v>
      </c>
      <c r="F30" s="27">
        <v>49755605</v>
      </c>
      <c r="G30" s="27">
        <v>1756892</v>
      </c>
      <c r="H30" s="27">
        <v>1601994</v>
      </c>
      <c r="I30" s="27">
        <v>989407</v>
      </c>
      <c r="J30" s="27">
        <v>4348293</v>
      </c>
      <c r="K30" s="27">
        <v>1963307</v>
      </c>
      <c r="L30" s="27">
        <v>1519418</v>
      </c>
      <c r="M30" s="27">
        <v>2389872</v>
      </c>
      <c r="N30" s="27">
        <v>5872597</v>
      </c>
      <c r="O30" s="27">
        <v>2716557</v>
      </c>
      <c r="P30" s="27">
        <v>1960720</v>
      </c>
      <c r="Q30" s="27">
        <v>1260709</v>
      </c>
      <c r="R30" s="27">
        <v>5937986</v>
      </c>
      <c r="S30" s="27"/>
      <c r="T30" s="27"/>
      <c r="U30" s="27"/>
      <c r="V30" s="27"/>
      <c r="W30" s="27">
        <v>16158876</v>
      </c>
      <c r="X30" s="27">
        <v>22971006</v>
      </c>
      <c r="Y30" s="27">
        <v>-6812130</v>
      </c>
      <c r="Z30" s="7">
        <v>-29.66</v>
      </c>
      <c r="AA30" s="25">
        <v>49755605</v>
      </c>
    </row>
    <row r="31" spans="1:27" ht="13.5">
      <c r="A31" s="5" t="s">
        <v>35</v>
      </c>
      <c r="B31" s="3"/>
      <c r="C31" s="22">
        <v>19426677</v>
      </c>
      <c r="D31" s="22"/>
      <c r="E31" s="23">
        <v>19389438</v>
      </c>
      <c r="F31" s="24">
        <v>18048083</v>
      </c>
      <c r="G31" s="24">
        <v>1153040</v>
      </c>
      <c r="H31" s="24">
        <v>1473060</v>
      </c>
      <c r="I31" s="24">
        <v>1408007</v>
      </c>
      <c r="J31" s="24">
        <v>4034107</v>
      </c>
      <c r="K31" s="24">
        <v>1321744</v>
      </c>
      <c r="L31" s="24">
        <v>1158164</v>
      </c>
      <c r="M31" s="24">
        <v>1474845</v>
      </c>
      <c r="N31" s="24">
        <v>3954753</v>
      </c>
      <c r="O31" s="24">
        <v>1274299</v>
      </c>
      <c r="P31" s="24">
        <v>1598822</v>
      </c>
      <c r="Q31" s="24">
        <v>1486249</v>
      </c>
      <c r="R31" s="24">
        <v>4359370</v>
      </c>
      <c r="S31" s="24"/>
      <c r="T31" s="24"/>
      <c r="U31" s="24"/>
      <c r="V31" s="24"/>
      <c r="W31" s="24">
        <v>12348230</v>
      </c>
      <c r="X31" s="24">
        <v>14043717</v>
      </c>
      <c r="Y31" s="24">
        <v>-1695487</v>
      </c>
      <c r="Z31" s="6">
        <v>-12.07</v>
      </c>
      <c r="AA31" s="22">
        <v>18048083</v>
      </c>
    </row>
    <row r="32" spans="1:27" ht="13.5">
      <c r="A32" s="2" t="s">
        <v>36</v>
      </c>
      <c r="B32" s="3"/>
      <c r="C32" s="19">
        <f aca="true" t="shared" si="6" ref="C32:Y32">SUM(C33:C37)</f>
        <v>13455782</v>
      </c>
      <c r="D32" s="19">
        <f>SUM(D33:D37)</f>
        <v>0</v>
      </c>
      <c r="E32" s="20">
        <f t="shared" si="6"/>
        <v>12525294</v>
      </c>
      <c r="F32" s="21">
        <f t="shared" si="6"/>
        <v>16451972</v>
      </c>
      <c r="G32" s="21">
        <f t="shared" si="6"/>
        <v>1013596</v>
      </c>
      <c r="H32" s="21">
        <f t="shared" si="6"/>
        <v>1038523</v>
      </c>
      <c r="I32" s="21">
        <f t="shared" si="6"/>
        <v>1008497</v>
      </c>
      <c r="J32" s="21">
        <f t="shared" si="6"/>
        <v>3060616</v>
      </c>
      <c r="K32" s="21">
        <f t="shared" si="6"/>
        <v>1388570</v>
      </c>
      <c r="L32" s="21">
        <f t="shared" si="6"/>
        <v>1104986</v>
      </c>
      <c r="M32" s="21">
        <f t="shared" si="6"/>
        <v>1191643</v>
      </c>
      <c r="N32" s="21">
        <f t="shared" si="6"/>
        <v>3685199</v>
      </c>
      <c r="O32" s="21">
        <f t="shared" si="6"/>
        <v>1221273</v>
      </c>
      <c r="P32" s="21">
        <f t="shared" si="6"/>
        <v>1208126</v>
      </c>
      <c r="Q32" s="21">
        <f t="shared" si="6"/>
        <v>1042111</v>
      </c>
      <c r="R32" s="21">
        <f t="shared" si="6"/>
        <v>3471510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10217325</v>
      </c>
      <c r="X32" s="21">
        <f t="shared" si="6"/>
        <v>1054998</v>
      </c>
      <c r="Y32" s="21">
        <f t="shared" si="6"/>
        <v>9162327</v>
      </c>
      <c r="Z32" s="4">
        <f>+IF(X32&lt;&gt;0,+(Y32/X32)*100,0)</f>
        <v>868.4686606040959</v>
      </c>
      <c r="AA32" s="19">
        <f>SUM(AA33:AA37)</f>
        <v>16451972</v>
      </c>
    </row>
    <row r="33" spans="1:27" ht="13.5">
      <c r="A33" s="5" t="s">
        <v>37</v>
      </c>
      <c r="B33" s="3"/>
      <c r="C33" s="22">
        <v>11052341</v>
      </c>
      <c r="D33" s="22"/>
      <c r="E33" s="23">
        <v>7254399</v>
      </c>
      <c r="F33" s="24">
        <v>8277952</v>
      </c>
      <c r="G33" s="24">
        <v>823494</v>
      </c>
      <c r="H33" s="24">
        <v>848399</v>
      </c>
      <c r="I33" s="24">
        <v>795973</v>
      </c>
      <c r="J33" s="24">
        <v>2467866</v>
      </c>
      <c r="K33" s="24">
        <v>1163254</v>
      </c>
      <c r="L33" s="24">
        <v>874066</v>
      </c>
      <c r="M33" s="24">
        <v>935396</v>
      </c>
      <c r="N33" s="24">
        <v>2972716</v>
      </c>
      <c r="O33" s="24">
        <v>1032156</v>
      </c>
      <c r="P33" s="24">
        <v>1078817</v>
      </c>
      <c r="Q33" s="24">
        <v>905761</v>
      </c>
      <c r="R33" s="24">
        <v>3016734</v>
      </c>
      <c r="S33" s="24"/>
      <c r="T33" s="24"/>
      <c r="U33" s="24"/>
      <c r="V33" s="24"/>
      <c r="W33" s="24">
        <v>8457316</v>
      </c>
      <c r="X33" s="24">
        <v>123021</v>
      </c>
      <c r="Y33" s="24">
        <v>8334295</v>
      </c>
      <c r="Z33" s="6">
        <v>6774.69</v>
      </c>
      <c r="AA33" s="22">
        <v>8277952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5270895</v>
      </c>
      <c r="F35" s="24">
        <v>5176370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684468</v>
      </c>
      <c r="Y35" s="24">
        <v>-684468</v>
      </c>
      <c r="Z35" s="6">
        <v>-100</v>
      </c>
      <c r="AA35" s="22">
        <v>5176370</v>
      </c>
    </row>
    <row r="36" spans="1:27" ht="13.5">
      <c r="A36" s="5" t="s">
        <v>40</v>
      </c>
      <c r="B36" s="3"/>
      <c r="C36" s="22">
        <v>2403441</v>
      </c>
      <c r="D36" s="22"/>
      <c r="E36" s="23"/>
      <c r="F36" s="24">
        <v>2997650</v>
      </c>
      <c r="G36" s="24">
        <v>190102</v>
      </c>
      <c r="H36" s="24">
        <v>190124</v>
      </c>
      <c r="I36" s="24">
        <v>212524</v>
      </c>
      <c r="J36" s="24">
        <v>592750</v>
      </c>
      <c r="K36" s="24">
        <v>225316</v>
      </c>
      <c r="L36" s="24">
        <v>230920</v>
      </c>
      <c r="M36" s="24">
        <v>256247</v>
      </c>
      <c r="N36" s="24">
        <v>712483</v>
      </c>
      <c r="O36" s="24">
        <v>189117</v>
      </c>
      <c r="P36" s="24">
        <v>129309</v>
      </c>
      <c r="Q36" s="24">
        <v>136350</v>
      </c>
      <c r="R36" s="24">
        <v>454776</v>
      </c>
      <c r="S36" s="24"/>
      <c r="T36" s="24"/>
      <c r="U36" s="24"/>
      <c r="V36" s="24"/>
      <c r="W36" s="24">
        <v>1760009</v>
      </c>
      <c r="X36" s="24">
        <v>247509</v>
      </c>
      <c r="Y36" s="24">
        <v>1512500</v>
      </c>
      <c r="Z36" s="6">
        <v>611.09</v>
      </c>
      <c r="AA36" s="22">
        <v>2997650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15936237</v>
      </c>
      <c r="D38" s="19">
        <f>SUM(D39:D41)</f>
        <v>0</v>
      </c>
      <c r="E38" s="20">
        <f t="shared" si="7"/>
        <v>26301376</v>
      </c>
      <c r="F38" s="21">
        <f t="shared" si="7"/>
        <v>18164112</v>
      </c>
      <c r="G38" s="21">
        <f t="shared" si="7"/>
        <v>838320</v>
      </c>
      <c r="H38" s="21">
        <f t="shared" si="7"/>
        <v>1049120</v>
      </c>
      <c r="I38" s="21">
        <f t="shared" si="7"/>
        <v>1109429</v>
      </c>
      <c r="J38" s="21">
        <f t="shared" si="7"/>
        <v>2996869</v>
      </c>
      <c r="K38" s="21">
        <f t="shared" si="7"/>
        <v>1389316</v>
      </c>
      <c r="L38" s="21">
        <f t="shared" si="7"/>
        <v>1656462</v>
      </c>
      <c r="M38" s="21">
        <f t="shared" si="7"/>
        <v>2582474</v>
      </c>
      <c r="N38" s="21">
        <f t="shared" si="7"/>
        <v>5628252</v>
      </c>
      <c r="O38" s="21">
        <f t="shared" si="7"/>
        <v>1300193</v>
      </c>
      <c r="P38" s="21">
        <f t="shared" si="7"/>
        <v>1498944</v>
      </c>
      <c r="Q38" s="21">
        <f t="shared" si="7"/>
        <v>1221869</v>
      </c>
      <c r="R38" s="21">
        <f t="shared" si="7"/>
        <v>4021006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12646127</v>
      </c>
      <c r="X38" s="21">
        <f t="shared" si="7"/>
        <v>33745284</v>
      </c>
      <c r="Y38" s="21">
        <f t="shared" si="7"/>
        <v>-21099157</v>
      </c>
      <c r="Z38" s="4">
        <f>+IF(X38&lt;&gt;0,+(Y38/X38)*100,0)</f>
        <v>-62.52475753352675</v>
      </c>
      <c r="AA38" s="19">
        <f>SUM(AA39:AA41)</f>
        <v>18164112</v>
      </c>
    </row>
    <row r="39" spans="1:27" ht="13.5">
      <c r="A39" s="5" t="s">
        <v>43</v>
      </c>
      <c r="B39" s="3"/>
      <c r="C39" s="22">
        <v>3035922</v>
      </c>
      <c r="D39" s="22"/>
      <c r="E39" s="23">
        <v>2935982</v>
      </c>
      <c r="F39" s="24">
        <v>890873</v>
      </c>
      <c r="G39" s="24">
        <v>149969</v>
      </c>
      <c r="H39" s="24">
        <v>243702</v>
      </c>
      <c r="I39" s="24">
        <v>221224</v>
      </c>
      <c r="J39" s="24">
        <v>614895</v>
      </c>
      <c r="K39" s="24">
        <v>330387</v>
      </c>
      <c r="L39" s="24">
        <v>586158</v>
      </c>
      <c r="M39" s="24">
        <v>1213718</v>
      </c>
      <c r="N39" s="24">
        <v>2130263</v>
      </c>
      <c r="O39" s="24">
        <v>269651</v>
      </c>
      <c r="P39" s="24">
        <v>232779</v>
      </c>
      <c r="Q39" s="24">
        <v>345346</v>
      </c>
      <c r="R39" s="24">
        <v>847776</v>
      </c>
      <c r="S39" s="24"/>
      <c r="T39" s="24"/>
      <c r="U39" s="24"/>
      <c r="V39" s="24"/>
      <c r="W39" s="24">
        <v>3592934</v>
      </c>
      <c r="X39" s="24">
        <v>15002802</v>
      </c>
      <c r="Y39" s="24">
        <v>-11409868</v>
      </c>
      <c r="Z39" s="6">
        <v>-76.05</v>
      </c>
      <c r="AA39" s="22">
        <v>890873</v>
      </c>
    </row>
    <row r="40" spans="1:27" ht="13.5">
      <c r="A40" s="5" t="s">
        <v>44</v>
      </c>
      <c r="B40" s="3"/>
      <c r="C40" s="22">
        <v>12900315</v>
      </c>
      <c r="D40" s="22"/>
      <c r="E40" s="23">
        <v>23365394</v>
      </c>
      <c r="F40" s="24">
        <v>17273239</v>
      </c>
      <c r="G40" s="24">
        <v>688351</v>
      </c>
      <c r="H40" s="24">
        <v>805418</v>
      </c>
      <c r="I40" s="24">
        <v>888205</v>
      </c>
      <c r="J40" s="24">
        <v>2381974</v>
      </c>
      <c r="K40" s="24">
        <v>1058929</v>
      </c>
      <c r="L40" s="24">
        <v>1070304</v>
      </c>
      <c r="M40" s="24">
        <v>1368756</v>
      </c>
      <c r="N40" s="24">
        <v>3497989</v>
      </c>
      <c r="O40" s="24">
        <v>1030542</v>
      </c>
      <c r="P40" s="24">
        <v>1266165</v>
      </c>
      <c r="Q40" s="24">
        <v>876523</v>
      </c>
      <c r="R40" s="24">
        <v>3173230</v>
      </c>
      <c r="S40" s="24"/>
      <c r="T40" s="24"/>
      <c r="U40" s="24"/>
      <c r="V40" s="24"/>
      <c r="W40" s="24">
        <v>9053193</v>
      </c>
      <c r="X40" s="24">
        <v>18742482</v>
      </c>
      <c r="Y40" s="24">
        <v>-9689289</v>
      </c>
      <c r="Z40" s="6">
        <v>-51.7</v>
      </c>
      <c r="AA40" s="22">
        <v>17273239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12277273</v>
      </c>
      <c r="D42" s="19">
        <f>SUM(D43:D46)</f>
        <v>0</v>
      </c>
      <c r="E42" s="20">
        <f t="shared" si="8"/>
        <v>10437725</v>
      </c>
      <c r="F42" s="21">
        <f t="shared" si="8"/>
        <v>10202365</v>
      </c>
      <c r="G42" s="21">
        <f t="shared" si="8"/>
        <v>897460</v>
      </c>
      <c r="H42" s="21">
        <f t="shared" si="8"/>
        <v>738528</v>
      </c>
      <c r="I42" s="21">
        <f t="shared" si="8"/>
        <v>720050</v>
      </c>
      <c r="J42" s="21">
        <f t="shared" si="8"/>
        <v>2356038</v>
      </c>
      <c r="K42" s="21">
        <f t="shared" si="8"/>
        <v>685761</v>
      </c>
      <c r="L42" s="21">
        <f t="shared" si="8"/>
        <v>789260</v>
      </c>
      <c r="M42" s="21">
        <f t="shared" si="8"/>
        <v>1813351</v>
      </c>
      <c r="N42" s="21">
        <f t="shared" si="8"/>
        <v>3288372</v>
      </c>
      <c r="O42" s="21">
        <f t="shared" si="8"/>
        <v>737954</v>
      </c>
      <c r="P42" s="21">
        <f t="shared" si="8"/>
        <v>749043</v>
      </c>
      <c r="Q42" s="21">
        <f t="shared" si="8"/>
        <v>668102</v>
      </c>
      <c r="R42" s="21">
        <f t="shared" si="8"/>
        <v>2155099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7799509</v>
      </c>
      <c r="X42" s="21">
        <f t="shared" si="8"/>
        <v>2642544</v>
      </c>
      <c r="Y42" s="21">
        <f t="shared" si="8"/>
        <v>5156965</v>
      </c>
      <c r="Z42" s="4">
        <f>+IF(X42&lt;&gt;0,+(Y42/X42)*100,0)</f>
        <v>195.1515282243172</v>
      </c>
      <c r="AA42" s="19">
        <f>SUM(AA43:AA46)</f>
        <v>10202365</v>
      </c>
    </row>
    <row r="43" spans="1:27" ht="13.5">
      <c r="A43" s="5" t="s">
        <v>47</v>
      </c>
      <c r="B43" s="3"/>
      <c r="C43" s="22">
        <v>2404220</v>
      </c>
      <c r="D43" s="22"/>
      <c r="E43" s="23">
        <v>3796283</v>
      </c>
      <c r="F43" s="24">
        <v>3760306</v>
      </c>
      <c r="G43" s="24">
        <v>311732</v>
      </c>
      <c r="H43" s="24">
        <v>123960</v>
      </c>
      <c r="I43" s="24">
        <v>109315</v>
      </c>
      <c r="J43" s="24">
        <v>545007</v>
      </c>
      <c r="K43" s="24">
        <v>100346</v>
      </c>
      <c r="L43" s="24">
        <v>243374</v>
      </c>
      <c r="M43" s="24">
        <v>1113080</v>
      </c>
      <c r="N43" s="24">
        <v>1456800</v>
      </c>
      <c r="O43" s="24">
        <v>219447</v>
      </c>
      <c r="P43" s="24">
        <v>123871</v>
      </c>
      <c r="Q43" s="24">
        <v>94471</v>
      </c>
      <c r="R43" s="24">
        <v>437789</v>
      </c>
      <c r="S43" s="24"/>
      <c r="T43" s="24"/>
      <c r="U43" s="24"/>
      <c r="V43" s="24"/>
      <c r="W43" s="24">
        <v>2439596</v>
      </c>
      <c r="X43" s="24">
        <v>2069478</v>
      </c>
      <c r="Y43" s="24">
        <v>370118</v>
      </c>
      <c r="Z43" s="6">
        <v>17.88</v>
      </c>
      <c r="AA43" s="22">
        <v>3760306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9873053</v>
      </c>
      <c r="D46" s="22"/>
      <c r="E46" s="23">
        <v>6641442</v>
      </c>
      <c r="F46" s="24">
        <v>6442059</v>
      </c>
      <c r="G46" s="24">
        <v>585728</v>
      </c>
      <c r="H46" s="24">
        <v>614568</v>
      </c>
      <c r="I46" s="24">
        <v>610735</v>
      </c>
      <c r="J46" s="24">
        <v>1811031</v>
      </c>
      <c r="K46" s="24">
        <v>585415</v>
      </c>
      <c r="L46" s="24">
        <v>545886</v>
      </c>
      <c r="M46" s="24">
        <v>700271</v>
      </c>
      <c r="N46" s="24">
        <v>1831572</v>
      </c>
      <c r="O46" s="24">
        <v>518507</v>
      </c>
      <c r="P46" s="24">
        <v>625172</v>
      </c>
      <c r="Q46" s="24">
        <v>573631</v>
      </c>
      <c r="R46" s="24">
        <v>1717310</v>
      </c>
      <c r="S46" s="24"/>
      <c r="T46" s="24"/>
      <c r="U46" s="24"/>
      <c r="V46" s="24"/>
      <c r="W46" s="24">
        <v>5359913</v>
      </c>
      <c r="X46" s="24">
        <v>573066</v>
      </c>
      <c r="Y46" s="24">
        <v>4786847</v>
      </c>
      <c r="Z46" s="6">
        <v>835.3</v>
      </c>
      <c r="AA46" s="22">
        <v>6442059</v>
      </c>
    </row>
    <row r="47" spans="1:27" ht="13.5">
      <c r="A47" s="2" t="s">
        <v>51</v>
      </c>
      <c r="B47" s="8" t="s">
        <v>52</v>
      </c>
      <c r="C47" s="19"/>
      <c r="D47" s="19"/>
      <c r="E47" s="20">
        <v>1583892</v>
      </c>
      <c r="F47" s="21">
        <v>2652960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>
        <v>2652960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120727771</v>
      </c>
      <c r="D48" s="40">
        <f>+D28+D32+D38+D42+D47</f>
        <v>0</v>
      </c>
      <c r="E48" s="41">
        <f t="shared" si="9"/>
        <v>158959332</v>
      </c>
      <c r="F48" s="42">
        <f t="shared" si="9"/>
        <v>166262534</v>
      </c>
      <c r="G48" s="42">
        <f t="shared" si="9"/>
        <v>10719174</v>
      </c>
      <c r="H48" s="42">
        <f t="shared" si="9"/>
        <v>10437519</v>
      </c>
      <c r="I48" s="42">
        <f t="shared" si="9"/>
        <v>8787649</v>
      </c>
      <c r="J48" s="42">
        <f t="shared" si="9"/>
        <v>29944342</v>
      </c>
      <c r="K48" s="42">
        <f t="shared" si="9"/>
        <v>10896711</v>
      </c>
      <c r="L48" s="42">
        <f t="shared" si="9"/>
        <v>9092412</v>
      </c>
      <c r="M48" s="42">
        <f t="shared" si="9"/>
        <v>14351014</v>
      </c>
      <c r="N48" s="42">
        <f t="shared" si="9"/>
        <v>34340137</v>
      </c>
      <c r="O48" s="42">
        <f t="shared" si="9"/>
        <v>10332185</v>
      </c>
      <c r="P48" s="42">
        <f t="shared" si="9"/>
        <v>11530465</v>
      </c>
      <c r="Q48" s="42">
        <f t="shared" si="9"/>
        <v>9764632</v>
      </c>
      <c r="R48" s="42">
        <f t="shared" si="9"/>
        <v>31627282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95911761</v>
      </c>
      <c r="X48" s="42">
        <f t="shared" si="9"/>
        <v>90756846</v>
      </c>
      <c r="Y48" s="42">
        <f t="shared" si="9"/>
        <v>5154915</v>
      </c>
      <c r="Z48" s="43">
        <f>+IF(X48&lt;&gt;0,+(Y48/X48)*100,0)</f>
        <v>5.679918625642853</v>
      </c>
      <c r="AA48" s="40">
        <f>+AA28+AA32+AA38+AA42+AA47</f>
        <v>166262534</v>
      </c>
    </row>
    <row r="49" spans="1:27" ht="13.5">
      <c r="A49" s="14" t="s">
        <v>58</v>
      </c>
      <c r="B49" s="15"/>
      <c r="C49" s="44">
        <f aca="true" t="shared" si="10" ref="C49:Y49">+C25-C48</f>
        <v>16956826</v>
      </c>
      <c r="D49" s="44">
        <f>+D25-D48</f>
        <v>0</v>
      </c>
      <c r="E49" s="45">
        <f t="shared" si="10"/>
        <v>8459768</v>
      </c>
      <c r="F49" s="46">
        <f t="shared" si="10"/>
        <v>1663062</v>
      </c>
      <c r="G49" s="46">
        <f t="shared" si="10"/>
        <v>36834241</v>
      </c>
      <c r="H49" s="46">
        <f t="shared" si="10"/>
        <v>-7834684</v>
      </c>
      <c r="I49" s="46">
        <f t="shared" si="10"/>
        <v>-6984489</v>
      </c>
      <c r="J49" s="46">
        <f t="shared" si="10"/>
        <v>22015068</v>
      </c>
      <c r="K49" s="46">
        <f t="shared" si="10"/>
        <v>-8102254</v>
      </c>
      <c r="L49" s="46">
        <f t="shared" si="10"/>
        <v>-8122181</v>
      </c>
      <c r="M49" s="46">
        <f t="shared" si="10"/>
        <v>14333124</v>
      </c>
      <c r="N49" s="46">
        <f t="shared" si="10"/>
        <v>-1891311</v>
      </c>
      <c r="O49" s="46">
        <f t="shared" si="10"/>
        <v>-9301788</v>
      </c>
      <c r="P49" s="46">
        <f t="shared" si="10"/>
        <v>-9705929</v>
      </c>
      <c r="Q49" s="46">
        <f t="shared" si="10"/>
        <v>15733020</v>
      </c>
      <c r="R49" s="46">
        <f t="shared" si="10"/>
        <v>-3274697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16849060</v>
      </c>
      <c r="X49" s="46">
        <f>IF(F25=F48,0,X25-X48)</f>
        <v>7886439</v>
      </c>
      <c r="Y49" s="46">
        <f t="shared" si="10"/>
        <v>8962621</v>
      </c>
      <c r="Z49" s="47">
        <f>+IF(X49&lt;&gt;0,+(Y49/X49)*100,0)</f>
        <v>113.64598141188944</v>
      </c>
      <c r="AA49" s="44">
        <f>+AA25-AA48</f>
        <v>1663062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147297746</v>
      </c>
      <c r="F5" s="21">
        <f t="shared" si="0"/>
        <v>147297746</v>
      </c>
      <c r="G5" s="21">
        <f t="shared" si="0"/>
        <v>0</v>
      </c>
      <c r="H5" s="21">
        <f t="shared" si="0"/>
        <v>-1543136</v>
      </c>
      <c r="I5" s="21">
        <f t="shared" si="0"/>
        <v>21182263</v>
      </c>
      <c r="J5" s="21">
        <f t="shared" si="0"/>
        <v>19639127</v>
      </c>
      <c r="K5" s="21">
        <f t="shared" si="0"/>
        <v>0</v>
      </c>
      <c r="L5" s="21">
        <f t="shared" si="0"/>
        <v>2328513</v>
      </c>
      <c r="M5" s="21">
        <f t="shared" si="0"/>
        <v>2848557</v>
      </c>
      <c r="N5" s="21">
        <f t="shared" si="0"/>
        <v>5177070</v>
      </c>
      <c r="O5" s="21">
        <f t="shared" si="0"/>
        <v>0</v>
      </c>
      <c r="P5" s="21">
        <f t="shared" si="0"/>
        <v>3171625</v>
      </c>
      <c r="Q5" s="21">
        <f t="shared" si="0"/>
        <v>74432671</v>
      </c>
      <c r="R5" s="21">
        <f t="shared" si="0"/>
        <v>77604296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102420493</v>
      </c>
      <c r="X5" s="21">
        <f t="shared" si="0"/>
        <v>0</v>
      </c>
      <c r="Y5" s="21">
        <f t="shared" si="0"/>
        <v>102420493</v>
      </c>
      <c r="Z5" s="4">
        <f>+IF(X5&lt;&gt;0,+(Y5/X5)*100,0)</f>
        <v>0</v>
      </c>
      <c r="AA5" s="19">
        <f>SUM(AA6:AA8)</f>
        <v>147297746</v>
      </c>
    </row>
    <row r="6" spans="1:27" ht="13.5">
      <c r="A6" s="5" t="s">
        <v>33</v>
      </c>
      <c r="B6" s="3"/>
      <c r="C6" s="22"/>
      <c r="D6" s="22"/>
      <c r="E6" s="23">
        <v>23780034</v>
      </c>
      <c r="F6" s="24">
        <v>23780034</v>
      </c>
      <c r="G6" s="24"/>
      <c r="H6" s="24"/>
      <c r="I6" s="24">
        <v>21076</v>
      </c>
      <c r="J6" s="24">
        <v>21076</v>
      </c>
      <c r="K6" s="24"/>
      <c r="L6" s="24">
        <v>10538</v>
      </c>
      <c r="M6" s="24">
        <v>8235</v>
      </c>
      <c r="N6" s="24">
        <v>18773</v>
      </c>
      <c r="O6" s="24"/>
      <c r="P6" s="24">
        <v>8235</v>
      </c>
      <c r="Q6" s="24">
        <v>26860411</v>
      </c>
      <c r="R6" s="24">
        <v>26868646</v>
      </c>
      <c r="S6" s="24"/>
      <c r="T6" s="24"/>
      <c r="U6" s="24"/>
      <c r="V6" s="24"/>
      <c r="W6" s="24">
        <v>26908495</v>
      </c>
      <c r="X6" s="24"/>
      <c r="Y6" s="24">
        <v>26908495</v>
      </c>
      <c r="Z6" s="6">
        <v>0</v>
      </c>
      <c r="AA6" s="22">
        <v>23780034</v>
      </c>
    </row>
    <row r="7" spans="1:27" ht="13.5">
      <c r="A7" s="5" t="s">
        <v>34</v>
      </c>
      <c r="B7" s="3"/>
      <c r="C7" s="25"/>
      <c r="D7" s="25"/>
      <c r="E7" s="26">
        <v>67558674</v>
      </c>
      <c r="F7" s="27">
        <v>67558674</v>
      </c>
      <c r="G7" s="27"/>
      <c r="H7" s="27">
        <v>-1850268</v>
      </c>
      <c r="I7" s="27">
        <v>20877270</v>
      </c>
      <c r="J7" s="27">
        <v>19027002</v>
      </c>
      <c r="K7" s="27"/>
      <c r="L7" s="27">
        <v>1919502</v>
      </c>
      <c r="M7" s="27">
        <v>2559461</v>
      </c>
      <c r="N7" s="27">
        <v>4478963</v>
      </c>
      <c r="O7" s="27"/>
      <c r="P7" s="27">
        <v>3147572</v>
      </c>
      <c r="Q7" s="27">
        <v>5122925</v>
      </c>
      <c r="R7" s="27">
        <v>8270497</v>
      </c>
      <c r="S7" s="27"/>
      <c r="T7" s="27"/>
      <c r="U7" s="27"/>
      <c r="V7" s="27"/>
      <c r="W7" s="27">
        <v>31776462</v>
      </c>
      <c r="X7" s="27"/>
      <c r="Y7" s="27">
        <v>31776462</v>
      </c>
      <c r="Z7" s="7">
        <v>0</v>
      </c>
      <c r="AA7" s="25">
        <v>67558674</v>
      </c>
    </row>
    <row r="8" spans="1:27" ht="13.5">
      <c r="A8" s="5" t="s">
        <v>35</v>
      </c>
      <c r="B8" s="3"/>
      <c r="C8" s="22"/>
      <c r="D8" s="22"/>
      <c r="E8" s="23">
        <v>55959038</v>
      </c>
      <c r="F8" s="24">
        <v>55959038</v>
      </c>
      <c r="G8" s="24"/>
      <c r="H8" s="24">
        <v>307132</v>
      </c>
      <c r="I8" s="24">
        <v>283917</v>
      </c>
      <c r="J8" s="24">
        <v>591049</v>
      </c>
      <c r="K8" s="24"/>
      <c r="L8" s="24">
        <v>398473</v>
      </c>
      <c r="M8" s="24">
        <v>280861</v>
      </c>
      <c r="N8" s="24">
        <v>679334</v>
      </c>
      <c r="O8" s="24"/>
      <c r="P8" s="24">
        <v>15818</v>
      </c>
      <c r="Q8" s="24">
        <v>42449335</v>
      </c>
      <c r="R8" s="24">
        <v>42465153</v>
      </c>
      <c r="S8" s="24"/>
      <c r="T8" s="24"/>
      <c r="U8" s="24"/>
      <c r="V8" s="24"/>
      <c r="W8" s="24">
        <v>43735536</v>
      </c>
      <c r="X8" s="24"/>
      <c r="Y8" s="24">
        <v>43735536</v>
      </c>
      <c r="Z8" s="6">
        <v>0</v>
      </c>
      <c r="AA8" s="22">
        <v>55959038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19595693</v>
      </c>
      <c r="F9" s="21">
        <f t="shared" si="1"/>
        <v>19595693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403710</v>
      </c>
      <c r="Q9" s="21">
        <f t="shared" si="1"/>
        <v>21169417</v>
      </c>
      <c r="R9" s="21">
        <f t="shared" si="1"/>
        <v>21573127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21573127</v>
      </c>
      <c r="X9" s="21">
        <f t="shared" si="1"/>
        <v>0</v>
      </c>
      <c r="Y9" s="21">
        <f t="shared" si="1"/>
        <v>21573127</v>
      </c>
      <c r="Z9" s="4">
        <f>+IF(X9&lt;&gt;0,+(Y9/X9)*100,0)</f>
        <v>0</v>
      </c>
      <c r="AA9" s="19">
        <f>SUM(AA10:AA14)</f>
        <v>19595693</v>
      </c>
    </row>
    <row r="10" spans="1:27" ht="13.5">
      <c r="A10" s="5" t="s">
        <v>37</v>
      </c>
      <c r="B10" s="3"/>
      <c r="C10" s="22"/>
      <c r="D10" s="22"/>
      <c r="E10" s="23">
        <v>8142276</v>
      </c>
      <c r="F10" s="24">
        <v>8142276</v>
      </c>
      <c r="G10" s="24"/>
      <c r="H10" s="24"/>
      <c r="I10" s="24"/>
      <c r="J10" s="24"/>
      <c r="K10" s="24"/>
      <c r="L10" s="24"/>
      <c r="M10" s="24"/>
      <c r="N10" s="24"/>
      <c r="O10" s="24"/>
      <c r="P10" s="24">
        <v>403710</v>
      </c>
      <c r="Q10" s="24">
        <v>7594073</v>
      </c>
      <c r="R10" s="24">
        <v>7997783</v>
      </c>
      <c r="S10" s="24"/>
      <c r="T10" s="24"/>
      <c r="U10" s="24"/>
      <c r="V10" s="24"/>
      <c r="W10" s="24">
        <v>7997783</v>
      </c>
      <c r="X10" s="24"/>
      <c r="Y10" s="24">
        <v>7997783</v>
      </c>
      <c r="Z10" s="6">
        <v>0</v>
      </c>
      <c r="AA10" s="22">
        <v>8142276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11453417</v>
      </c>
      <c r="F12" s="24">
        <v>11453417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>
        <v>13575344</v>
      </c>
      <c r="R12" s="24">
        <v>13575344</v>
      </c>
      <c r="S12" s="24"/>
      <c r="T12" s="24"/>
      <c r="U12" s="24"/>
      <c r="V12" s="24"/>
      <c r="W12" s="24">
        <v>13575344</v>
      </c>
      <c r="X12" s="24"/>
      <c r="Y12" s="24">
        <v>13575344</v>
      </c>
      <c r="Z12" s="6">
        <v>0</v>
      </c>
      <c r="AA12" s="22">
        <v>11453417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80327502</v>
      </c>
      <c r="F15" s="21">
        <f t="shared" si="2"/>
        <v>80327502</v>
      </c>
      <c r="G15" s="21">
        <f t="shared" si="2"/>
        <v>0</v>
      </c>
      <c r="H15" s="21">
        <f t="shared" si="2"/>
        <v>10097</v>
      </c>
      <c r="I15" s="21">
        <f t="shared" si="2"/>
        <v>558293</v>
      </c>
      <c r="J15" s="21">
        <f t="shared" si="2"/>
        <v>568390</v>
      </c>
      <c r="K15" s="21">
        <f t="shared" si="2"/>
        <v>0</v>
      </c>
      <c r="L15" s="21">
        <f t="shared" si="2"/>
        <v>7277</v>
      </c>
      <c r="M15" s="21">
        <f t="shared" si="2"/>
        <v>10383</v>
      </c>
      <c r="N15" s="21">
        <f t="shared" si="2"/>
        <v>17660</v>
      </c>
      <c r="O15" s="21">
        <f t="shared" si="2"/>
        <v>0</v>
      </c>
      <c r="P15" s="21">
        <f t="shared" si="2"/>
        <v>7332</v>
      </c>
      <c r="Q15" s="21">
        <f t="shared" si="2"/>
        <v>42033606</v>
      </c>
      <c r="R15" s="21">
        <f t="shared" si="2"/>
        <v>42040938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42626988</v>
      </c>
      <c r="X15" s="21">
        <f t="shared" si="2"/>
        <v>0</v>
      </c>
      <c r="Y15" s="21">
        <f t="shared" si="2"/>
        <v>42626988</v>
      </c>
      <c r="Z15" s="4">
        <f>+IF(X15&lt;&gt;0,+(Y15/X15)*100,0)</f>
        <v>0</v>
      </c>
      <c r="AA15" s="19">
        <f>SUM(AA16:AA18)</f>
        <v>80327502</v>
      </c>
    </row>
    <row r="16" spans="1:27" ht="13.5">
      <c r="A16" s="5" t="s">
        <v>43</v>
      </c>
      <c r="B16" s="3"/>
      <c r="C16" s="22"/>
      <c r="D16" s="22"/>
      <c r="E16" s="23">
        <v>13846704</v>
      </c>
      <c r="F16" s="24">
        <v>13846704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>
        <v>15191971</v>
      </c>
      <c r="R16" s="24">
        <v>15191971</v>
      </c>
      <c r="S16" s="24"/>
      <c r="T16" s="24"/>
      <c r="U16" s="24"/>
      <c r="V16" s="24"/>
      <c r="W16" s="24">
        <v>15191971</v>
      </c>
      <c r="X16" s="24"/>
      <c r="Y16" s="24">
        <v>15191971</v>
      </c>
      <c r="Z16" s="6">
        <v>0</v>
      </c>
      <c r="AA16" s="22">
        <v>13846704</v>
      </c>
    </row>
    <row r="17" spans="1:27" ht="13.5">
      <c r="A17" s="5" t="s">
        <v>44</v>
      </c>
      <c r="B17" s="3"/>
      <c r="C17" s="22"/>
      <c r="D17" s="22"/>
      <c r="E17" s="23">
        <v>66480798</v>
      </c>
      <c r="F17" s="24">
        <v>66480798</v>
      </c>
      <c r="G17" s="24"/>
      <c r="H17" s="24">
        <v>10097</v>
      </c>
      <c r="I17" s="24">
        <v>558293</v>
      </c>
      <c r="J17" s="24">
        <v>568390</v>
      </c>
      <c r="K17" s="24"/>
      <c r="L17" s="24">
        <v>7277</v>
      </c>
      <c r="M17" s="24">
        <v>10383</v>
      </c>
      <c r="N17" s="24">
        <v>17660</v>
      </c>
      <c r="O17" s="24"/>
      <c r="P17" s="24">
        <v>7332</v>
      </c>
      <c r="Q17" s="24">
        <v>26841635</v>
      </c>
      <c r="R17" s="24">
        <v>26848967</v>
      </c>
      <c r="S17" s="24"/>
      <c r="T17" s="24"/>
      <c r="U17" s="24"/>
      <c r="V17" s="24"/>
      <c r="W17" s="24">
        <v>27435017</v>
      </c>
      <c r="X17" s="24"/>
      <c r="Y17" s="24">
        <v>27435017</v>
      </c>
      <c r="Z17" s="6">
        <v>0</v>
      </c>
      <c r="AA17" s="22">
        <v>66480798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71062069</v>
      </c>
      <c r="F19" s="21">
        <f t="shared" si="3"/>
        <v>71062069</v>
      </c>
      <c r="G19" s="21">
        <f t="shared" si="3"/>
        <v>0</v>
      </c>
      <c r="H19" s="21">
        <f t="shared" si="3"/>
        <v>1458578</v>
      </c>
      <c r="I19" s="21">
        <f t="shared" si="3"/>
        <v>12933812</v>
      </c>
      <c r="J19" s="21">
        <f t="shared" si="3"/>
        <v>14392390</v>
      </c>
      <c r="K19" s="21">
        <f t="shared" si="3"/>
        <v>0</v>
      </c>
      <c r="L19" s="21">
        <f t="shared" si="3"/>
        <v>7952689</v>
      </c>
      <c r="M19" s="21">
        <f t="shared" si="3"/>
        <v>4793952</v>
      </c>
      <c r="N19" s="21">
        <f t="shared" si="3"/>
        <v>12746641</v>
      </c>
      <c r="O19" s="21">
        <f t="shared" si="3"/>
        <v>0</v>
      </c>
      <c r="P19" s="21">
        <f t="shared" si="3"/>
        <v>6796539</v>
      </c>
      <c r="Q19" s="21">
        <f t="shared" si="3"/>
        <v>-1922525</v>
      </c>
      <c r="R19" s="21">
        <f t="shared" si="3"/>
        <v>4874014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32013045</v>
      </c>
      <c r="X19" s="21">
        <f t="shared" si="3"/>
        <v>0</v>
      </c>
      <c r="Y19" s="21">
        <f t="shared" si="3"/>
        <v>32013045</v>
      </c>
      <c r="Z19" s="4">
        <f>+IF(X19&lt;&gt;0,+(Y19/X19)*100,0)</f>
        <v>0</v>
      </c>
      <c r="AA19" s="19">
        <f>SUM(AA20:AA23)</f>
        <v>71062069</v>
      </c>
    </row>
    <row r="20" spans="1:27" ht="13.5">
      <c r="A20" s="5" t="s">
        <v>47</v>
      </c>
      <c r="B20" s="3"/>
      <c r="C20" s="22"/>
      <c r="D20" s="22"/>
      <c r="E20" s="23">
        <v>52956796</v>
      </c>
      <c r="F20" s="24">
        <v>52956796</v>
      </c>
      <c r="G20" s="24"/>
      <c r="H20" s="24">
        <v>1458578</v>
      </c>
      <c r="I20" s="24">
        <v>10139499</v>
      </c>
      <c r="J20" s="24">
        <v>11598077</v>
      </c>
      <c r="K20" s="24"/>
      <c r="L20" s="24">
        <v>6544078</v>
      </c>
      <c r="M20" s="24">
        <v>3383788</v>
      </c>
      <c r="N20" s="24">
        <v>9927866</v>
      </c>
      <c r="O20" s="24"/>
      <c r="P20" s="24">
        <v>5387612</v>
      </c>
      <c r="Q20" s="24">
        <v>-3895426</v>
      </c>
      <c r="R20" s="24">
        <v>1492186</v>
      </c>
      <c r="S20" s="24"/>
      <c r="T20" s="24"/>
      <c r="U20" s="24"/>
      <c r="V20" s="24"/>
      <c r="W20" s="24">
        <v>23018129</v>
      </c>
      <c r="X20" s="24"/>
      <c r="Y20" s="24">
        <v>23018129</v>
      </c>
      <c r="Z20" s="6">
        <v>0</v>
      </c>
      <c r="AA20" s="22">
        <v>52956796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>
        <v>18105273</v>
      </c>
      <c r="F23" s="24">
        <v>18105273</v>
      </c>
      <c r="G23" s="24"/>
      <c r="H23" s="24"/>
      <c r="I23" s="24">
        <v>2794313</v>
      </c>
      <c r="J23" s="24">
        <v>2794313</v>
      </c>
      <c r="K23" s="24"/>
      <c r="L23" s="24">
        <v>1408611</v>
      </c>
      <c r="M23" s="24">
        <v>1410164</v>
      </c>
      <c r="N23" s="24">
        <v>2818775</v>
      </c>
      <c r="O23" s="24"/>
      <c r="P23" s="24">
        <v>1408927</v>
      </c>
      <c r="Q23" s="24">
        <v>1972901</v>
      </c>
      <c r="R23" s="24">
        <v>3381828</v>
      </c>
      <c r="S23" s="24"/>
      <c r="T23" s="24"/>
      <c r="U23" s="24"/>
      <c r="V23" s="24"/>
      <c r="W23" s="24">
        <v>8994916</v>
      </c>
      <c r="X23" s="24"/>
      <c r="Y23" s="24">
        <v>8994916</v>
      </c>
      <c r="Z23" s="6">
        <v>0</v>
      </c>
      <c r="AA23" s="22">
        <v>18105273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318283010</v>
      </c>
      <c r="F25" s="42">
        <f t="shared" si="4"/>
        <v>318283010</v>
      </c>
      <c r="G25" s="42">
        <f t="shared" si="4"/>
        <v>0</v>
      </c>
      <c r="H25" s="42">
        <f t="shared" si="4"/>
        <v>-74461</v>
      </c>
      <c r="I25" s="42">
        <f t="shared" si="4"/>
        <v>34674368</v>
      </c>
      <c r="J25" s="42">
        <f t="shared" si="4"/>
        <v>34599907</v>
      </c>
      <c r="K25" s="42">
        <f t="shared" si="4"/>
        <v>0</v>
      </c>
      <c r="L25" s="42">
        <f t="shared" si="4"/>
        <v>10288479</v>
      </c>
      <c r="M25" s="42">
        <f t="shared" si="4"/>
        <v>7652892</v>
      </c>
      <c r="N25" s="42">
        <f t="shared" si="4"/>
        <v>17941371</v>
      </c>
      <c r="O25" s="42">
        <f t="shared" si="4"/>
        <v>0</v>
      </c>
      <c r="P25" s="42">
        <f t="shared" si="4"/>
        <v>10379206</v>
      </c>
      <c r="Q25" s="42">
        <f t="shared" si="4"/>
        <v>135713169</v>
      </c>
      <c r="R25" s="42">
        <f t="shared" si="4"/>
        <v>146092375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198633653</v>
      </c>
      <c r="X25" s="42">
        <f t="shared" si="4"/>
        <v>0</v>
      </c>
      <c r="Y25" s="42">
        <f t="shared" si="4"/>
        <v>198633653</v>
      </c>
      <c r="Z25" s="43">
        <f>+IF(X25&lt;&gt;0,+(Y25/X25)*100,0)</f>
        <v>0</v>
      </c>
      <c r="AA25" s="40">
        <f>+AA5+AA9+AA15+AA19+AA24</f>
        <v>318283010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199250117</v>
      </c>
      <c r="F28" s="21">
        <f t="shared" si="5"/>
        <v>199250117</v>
      </c>
      <c r="G28" s="21">
        <f t="shared" si="5"/>
        <v>0</v>
      </c>
      <c r="H28" s="21">
        <f t="shared" si="5"/>
        <v>6576917</v>
      </c>
      <c r="I28" s="21">
        <f t="shared" si="5"/>
        <v>8354986</v>
      </c>
      <c r="J28" s="21">
        <f t="shared" si="5"/>
        <v>14931903</v>
      </c>
      <c r="K28" s="21">
        <f t="shared" si="5"/>
        <v>0</v>
      </c>
      <c r="L28" s="21">
        <f t="shared" si="5"/>
        <v>7882203</v>
      </c>
      <c r="M28" s="21">
        <f t="shared" si="5"/>
        <v>9562789</v>
      </c>
      <c r="N28" s="21">
        <f t="shared" si="5"/>
        <v>17444992</v>
      </c>
      <c r="O28" s="21">
        <f t="shared" si="5"/>
        <v>0</v>
      </c>
      <c r="P28" s="21">
        <f t="shared" si="5"/>
        <v>8892198</v>
      </c>
      <c r="Q28" s="21">
        <f t="shared" si="5"/>
        <v>8145437</v>
      </c>
      <c r="R28" s="21">
        <f t="shared" si="5"/>
        <v>17037635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49414530</v>
      </c>
      <c r="X28" s="21">
        <f t="shared" si="5"/>
        <v>0</v>
      </c>
      <c r="Y28" s="21">
        <f t="shared" si="5"/>
        <v>49414530</v>
      </c>
      <c r="Z28" s="4">
        <f>+IF(X28&lt;&gt;0,+(Y28/X28)*100,0)</f>
        <v>0</v>
      </c>
      <c r="AA28" s="19">
        <f>SUM(AA29:AA31)</f>
        <v>199250117</v>
      </c>
    </row>
    <row r="29" spans="1:27" ht="13.5">
      <c r="A29" s="5" t="s">
        <v>33</v>
      </c>
      <c r="B29" s="3"/>
      <c r="C29" s="22"/>
      <c r="D29" s="22"/>
      <c r="E29" s="23">
        <v>23710034</v>
      </c>
      <c r="F29" s="24">
        <v>23710034</v>
      </c>
      <c r="G29" s="24"/>
      <c r="H29" s="24">
        <v>1928940</v>
      </c>
      <c r="I29" s="24">
        <v>2013652</v>
      </c>
      <c r="J29" s="24">
        <v>3942592</v>
      </c>
      <c r="K29" s="24"/>
      <c r="L29" s="24">
        <v>2017833</v>
      </c>
      <c r="M29" s="24">
        <v>2098728</v>
      </c>
      <c r="N29" s="24">
        <v>4116561</v>
      </c>
      <c r="O29" s="24"/>
      <c r="P29" s="24">
        <v>2360785</v>
      </c>
      <c r="Q29" s="24">
        <v>2042181</v>
      </c>
      <c r="R29" s="24">
        <v>4402966</v>
      </c>
      <c r="S29" s="24"/>
      <c r="T29" s="24"/>
      <c r="U29" s="24"/>
      <c r="V29" s="24"/>
      <c r="W29" s="24">
        <v>12462119</v>
      </c>
      <c r="X29" s="24"/>
      <c r="Y29" s="24">
        <v>12462119</v>
      </c>
      <c r="Z29" s="6">
        <v>0</v>
      </c>
      <c r="AA29" s="22">
        <v>23710034</v>
      </c>
    </row>
    <row r="30" spans="1:27" ht="13.5">
      <c r="A30" s="5" t="s">
        <v>34</v>
      </c>
      <c r="B30" s="3"/>
      <c r="C30" s="25"/>
      <c r="D30" s="25"/>
      <c r="E30" s="26">
        <v>106707513</v>
      </c>
      <c r="F30" s="27">
        <v>106707513</v>
      </c>
      <c r="G30" s="27"/>
      <c r="H30" s="27">
        <v>1714321</v>
      </c>
      <c r="I30" s="27">
        <v>2420482</v>
      </c>
      <c r="J30" s="27">
        <v>4134803</v>
      </c>
      <c r="K30" s="27"/>
      <c r="L30" s="27">
        <v>1939411</v>
      </c>
      <c r="M30" s="27">
        <v>3597896</v>
      </c>
      <c r="N30" s="27">
        <v>5537307</v>
      </c>
      <c r="O30" s="27"/>
      <c r="P30" s="27">
        <v>2708440</v>
      </c>
      <c r="Q30" s="27">
        <v>2552653</v>
      </c>
      <c r="R30" s="27">
        <v>5261093</v>
      </c>
      <c r="S30" s="27"/>
      <c r="T30" s="27"/>
      <c r="U30" s="27"/>
      <c r="V30" s="27"/>
      <c r="W30" s="27">
        <v>14933203</v>
      </c>
      <c r="X30" s="27"/>
      <c r="Y30" s="27">
        <v>14933203</v>
      </c>
      <c r="Z30" s="7">
        <v>0</v>
      </c>
      <c r="AA30" s="25">
        <v>106707513</v>
      </c>
    </row>
    <row r="31" spans="1:27" ht="13.5">
      <c r="A31" s="5" t="s">
        <v>35</v>
      </c>
      <c r="B31" s="3"/>
      <c r="C31" s="22"/>
      <c r="D31" s="22"/>
      <c r="E31" s="23">
        <v>68832570</v>
      </c>
      <c r="F31" s="24">
        <v>68832570</v>
      </c>
      <c r="G31" s="24"/>
      <c r="H31" s="24">
        <v>2933656</v>
      </c>
      <c r="I31" s="24">
        <v>3920852</v>
      </c>
      <c r="J31" s="24">
        <v>6854508</v>
      </c>
      <c r="K31" s="24"/>
      <c r="L31" s="24">
        <v>3924959</v>
      </c>
      <c r="M31" s="24">
        <v>3866165</v>
      </c>
      <c r="N31" s="24">
        <v>7791124</v>
      </c>
      <c r="O31" s="24"/>
      <c r="P31" s="24">
        <v>3822973</v>
      </c>
      <c r="Q31" s="24">
        <v>3550603</v>
      </c>
      <c r="R31" s="24">
        <v>7373576</v>
      </c>
      <c r="S31" s="24"/>
      <c r="T31" s="24"/>
      <c r="U31" s="24"/>
      <c r="V31" s="24"/>
      <c r="W31" s="24">
        <v>22019208</v>
      </c>
      <c r="X31" s="24"/>
      <c r="Y31" s="24">
        <v>22019208</v>
      </c>
      <c r="Z31" s="6">
        <v>0</v>
      </c>
      <c r="AA31" s="22">
        <v>68832570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19595693</v>
      </c>
      <c r="F32" s="21">
        <f t="shared" si="6"/>
        <v>19595693</v>
      </c>
      <c r="G32" s="21">
        <f t="shared" si="6"/>
        <v>0</v>
      </c>
      <c r="H32" s="21">
        <f t="shared" si="6"/>
        <v>1415384</v>
      </c>
      <c r="I32" s="21">
        <f t="shared" si="6"/>
        <v>1667241</v>
      </c>
      <c r="J32" s="21">
        <f t="shared" si="6"/>
        <v>3082625</v>
      </c>
      <c r="K32" s="21">
        <f t="shared" si="6"/>
        <v>0</v>
      </c>
      <c r="L32" s="21">
        <f t="shared" si="6"/>
        <v>1762063</v>
      </c>
      <c r="M32" s="21">
        <f t="shared" si="6"/>
        <v>1961126</v>
      </c>
      <c r="N32" s="21">
        <f t="shared" si="6"/>
        <v>3723189</v>
      </c>
      <c r="O32" s="21">
        <f t="shared" si="6"/>
        <v>0</v>
      </c>
      <c r="P32" s="21">
        <f t="shared" si="6"/>
        <v>2173595</v>
      </c>
      <c r="Q32" s="21">
        <f t="shared" si="6"/>
        <v>2318370</v>
      </c>
      <c r="R32" s="21">
        <f t="shared" si="6"/>
        <v>4491965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11297779</v>
      </c>
      <c r="X32" s="21">
        <f t="shared" si="6"/>
        <v>0</v>
      </c>
      <c r="Y32" s="21">
        <f t="shared" si="6"/>
        <v>11297779</v>
      </c>
      <c r="Z32" s="4">
        <f>+IF(X32&lt;&gt;0,+(Y32/X32)*100,0)</f>
        <v>0</v>
      </c>
      <c r="AA32" s="19">
        <f>SUM(AA33:AA37)</f>
        <v>19595693</v>
      </c>
    </row>
    <row r="33" spans="1:27" ht="13.5">
      <c r="A33" s="5" t="s">
        <v>37</v>
      </c>
      <c r="B33" s="3"/>
      <c r="C33" s="22"/>
      <c r="D33" s="22"/>
      <c r="E33" s="23">
        <v>8142276</v>
      </c>
      <c r="F33" s="24">
        <v>8142276</v>
      </c>
      <c r="G33" s="24"/>
      <c r="H33" s="24">
        <v>267259</v>
      </c>
      <c r="I33" s="24">
        <v>496542</v>
      </c>
      <c r="J33" s="24">
        <v>763801</v>
      </c>
      <c r="K33" s="24"/>
      <c r="L33" s="24">
        <v>535876</v>
      </c>
      <c r="M33" s="24">
        <v>647389</v>
      </c>
      <c r="N33" s="24">
        <v>1183265</v>
      </c>
      <c r="O33" s="24"/>
      <c r="P33" s="24">
        <v>953583</v>
      </c>
      <c r="Q33" s="24">
        <v>1143806</v>
      </c>
      <c r="R33" s="24">
        <v>2097389</v>
      </c>
      <c r="S33" s="24"/>
      <c r="T33" s="24"/>
      <c r="U33" s="24"/>
      <c r="V33" s="24"/>
      <c r="W33" s="24">
        <v>4044455</v>
      </c>
      <c r="X33" s="24"/>
      <c r="Y33" s="24">
        <v>4044455</v>
      </c>
      <c r="Z33" s="6">
        <v>0</v>
      </c>
      <c r="AA33" s="22">
        <v>8142276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11453417</v>
      </c>
      <c r="F35" s="24">
        <v>11453417</v>
      </c>
      <c r="G35" s="24"/>
      <c r="H35" s="24">
        <v>1148125</v>
      </c>
      <c r="I35" s="24">
        <v>1170699</v>
      </c>
      <c r="J35" s="24">
        <v>2318824</v>
      </c>
      <c r="K35" s="24"/>
      <c r="L35" s="24">
        <v>1226187</v>
      </c>
      <c r="M35" s="24">
        <v>1313737</v>
      </c>
      <c r="N35" s="24">
        <v>2539924</v>
      </c>
      <c r="O35" s="24"/>
      <c r="P35" s="24">
        <v>1220012</v>
      </c>
      <c r="Q35" s="24">
        <v>1174564</v>
      </c>
      <c r="R35" s="24">
        <v>2394576</v>
      </c>
      <c r="S35" s="24"/>
      <c r="T35" s="24"/>
      <c r="U35" s="24"/>
      <c r="V35" s="24"/>
      <c r="W35" s="24">
        <v>7253324</v>
      </c>
      <c r="X35" s="24"/>
      <c r="Y35" s="24">
        <v>7253324</v>
      </c>
      <c r="Z35" s="6">
        <v>0</v>
      </c>
      <c r="AA35" s="22">
        <v>11453417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40308932</v>
      </c>
      <c r="F38" s="21">
        <f t="shared" si="7"/>
        <v>40308932</v>
      </c>
      <c r="G38" s="21">
        <f t="shared" si="7"/>
        <v>0</v>
      </c>
      <c r="H38" s="21">
        <f t="shared" si="7"/>
        <v>2718324</v>
      </c>
      <c r="I38" s="21">
        <f t="shared" si="7"/>
        <v>3363979</v>
      </c>
      <c r="J38" s="21">
        <f t="shared" si="7"/>
        <v>6082303</v>
      </c>
      <c r="K38" s="21">
        <f t="shared" si="7"/>
        <v>0</v>
      </c>
      <c r="L38" s="21">
        <f t="shared" si="7"/>
        <v>3169814</v>
      </c>
      <c r="M38" s="21">
        <f t="shared" si="7"/>
        <v>2890471</v>
      </c>
      <c r="N38" s="21">
        <f t="shared" si="7"/>
        <v>6060285</v>
      </c>
      <c r="O38" s="21">
        <f t="shared" si="7"/>
        <v>0</v>
      </c>
      <c r="P38" s="21">
        <f t="shared" si="7"/>
        <v>5297155</v>
      </c>
      <c r="Q38" s="21">
        <f t="shared" si="7"/>
        <v>3205415</v>
      </c>
      <c r="R38" s="21">
        <f t="shared" si="7"/>
        <v>8502570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20645158</v>
      </c>
      <c r="X38" s="21">
        <f t="shared" si="7"/>
        <v>0</v>
      </c>
      <c r="Y38" s="21">
        <f t="shared" si="7"/>
        <v>20645158</v>
      </c>
      <c r="Z38" s="4">
        <f>+IF(X38&lt;&gt;0,+(Y38/X38)*100,0)</f>
        <v>0</v>
      </c>
      <c r="AA38" s="19">
        <f>SUM(AA39:AA41)</f>
        <v>40308932</v>
      </c>
    </row>
    <row r="39" spans="1:27" ht="13.5">
      <c r="A39" s="5" t="s">
        <v>43</v>
      </c>
      <c r="B39" s="3"/>
      <c r="C39" s="22"/>
      <c r="D39" s="22"/>
      <c r="E39" s="23">
        <v>13766704</v>
      </c>
      <c r="F39" s="24">
        <v>13766704</v>
      </c>
      <c r="G39" s="24"/>
      <c r="H39" s="24">
        <v>1018461</v>
      </c>
      <c r="I39" s="24">
        <v>1362205</v>
      </c>
      <c r="J39" s="24">
        <v>2380666</v>
      </c>
      <c r="K39" s="24"/>
      <c r="L39" s="24">
        <v>1212480</v>
      </c>
      <c r="M39" s="24">
        <v>900972</v>
      </c>
      <c r="N39" s="24">
        <v>2113452</v>
      </c>
      <c r="O39" s="24"/>
      <c r="P39" s="24">
        <v>862657</v>
      </c>
      <c r="Q39" s="24">
        <v>1071101</v>
      </c>
      <c r="R39" s="24">
        <v>1933758</v>
      </c>
      <c r="S39" s="24"/>
      <c r="T39" s="24"/>
      <c r="U39" s="24"/>
      <c r="V39" s="24"/>
      <c r="W39" s="24">
        <v>6427876</v>
      </c>
      <c r="X39" s="24"/>
      <c r="Y39" s="24">
        <v>6427876</v>
      </c>
      <c r="Z39" s="6">
        <v>0</v>
      </c>
      <c r="AA39" s="22">
        <v>13766704</v>
      </c>
    </row>
    <row r="40" spans="1:27" ht="13.5">
      <c r="A40" s="5" t="s">
        <v>44</v>
      </c>
      <c r="B40" s="3"/>
      <c r="C40" s="22"/>
      <c r="D40" s="22"/>
      <c r="E40" s="23">
        <v>26542228</v>
      </c>
      <c r="F40" s="24">
        <v>26542228</v>
      </c>
      <c r="G40" s="24"/>
      <c r="H40" s="24">
        <v>1699863</v>
      </c>
      <c r="I40" s="24">
        <v>2001774</v>
      </c>
      <c r="J40" s="24">
        <v>3701637</v>
      </c>
      <c r="K40" s="24"/>
      <c r="L40" s="24">
        <v>1957334</v>
      </c>
      <c r="M40" s="24">
        <v>1989499</v>
      </c>
      <c r="N40" s="24">
        <v>3946833</v>
      </c>
      <c r="O40" s="24"/>
      <c r="P40" s="24">
        <v>4434498</v>
      </c>
      <c r="Q40" s="24">
        <v>2134314</v>
      </c>
      <c r="R40" s="24">
        <v>6568812</v>
      </c>
      <c r="S40" s="24"/>
      <c r="T40" s="24"/>
      <c r="U40" s="24"/>
      <c r="V40" s="24"/>
      <c r="W40" s="24">
        <v>14217282</v>
      </c>
      <c r="X40" s="24"/>
      <c r="Y40" s="24">
        <v>14217282</v>
      </c>
      <c r="Z40" s="6">
        <v>0</v>
      </c>
      <c r="AA40" s="22">
        <v>26542228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178406386</v>
      </c>
      <c r="F42" s="21">
        <f t="shared" si="8"/>
        <v>178406386</v>
      </c>
      <c r="G42" s="21">
        <f t="shared" si="8"/>
        <v>0</v>
      </c>
      <c r="H42" s="21">
        <f t="shared" si="8"/>
        <v>975348</v>
      </c>
      <c r="I42" s="21">
        <f t="shared" si="8"/>
        <v>3432787</v>
      </c>
      <c r="J42" s="21">
        <f t="shared" si="8"/>
        <v>4408135</v>
      </c>
      <c r="K42" s="21">
        <f t="shared" si="8"/>
        <v>0</v>
      </c>
      <c r="L42" s="21">
        <f t="shared" si="8"/>
        <v>5019772</v>
      </c>
      <c r="M42" s="21">
        <f t="shared" si="8"/>
        <v>6745332</v>
      </c>
      <c r="N42" s="21">
        <f t="shared" si="8"/>
        <v>11765104</v>
      </c>
      <c r="O42" s="21">
        <f t="shared" si="8"/>
        <v>0</v>
      </c>
      <c r="P42" s="21">
        <f t="shared" si="8"/>
        <v>5493075</v>
      </c>
      <c r="Q42" s="21">
        <f t="shared" si="8"/>
        <v>6117578</v>
      </c>
      <c r="R42" s="21">
        <f t="shared" si="8"/>
        <v>11610653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27783892</v>
      </c>
      <c r="X42" s="21">
        <f t="shared" si="8"/>
        <v>0</v>
      </c>
      <c r="Y42" s="21">
        <f t="shared" si="8"/>
        <v>27783892</v>
      </c>
      <c r="Z42" s="4">
        <f>+IF(X42&lt;&gt;0,+(Y42/X42)*100,0)</f>
        <v>0</v>
      </c>
      <c r="AA42" s="19">
        <f>SUM(AA43:AA46)</f>
        <v>178406386</v>
      </c>
    </row>
    <row r="43" spans="1:27" ht="13.5">
      <c r="A43" s="5" t="s">
        <v>47</v>
      </c>
      <c r="B43" s="3"/>
      <c r="C43" s="22"/>
      <c r="D43" s="22"/>
      <c r="E43" s="23">
        <v>160301113</v>
      </c>
      <c r="F43" s="24">
        <v>160301113</v>
      </c>
      <c r="G43" s="24"/>
      <c r="H43" s="24">
        <v>438558</v>
      </c>
      <c r="I43" s="24">
        <v>2622691</v>
      </c>
      <c r="J43" s="24">
        <v>3061249</v>
      </c>
      <c r="K43" s="24"/>
      <c r="L43" s="24">
        <v>2803388</v>
      </c>
      <c r="M43" s="24">
        <v>5589933</v>
      </c>
      <c r="N43" s="24">
        <v>8393321</v>
      </c>
      <c r="O43" s="24"/>
      <c r="P43" s="24">
        <v>4030459</v>
      </c>
      <c r="Q43" s="24">
        <v>4746345</v>
      </c>
      <c r="R43" s="24">
        <v>8776804</v>
      </c>
      <c r="S43" s="24"/>
      <c r="T43" s="24"/>
      <c r="U43" s="24"/>
      <c r="V43" s="24"/>
      <c r="W43" s="24">
        <v>20231374</v>
      </c>
      <c r="X43" s="24"/>
      <c r="Y43" s="24">
        <v>20231374</v>
      </c>
      <c r="Z43" s="6">
        <v>0</v>
      </c>
      <c r="AA43" s="22">
        <v>160301113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>
        <v>18105273</v>
      </c>
      <c r="F46" s="24">
        <v>18105273</v>
      </c>
      <c r="G46" s="24"/>
      <c r="H46" s="24">
        <v>536790</v>
      </c>
      <c r="I46" s="24">
        <v>810096</v>
      </c>
      <c r="J46" s="24">
        <v>1346886</v>
      </c>
      <c r="K46" s="24"/>
      <c r="L46" s="24">
        <v>2216384</v>
      </c>
      <c r="M46" s="24">
        <v>1155399</v>
      </c>
      <c r="N46" s="24">
        <v>3371783</v>
      </c>
      <c r="O46" s="24"/>
      <c r="P46" s="24">
        <v>1462616</v>
      </c>
      <c r="Q46" s="24">
        <v>1371233</v>
      </c>
      <c r="R46" s="24">
        <v>2833849</v>
      </c>
      <c r="S46" s="24"/>
      <c r="T46" s="24"/>
      <c r="U46" s="24"/>
      <c r="V46" s="24"/>
      <c r="W46" s="24">
        <v>7552518</v>
      </c>
      <c r="X46" s="24"/>
      <c r="Y46" s="24">
        <v>7552518</v>
      </c>
      <c r="Z46" s="6">
        <v>0</v>
      </c>
      <c r="AA46" s="22">
        <v>18105273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437561128</v>
      </c>
      <c r="F48" s="42">
        <f t="shared" si="9"/>
        <v>437561128</v>
      </c>
      <c r="G48" s="42">
        <f t="shared" si="9"/>
        <v>0</v>
      </c>
      <c r="H48" s="42">
        <f t="shared" si="9"/>
        <v>11685973</v>
      </c>
      <c r="I48" s="42">
        <f t="shared" si="9"/>
        <v>16818993</v>
      </c>
      <c r="J48" s="42">
        <f t="shared" si="9"/>
        <v>28504966</v>
      </c>
      <c r="K48" s="42">
        <f t="shared" si="9"/>
        <v>0</v>
      </c>
      <c r="L48" s="42">
        <f t="shared" si="9"/>
        <v>17833852</v>
      </c>
      <c r="M48" s="42">
        <f t="shared" si="9"/>
        <v>21159718</v>
      </c>
      <c r="N48" s="42">
        <f t="shared" si="9"/>
        <v>38993570</v>
      </c>
      <c r="O48" s="42">
        <f t="shared" si="9"/>
        <v>0</v>
      </c>
      <c r="P48" s="42">
        <f t="shared" si="9"/>
        <v>21856023</v>
      </c>
      <c r="Q48" s="42">
        <f t="shared" si="9"/>
        <v>19786800</v>
      </c>
      <c r="R48" s="42">
        <f t="shared" si="9"/>
        <v>41642823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109141359</v>
      </c>
      <c r="X48" s="42">
        <f t="shared" si="9"/>
        <v>0</v>
      </c>
      <c r="Y48" s="42">
        <f t="shared" si="9"/>
        <v>109141359</v>
      </c>
      <c r="Z48" s="43">
        <f>+IF(X48&lt;&gt;0,+(Y48/X48)*100,0)</f>
        <v>0</v>
      </c>
      <c r="AA48" s="40">
        <f>+AA28+AA32+AA38+AA42+AA47</f>
        <v>437561128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-119278118</v>
      </c>
      <c r="F49" s="46">
        <f t="shared" si="10"/>
        <v>-119278118</v>
      </c>
      <c r="G49" s="46">
        <f t="shared" si="10"/>
        <v>0</v>
      </c>
      <c r="H49" s="46">
        <f t="shared" si="10"/>
        <v>-11760434</v>
      </c>
      <c r="I49" s="46">
        <f t="shared" si="10"/>
        <v>17855375</v>
      </c>
      <c r="J49" s="46">
        <f t="shared" si="10"/>
        <v>6094941</v>
      </c>
      <c r="K49" s="46">
        <f t="shared" si="10"/>
        <v>0</v>
      </c>
      <c r="L49" s="46">
        <f t="shared" si="10"/>
        <v>-7545373</v>
      </c>
      <c r="M49" s="46">
        <f t="shared" si="10"/>
        <v>-13506826</v>
      </c>
      <c r="N49" s="46">
        <f t="shared" si="10"/>
        <v>-21052199</v>
      </c>
      <c r="O49" s="46">
        <f t="shared" si="10"/>
        <v>0</v>
      </c>
      <c r="P49" s="46">
        <f t="shared" si="10"/>
        <v>-11476817</v>
      </c>
      <c r="Q49" s="46">
        <f t="shared" si="10"/>
        <v>115926369</v>
      </c>
      <c r="R49" s="46">
        <f t="shared" si="10"/>
        <v>104449552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89492294</v>
      </c>
      <c r="X49" s="46">
        <f>IF(F25=F48,0,X25-X48)</f>
        <v>0</v>
      </c>
      <c r="Y49" s="46">
        <f t="shared" si="10"/>
        <v>89492294</v>
      </c>
      <c r="Z49" s="47">
        <f>+IF(X49&lt;&gt;0,+(Y49/X49)*100,0)</f>
        <v>0</v>
      </c>
      <c r="AA49" s="44">
        <f>+AA25-AA48</f>
        <v>-119278118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1569599259</v>
      </c>
      <c r="D5" s="19">
        <f>SUM(D6:D8)</f>
        <v>0</v>
      </c>
      <c r="E5" s="20">
        <f t="shared" si="0"/>
        <v>953685221</v>
      </c>
      <c r="F5" s="21">
        <f t="shared" si="0"/>
        <v>953685221</v>
      </c>
      <c r="G5" s="21">
        <f t="shared" si="0"/>
        <v>0</v>
      </c>
      <c r="H5" s="21">
        <f t="shared" si="0"/>
        <v>66127459</v>
      </c>
      <c r="I5" s="21">
        <f t="shared" si="0"/>
        <v>22916071</v>
      </c>
      <c r="J5" s="21">
        <f t="shared" si="0"/>
        <v>89043530</v>
      </c>
      <c r="K5" s="21">
        <f t="shared" si="0"/>
        <v>83761988</v>
      </c>
      <c r="L5" s="21">
        <f t="shared" si="0"/>
        <v>113699</v>
      </c>
      <c r="M5" s="21">
        <f t="shared" si="0"/>
        <v>105247770</v>
      </c>
      <c r="N5" s="21">
        <f t="shared" si="0"/>
        <v>189123457</v>
      </c>
      <c r="O5" s="21">
        <f t="shared" si="0"/>
        <v>1373106</v>
      </c>
      <c r="P5" s="21">
        <f t="shared" si="0"/>
        <v>970688</v>
      </c>
      <c r="Q5" s="21">
        <f t="shared" si="0"/>
        <v>858360</v>
      </c>
      <c r="R5" s="21">
        <f t="shared" si="0"/>
        <v>3202154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281369141</v>
      </c>
      <c r="X5" s="21">
        <f t="shared" si="0"/>
        <v>1130351751</v>
      </c>
      <c r="Y5" s="21">
        <f t="shared" si="0"/>
        <v>-848982610</v>
      </c>
      <c r="Z5" s="4">
        <f>+IF(X5&lt;&gt;0,+(Y5/X5)*100,0)</f>
        <v>-75.10782455540249</v>
      </c>
      <c r="AA5" s="19">
        <f>SUM(AA6:AA8)</f>
        <v>953685221</v>
      </c>
    </row>
    <row r="6" spans="1:27" ht="13.5">
      <c r="A6" s="5" t="s">
        <v>33</v>
      </c>
      <c r="B6" s="3"/>
      <c r="C6" s="22">
        <v>1363418860</v>
      </c>
      <c r="D6" s="22"/>
      <c r="E6" s="23">
        <v>854265337</v>
      </c>
      <c r="F6" s="24">
        <v>854265337</v>
      </c>
      <c r="G6" s="24"/>
      <c r="H6" s="24">
        <v>65044566</v>
      </c>
      <c r="I6" s="24">
        <v>22748202</v>
      </c>
      <c r="J6" s="24">
        <v>87792768</v>
      </c>
      <c r="K6" s="24">
        <v>83218395</v>
      </c>
      <c r="L6" s="24">
        <v>-3565</v>
      </c>
      <c r="M6" s="24">
        <v>105210359</v>
      </c>
      <c r="N6" s="24">
        <v>188425189</v>
      </c>
      <c r="O6" s="24">
        <v>1246731</v>
      </c>
      <c r="P6" s="24">
        <v>765195</v>
      </c>
      <c r="Q6" s="24">
        <v>651145</v>
      </c>
      <c r="R6" s="24">
        <v>2663071</v>
      </c>
      <c r="S6" s="24"/>
      <c r="T6" s="24"/>
      <c r="U6" s="24"/>
      <c r="V6" s="24"/>
      <c r="W6" s="24">
        <v>278881028</v>
      </c>
      <c r="X6" s="24">
        <v>917171622</v>
      </c>
      <c r="Y6" s="24">
        <v>-638290594</v>
      </c>
      <c r="Z6" s="6">
        <v>-69.59</v>
      </c>
      <c r="AA6" s="22">
        <v>854265337</v>
      </c>
    </row>
    <row r="7" spans="1:27" ht="13.5">
      <c r="A7" s="5" t="s">
        <v>34</v>
      </c>
      <c r="B7" s="3"/>
      <c r="C7" s="25">
        <v>178040997</v>
      </c>
      <c r="D7" s="25"/>
      <c r="E7" s="26">
        <v>5055131</v>
      </c>
      <c r="F7" s="27">
        <v>5055131</v>
      </c>
      <c r="G7" s="27"/>
      <c r="H7" s="27">
        <v>700122</v>
      </c>
      <c r="I7" s="27">
        <v>77802</v>
      </c>
      <c r="J7" s="27">
        <v>777924</v>
      </c>
      <c r="K7" s="27">
        <v>9985</v>
      </c>
      <c r="L7" s="27">
        <v>73620</v>
      </c>
      <c r="M7" s="27">
        <v>5478</v>
      </c>
      <c r="N7" s="27">
        <v>89083</v>
      </c>
      <c r="O7" s="27">
        <v>133214</v>
      </c>
      <c r="P7" s="27">
        <v>29188</v>
      </c>
      <c r="Q7" s="27">
        <v>30198</v>
      </c>
      <c r="R7" s="27">
        <v>192600</v>
      </c>
      <c r="S7" s="27"/>
      <c r="T7" s="27"/>
      <c r="U7" s="27"/>
      <c r="V7" s="27"/>
      <c r="W7" s="27">
        <v>1059607</v>
      </c>
      <c r="X7" s="27">
        <v>99736263</v>
      </c>
      <c r="Y7" s="27">
        <v>-98676656</v>
      </c>
      <c r="Z7" s="7">
        <v>-98.94</v>
      </c>
      <c r="AA7" s="25">
        <v>5055131</v>
      </c>
    </row>
    <row r="8" spans="1:27" ht="13.5">
      <c r="A8" s="5" t="s">
        <v>35</v>
      </c>
      <c r="B8" s="3"/>
      <c r="C8" s="22">
        <v>28139402</v>
      </c>
      <c r="D8" s="22"/>
      <c r="E8" s="23">
        <v>94364753</v>
      </c>
      <c r="F8" s="24">
        <v>94364753</v>
      </c>
      <c r="G8" s="24"/>
      <c r="H8" s="24">
        <v>382771</v>
      </c>
      <c r="I8" s="24">
        <v>90067</v>
      </c>
      <c r="J8" s="24">
        <v>472838</v>
      </c>
      <c r="K8" s="24">
        <v>533608</v>
      </c>
      <c r="L8" s="24">
        <v>43644</v>
      </c>
      <c r="M8" s="24">
        <v>31933</v>
      </c>
      <c r="N8" s="24">
        <v>609185</v>
      </c>
      <c r="O8" s="24">
        <v>-6839</v>
      </c>
      <c r="P8" s="24">
        <v>176305</v>
      </c>
      <c r="Q8" s="24">
        <v>177017</v>
      </c>
      <c r="R8" s="24">
        <v>346483</v>
      </c>
      <c r="S8" s="24"/>
      <c r="T8" s="24"/>
      <c r="U8" s="24"/>
      <c r="V8" s="24"/>
      <c r="W8" s="24">
        <v>1428506</v>
      </c>
      <c r="X8" s="24">
        <v>113443866</v>
      </c>
      <c r="Y8" s="24">
        <v>-112015360</v>
      </c>
      <c r="Z8" s="6">
        <v>-98.74</v>
      </c>
      <c r="AA8" s="22">
        <v>94364753</v>
      </c>
    </row>
    <row r="9" spans="1:27" ht="13.5">
      <c r="A9" s="2" t="s">
        <v>36</v>
      </c>
      <c r="B9" s="3"/>
      <c r="C9" s="19">
        <f aca="true" t="shared" si="1" ref="C9:Y9">SUM(C10:C14)</f>
        <v>54310106</v>
      </c>
      <c r="D9" s="19">
        <f>SUM(D10:D14)</f>
        <v>0</v>
      </c>
      <c r="E9" s="20">
        <f t="shared" si="1"/>
        <v>16555758</v>
      </c>
      <c r="F9" s="21">
        <f t="shared" si="1"/>
        <v>16555758</v>
      </c>
      <c r="G9" s="21">
        <f t="shared" si="1"/>
        <v>0</v>
      </c>
      <c r="H9" s="21">
        <f t="shared" si="1"/>
        <v>377447</v>
      </c>
      <c r="I9" s="21">
        <f t="shared" si="1"/>
        <v>2612351</v>
      </c>
      <c r="J9" s="21">
        <f t="shared" si="1"/>
        <v>2989798</v>
      </c>
      <c r="K9" s="21">
        <f t="shared" si="1"/>
        <v>-374013</v>
      </c>
      <c r="L9" s="21">
        <f t="shared" si="1"/>
        <v>370674</v>
      </c>
      <c r="M9" s="21">
        <f t="shared" si="1"/>
        <v>372188</v>
      </c>
      <c r="N9" s="21">
        <f t="shared" si="1"/>
        <v>368849</v>
      </c>
      <c r="O9" s="21">
        <f t="shared" si="1"/>
        <v>369005</v>
      </c>
      <c r="P9" s="21">
        <f t="shared" si="1"/>
        <v>366423</v>
      </c>
      <c r="Q9" s="21">
        <f t="shared" si="1"/>
        <v>400125</v>
      </c>
      <c r="R9" s="21">
        <f t="shared" si="1"/>
        <v>1135553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4494200</v>
      </c>
      <c r="X9" s="21">
        <f t="shared" si="1"/>
        <v>81927350</v>
      </c>
      <c r="Y9" s="21">
        <f t="shared" si="1"/>
        <v>-77433150</v>
      </c>
      <c r="Z9" s="4">
        <f>+IF(X9&lt;&gt;0,+(Y9/X9)*100,0)</f>
        <v>-94.51440819213607</v>
      </c>
      <c r="AA9" s="19">
        <f>SUM(AA10:AA14)</f>
        <v>16555758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54310106</v>
      </c>
      <c r="D12" s="22"/>
      <c r="E12" s="23">
        <v>6046017</v>
      </c>
      <c r="F12" s="24">
        <v>6046017</v>
      </c>
      <c r="G12" s="24"/>
      <c r="H12" s="24">
        <v>376477</v>
      </c>
      <c r="I12" s="24">
        <v>372813</v>
      </c>
      <c r="J12" s="24">
        <v>749290</v>
      </c>
      <c r="K12" s="24">
        <v>-374013</v>
      </c>
      <c r="L12" s="24">
        <v>370674</v>
      </c>
      <c r="M12" s="24">
        <v>372188</v>
      </c>
      <c r="N12" s="24">
        <v>368849</v>
      </c>
      <c r="O12" s="24">
        <v>369005</v>
      </c>
      <c r="P12" s="24">
        <v>366423</v>
      </c>
      <c r="Q12" s="24">
        <v>400125</v>
      </c>
      <c r="R12" s="24">
        <v>1135553</v>
      </c>
      <c r="S12" s="24"/>
      <c r="T12" s="24"/>
      <c r="U12" s="24"/>
      <c r="V12" s="24"/>
      <c r="W12" s="24">
        <v>2253692</v>
      </c>
      <c r="X12" s="24">
        <v>3023009</v>
      </c>
      <c r="Y12" s="24">
        <v>-769317</v>
      </c>
      <c r="Z12" s="6">
        <v>-25.45</v>
      </c>
      <c r="AA12" s="22">
        <v>6046017</v>
      </c>
    </row>
    <row r="13" spans="1:27" ht="13.5">
      <c r="A13" s="5" t="s">
        <v>40</v>
      </c>
      <c r="B13" s="3"/>
      <c r="C13" s="22"/>
      <c r="D13" s="22"/>
      <c r="E13" s="23">
        <v>844006</v>
      </c>
      <c r="F13" s="24">
        <v>844006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>
        <v>844006</v>
      </c>
    </row>
    <row r="14" spans="1:27" ht="13.5">
      <c r="A14" s="5" t="s">
        <v>41</v>
      </c>
      <c r="B14" s="3"/>
      <c r="C14" s="25"/>
      <c r="D14" s="25"/>
      <c r="E14" s="26">
        <v>9665735</v>
      </c>
      <c r="F14" s="27">
        <v>9665735</v>
      </c>
      <c r="G14" s="27"/>
      <c r="H14" s="27">
        <v>970</v>
      </c>
      <c r="I14" s="27">
        <v>2239538</v>
      </c>
      <c r="J14" s="27">
        <v>2240508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2240508</v>
      </c>
      <c r="X14" s="27">
        <v>78904341</v>
      </c>
      <c r="Y14" s="27">
        <v>-76663833</v>
      </c>
      <c r="Z14" s="7">
        <v>-97.16</v>
      </c>
      <c r="AA14" s="25">
        <v>9665735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4642365</v>
      </c>
      <c r="F15" s="21">
        <f t="shared" si="2"/>
        <v>4642365</v>
      </c>
      <c r="G15" s="21">
        <f t="shared" si="2"/>
        <v>0</v>
      </c>
      <c r="H15" s="21">
        <f t="shared" si="2"/>
        <v>48900</v>
      </c>
      <c r="I15" s="21">
        <f t="shared" si="2"/>
        <v>168725</v>
      </c>
      <c r="J15" s="21">
        <f t="shared" si="2"/>
        <v>217625</v>
      </c>
      <c r="K15" s="21">
        <f t="shared" si="2"/>
        <v>219125</v>
      </c>
      <c r="L15" s="21">
        <f t="shared" si="2"/>
        <v>0</v>
      </c>
      <c r="M15" s="21">
        <f t="shared" si="2"/>
        <v>0</v>
      </c>
      <c r="N15" s="21">
        <f t="shared" si="2"/>
        <v>219125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436750</v>
      </c>
      <c r="X15" s="21">
        <f t="shared" si="2"/>
        <v>0</v>
      </c>
      <c r="Y15" s="21">
        <f t="shared" si="2"/>
        <v>436750</v>
      </c>
      <c r="Z15" s="4">
        <f>+IF(X15&lt;&gt;0,+(Y15/X15)*100,0)</f>
        <v>0</v>
      </c>
      <c r="AA15" s="19">
        <f>SUM(AA16:AA18)</f>
        <v>4642365</v>
      </c>
    </row>
    <row r="16" spans="1:27" ht="13.5">
      <c r="A16" s="5" t="s">
        <v>43</v>
      </c>
      <c r="B16" s="3"/>
      <c r="C16" s="22"/>
      <c r="D16" s="22"/>
      <c r="E16" s="23">
        <v>4629627</v>
      </c>
      <c r="F16" s="24">
        <v>4629627</v>
      </c>
      <c r="G16" s="24"/>
      <c r="H16" s="24">
        <v>48900</v>
      </c>
      <c r="I16" s="24">
        <v>168725</v>
      </c>
      <c r="J16" s="24">
        <v>217625</v>
      </c>
      <c r="K16" s="24">
        <v>219125</v>
      </c>
      <c r="L16" s="24"/>
      <c r="M16" s="24"/>
      <c r="N16" s="24">
        <v>219125</v>
      </c>
      <c r="O16" s="24"/>
      <c r="P16" s="24"/>
      <c r="Q16" s="24"/>
      <c r="R16" s="24"/>
      <c r="S16" s="24"/>
      <c r="T16" s="24"/>
      <c r="U16" s="24"/>
      <c r="V16" s="24"/>
      <c r="W16" s="24">
        <v>436750</v>
      </c>
      <c r="X16" s="24"/>
      <c r="Y16" s="24">
        <v>436750</v>
      </c>
      <c r="Z16" s="6">
        <v>0</v>
      </c>
      <c r="AA16" s="22">
        <v>4629627</v>
      </c>
    </row>
    <row r="17" spans="1:27" ht="13.5">
      <c r="A17" s="5" t="s">
        <v>44</v>
      </c>
      <c r="B17" s="3"/>
      <c r="C17" s="22"/>
      <c r="D17" s="22"/>
      <c r="E17" s="23">
        <v>12738</v>
      </c>
      <c r="F17" s="24">
        <v>12738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>
        <v>12738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81465156</v>
      </c>
      <c r="D19" s="19">
        <f>SUM(D20:D23)</f>
        <v>0</v>
      </c>
      <c r="E19" s="20">
        <f t="shared" si="3"/>
        <v>897376234</v>
      </c>
      <c r="F19" s="21">
        <f t="shared" si="3"/>
        <v>897376234</v>
      </c>
      <c r="G19" s="21">
        <f t="shared" si="3"/>
        <v>0</v>
      </c>
      <c r="H19" s="21">
        <f t="shared" si="3"/>
        <v>23050275</v>
      </c>
      <c r="I19" s="21">
        <f t="shared" si="3"/>
        <v>5301250</v>
      </c>
      <c r="J19" s="21">
        <f t="shared" si="3"/>
        <v>28351525</v>
      </c>
      <c r="K19" s="21">
        <f t="shared" si="3"/>
        <v>-21747307</v>
      </c>
      <c r="L19" s="21">
        <f t="shared" si="3"/>
        <v>36284876</v>
      </c>
      <c r="M19" s="21">
        <f t="shared" si="3"/>
        <v>161762648</v>
      </c>
      <c r="N19" s="21">
        <f t="shared" si="3"/>
        <v>176300217</v>
      </c>
      <c r="O19" s="21">
        <f t="shared" si="3"/>
        <v>29062496</v>
      </c>
      <c r="P19" s="21">
        <f t="shared" si="3"/>
        <v>11698281</v>
      </c>
      <c r="Q19" s="21">
        <f t="shared" si="3"/>
        <v>11797053</v>
      </c>
      <c r="R19" s="21">
        <f t="shared" si="3"/>
        <v>52557830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257209572</v>
      </c>
      <c r="X19" s="21">
        <f t="shared" si="3"/>
        <v>472309272</v>
      </c>
      <c r="Y19" s="21">
        <f t="shared" si="3"/>
        <v>-215099700</v>
      </c>
      <c r="Z19" s="4">
        <f>+IF(X19&lt;&gt;0,+(Y19/X19)*100,0)</f>
        <v>-45.54212943759444</v>
      </c>
      <c r="AA19" s="19">
        <f>SUM(AA20:AA23)</f>
        <v>897376234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54310104</v>
      </c>
      <c r="D21" s="22"/>
      <c r="E21" s="23">
        <v>780179380</v>
      </c>
      <c r="F21" s="24">
        <v>780179380</v>
      </c>
      <c r="G21" s="24"/>
      <c r="H21" s="24">
        <v>15929228</v>
      </c>
      <c r="I21" s="24">
        <v>11718842</v>
      </c>
      <c r="J21" s="24">
        <v>27648070</v>
      </c>
      <c r="K21" s="24">
        <v>-16228488</v>
      </c>
      <c r="L21" s="24">
        <v>25333190</v>
      </c>
      <c r="M21" s="24">
        <v>154597440</v>
      </c>
      <c r="N21" s="24">
        <v>163702142</v>
      </c>
      <c r="O21" s="24">
        <v>21806400</v>
      </c>
      <c r="P21" s="24">
        <v>4842343</v>
      </c>
      <c r="Q21" s="24">
        <v>4842343</v>
      </c>
      <c r="R21" s="24">
        <v>31491086</v>
      </c>
      <c r="S21" s="24"/>
      <c r="T21" s="24"/>
      <c r="U21" s="24"/>
      <c r="V21" s="24"/>
      <c r="W21" s="24">
        <v>222841298</v>
      </c>
      <c r="X21" s="24">
        <v>415415619</v>
      </c>
      <c r="Y21" s="24">
        <v>-192574321</v>
      </c>
      <c r="Z21" s="6">
        <v>-46.36</v>
      </c>
      <c r="AA21" s="22">
        <v>780179380</v>
      </c>
    </row>
    <row r="22" spans="1:27" ht="13.5">
      <c r="A22" s="5" t="s">
        <v>49</v>
      </c>
      <c r="B22" s="3"/>
      <c r="C22" s="25">
        <v>27155052</v>
      </c>
      <c r="D22" s="25"/>
      <c r="E22" s="26">
        <v>117196854</v>
      </c>
      <c r="F22" s="27">
        <v>117196854</v>
      </c>
      <c r="G22" s="27"/>
      <c r="H22" s="27">
        <v>7121047</v>
      </c>
      <c r="I22" s="27">
        <v>-6417592</v>
      </c>
      <c r="J22" s="27">
        <v>703455</v>
      </c>
      <c r="K22" s="27">
        <v>-5518819</v>
      </c>
      <c r="L22" s="27">
        <v>6272884</v>
      </c>
      <c r="M22" s="27">
        <v>7165208</v>
      </c>
      <c r="N22" s="27">
        <v>7919273</v>
      </c>
      <c r="O22" s="27">
        <v>7180305</v>
      </c>
      <c r="P22" s="27">
        <v>6780147</v>
      </c>
      <c r="Q22" s="27">
        <v>6880028</v>
      </c>
      <c r="R22" s="27">
        <v>20840480</v>
      </c>
      <c r="S22" s="27"/>
      <c r="T22" s="27"/>
      <c r="U22" s="27"/>
      <c r="V22" s="27"/>
      <c r="W22" s="27">
        <v>29463208</v>
      </c>
      <c r="X22" s="27">
        <v>56893653</v>
      </c>
      <c r="Y22" s="27">
        <v>-27430445</v>
      </c>
      <c r="Z22" s="7">
        <v>-48.21</v>
      </c>
      <c r="AA22" s="25">
        <v>117196854</v>
      </c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>
        <v>4678802</v>
      </c>
      <c r="M23" s="24"/>
      <c r="N23" s="24">
        <v>4678802</v>
      </c>
      <c r="O23" s="24">
        <v>75791</v>
      </c>
      <c r="P23" s="24">
        <v>75791</v>
      </c>
      <c r="Q23" s="24">
        <v>74682</v>
      </c>
      <c r="R23" s="24">
        <v>226264</v>
      </c>
      <c r="S23" s="24"/>
      <c r="T23" s="24"/>
      <c r="U23" s="24"/>
      <c r="V23" s="24"/>
      <c r="W23" s="24">
        <v>4905066</v>
      </c>
      <c r="X23" s="24"/>
      <c r="Y23" s="24">
        <v>4905066</v>
      </c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1705374521</v>
      </c>
      <c r="D25" s="40">
        <f>+D5+D9+D15+D19+D24</f>
        <v>0</v>
      </c>
      <c r="E25" s="41">
        <f t="shared" si="4"/>
        <v>1872259578</v>
      </c>
      <c r="F25" s="42">
        <f t="shared" si="4"/>
        <v>1872259578</v>
      </c>
      <c r="G25" s="42">
        <f t="shared" si="4"/>
        <v>0</v>
      </c>
      <c r="H25" s="42">
        <f t="shared" si="4"/>
        <v>89604081</v>
      </c>
      <c r="I25" s="42">
        <f t="shared" si="4"/>
        <v>30998397</v>
      </c>
      <c r="J25" s="42">
        <f t="shared" si="4"/>
        <v>120602478</v>
      </c>
      <c r="K25" s="42">
        <f t="shared" si="4"/>
        <v>61859793</v>
      </c>
      <c r="L25" s="42">
        <f t="shared" si="4"/>
        <v>36769249</v>
      </c>
      <c r="M25" s="42">
        <f t="shared" si="4"/>
        <v>267382606</v>
      </c>
      <c r="N25" s="42">
        <f t="shared" si="4"/>
        <v>366011648</v>
      </c>
      <c r="O25" s="42">
        <f t="shared" si="4"/>
        <v>30804607</v>
      </c>
      <c r="P25" s="42">
        <f t="shared" si="4"/>
        <v>13035392</v>
      </c>
      <c r="Q25" s="42">
        <f t="shared" si="4"/>
        <v>13055538</v>
      </c>
      <c r="R25" s="42">
        <f t="shared" si="4"/>
        <v>56895537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543509663</v>
      </c>
      <c r="X25" s="42">
        <f t="shared" si="4"/>
        <v>1684588373</v>
      </c>
      <c r="Y25" s="42">
        <f t="shared" si="4"/>
        <v>-1141078710</v>
      </c>
      <c r="Z25" s="43">
        <f>+IF(X25&lt;&gt;0,+(Y25/X25)*100,0)</f>
        <v>-67.73635199487394</v>
      </c>
      <c r="AA25" s="40">
        <f>+AA5+AA9+AA15+AA19+AA24</f>
        <v>1872259578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633199085</v>
      </c>
      <c r="D28" s="19">
        <f>SUM(D29:D31)</f>
        <v>0</v>
      </c>
      <c r="E28" s="20">
        <f t="shared" si="5"/>
        <v>485991733</v>
      </c>
      <c r="F28" s="21">
        <f t="shared" si="5"/>
        <v>485991733</v>
      </c>
      <c r="G28" s="21">
        <f t="shared" si="5"/>
        <v>0</v>
      </c>
      <c r="H28" s="21">
        <f t="shared" si="5"/>
        <v>35363482</v>
      </c>
      <c r="I28" s="21">
        <f t="shared" si="5"/>
        <v>36297735</v>
      </c>
      <c r="J28" s="21">
        <f t="shared" si="5"/>
        <v>71661217</v>
      </c>
      <c r="K28" s="21">
        <f t="shared" si="5"/>
        <v>32480666</v>
      </c>
      <c r="L28" s="21">
        <f t="shared" si="5"/>
        <v>13024946</v>
      </c>
      <c r="M28" s="21">
        <f t="shared" si="5"/>
        <v>45885902</v>
      </c>
      <c r="N28" s="21">
        <f t="shared" si="5"/>
        <v>91391514</v>
      </c>
      <c r="O28" s="21">
        <f t="shared" si="5"/>
        <v>66383368</v>
      </c>
      <c r="P28" s="21">
        <f t="shared" si="5"/>
        <v>32148822</v>
      </c>
      <c r="Q28" s="21">
        <f t="shared" si="5"/>
        <v>31659945</v>
      </c>
      <c r="R28" s="21">
        <f t="shared" si="5"/>
        <v>130192135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293244866</v>
      </c>
      <c r="X28" s="21">
        <f t="shared" si="5"/>
        <v>410411880</v>
      </c>
      <c r="Y28" s="21">
        <f t="shared" si="5"/>
        <v>-117167014</v>
      </c>
      <c r="Z28" s="4">
        <f>+IF(X28&lt;&gt;0,+(Y28/X28)*100,0)</f>
        <v>-28.54864094090064</v>
      </c>
      <c r="AA28" s="19">
        <f>SUM(AA29:AA31)</f>
        <v>485991733</v>
      </c>
    </row>
    <row r="29" spans="1:27" ht="13.5">
      <c r="A29" s="5" t="s">
        <v>33</v>
      </c>
      <c r="B29" s="3"/>
      <c r="C29" s="22">
        <v>211948992</v>
      </c>
      <c r="D29" s="22"/>
      <c r="E29" s="23">
        <v>152500129</v>
      </c>
      <c r="F29" s="24">
        <v>152500129</v>
      </c>
      <c r="G29" s="24"/>
      <c r="H29" s="24">
        <v>10054744</v>
      </c>
      <c r="I29" s="24">
        <v>12842261</v>
      </c>
      <c r="J29" s="24">
        <v>22897005</v>
      </c>
      <c r="K29" s="24">
        <v>12001158</v>
      </c>
      <c r="L29" s="24">
        <v>3802433</v>
      </c>
      <c r="M29" s="24">
        <v>9661774</v>
      </c>
      <c r="N29" s="24">
        <v>25465365</v>
      </c>
      <c r="O29" s="24">
        <v>457042</v>
      </c>
      <c r="P29" s="24"/>
      <c r="Q29" s="24"/>
      <c r="R29" s="24">
        <v>457042</v>
      </c>
      <c r="S29" s="24"/>
      <c r="T29" s="24"/>
      <c r="U29" s="24"/>
      <c r="V29" s="24"/>
      <c r="W29" s="24">
        <v>48819412</v>
      </c>
      <c r="X29" s="24">
        <v>171675576</v>
      </c>
      <c r="Y29" s="24">
        <v>-122856164</v>
      </c>
      <c r="Z29" s="6">
        <v>-71.56</v>
      </c>
      <c r="AA29" s="22">
        <v>152500129</v>
      </c>
    </row>
    <row r="30" spans="1:27" ht="13.5">
      <c r="A30" s="5" t="s">
        <v>34</v>
      </c>
      <c r="B30" s="3"/>
      <c r="C30" s="25">
        <v>343434060</v>
      </c>
      <c r="D30" s="25"/>
      <c r="E30" s="26">
        <v>118454074</v>
      </c>
      <c r="F30" s="27">
        <v>118454074</v>
      </c>
      <c r="G30" s="27"/>
      <c r="H30" s="27">
        <v>8393483</v>
      </c>
      <c r="I30" s="27">
        <v>11633305</v>
      </c>
      <c r="J30" s="27">
        <v>20026788</v>
      </c>
      <c r="K30" s="27">
        <v>7975548</v>
      </c>
      <c r="L30" s="27">
        <v>1826611</v>
      </c>
      <c r="M30" s="27">
        <v>9615492</v>
      </c>
      <c r="N30" s="27">
        <v>19417651</v>
      </c>
      <c r="O30" s="27">
        <v>166736</v>
      </c>
      <c r="P30" s="27"/>
      <c r="Q30" s="27"/>
      <c r="R30" s="27">
        <v>166736</v>
      </c>
      <c r="S30" s="27"/>
      <c r="T30" s="27"/>
      <c r="U30" s="27"/>
      <c r="V30" s="27"/>
      <c r="W30" s="27">
        <v>39611175</v>
      </c>
      <c r="X30" s="27">
        <v>90837144</v>
      </c>
      <c r="Y30" s="27">
        <v>-51225969</v>
      </c>
      <c r="Z30" s="7">
        <v>-56.39</v>
      </c>
      <c r="AA30" s="25">
        <v>118454074</v>
      </c>
    </row>
    <row r="31" spans="1:27" ht="13.5">
      <c r="A31" s="5" t="s">
        <v>35</v>
      </c>
      <c r="B31" s="3"/>
      <c r="C31" s="22">
        <v>77816033</v>
      </c>
      <c r="D31" s="22"/>
      <c r="E31" s="23">
        <v>215037530</v>
      </c>
      <c r="F31" s="24">
        <v>215037530</v>
      </c>
      <c r="G31" s="24"/>
      <c r="H31" s="24">
        <v>16915255</v>
      </c>
      <c r="I31" s="24">
        <v>11822169</v>
      </c>
      <c r="J31" s="24">
        <v>28737424</v>
      </c>
      <c r="K31" s="24">
        <v>12503960</v>
      </c>
      <c r="L31" s="24">
        <v>7395902</v>
      </c>
      <c r="M31" s="24">
        <v>26608636</v>
      </c>
      <c r="N31" s="24">
        <v>46508498</v>
      </c>
      <c r="O31" s="24">
        <v>65759590</v>
      </c>
      <c r="P31" s="24">
        <v>32148822</v>
      </c>
      <c r="Q31" s="24">
        <v>31659945</v>
      </c>
      <c r="R31" s="24">
        <v>129568357</v>
      </c>
      <c r="S31" s="24"/>
      <c r="T31" s="24"/>
      <c r="U31" s="24"/>
      <c r="V31" s="24"/>
      <c r="W31" s="24">
        <v>204814279</v>
      </c>
      <c r="X31" s="24">
        <v>147899160</v>
      </c>
      <c r="Y31" s="24">
        <v>56915119</v>
      </c>
      <c r="Z31" s="6">
        <v>38.48</v>
      </c>
      <c r="AA31" s="22">
        <v>215037530</v>
      </c>
    </row>
    <row r="32" spans="1:27" ht="13.5">
      <c r="A32" s="2" t="s">
        <v>36</v>
      </c>
      <c r="B32" s="3"/>
      <c r="C32" s="19">
        <f aca="true" t="shared" si="6" ref="C32:Y32">SUM(C33:C37)</f>
        <v>155632066</v>
      </c>
      <c r="D32" s="19">
        <f>SUM(D33:D37)</f>
        <v>0</v>
      </c>
      <c r="E32" s="20">
        <f t="shared" si="6"/>
        <v>95716531</v>
      </c>
      <c r="F32" s="21">
        <f t="shared" si="6"/>
        <v>95716531</v>
      </c>
      <c r="G32" s="21">
        <f t="shared" si="6"/>
        <v>0</v>
      </c>
      <c r="H32" s="21">
        <f t="shared" si="6"/>
        <v>6862900</v>
      </c>
      <c r="I32" s="21">
        <f t="shared" si="6"/>
        <v>3588240</v>
      </c>
      <c r="J32" s="21">
        <f t="shared" si="6"/>
        <v>10451140</v>
      </c>
      <c r="K32" s="21">
        <f t="shared" si="6"/>
        <v>7549707</v>
      </c>
      <c r="L32" s="21">
        <f t="shared" si="6"/>
        <v>371984</v>
      </c>
      <c r="M32" s="21">
        <f t="shared" si="6"/>
        <v>6254996</v>
      </c>
      <c r="N32" s="21">
        <f t="shared" si="6"/>
        <v>14176687</v>
      </c>
      <c r="O32" s="21">
        <f t="shared" si="6"/>
        <v>4861878</v>
      </c>
      <c r="P32" s="21">
        <f t="shared" si="6"/>
        <v>-1630371</v>
      </c>
      <c r="Q32" s="21">
        <f t="shared" si="6"/>
        <v>-1721344</v>
      </c>
      <c r="R32" s="21">
        <f t="shared" si="6"/>
        <v>1510163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26137990</v>
      </c>
      <c r="X32" s="21">
        <f t="shared" si="6"/>
        <v>75320874</v>
      </c>
      <c r="Y32" s="21">
        <f t="shared" si="6"/>
        <v>-49182884</v>
      </c>
      <c r="Z32" s="4">
        <f>+IF(X32&lt;&gt;0,+(Y32/X32)*100,0)</f>
        <v>-65.29781372425391</v>
      </c>
      <c r="AA32" s="19">
        <f>SUM(AA33:AA37)</f>
        <v>95716531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>
        <v>642355</v>
      </c>
      <c r="P33" s="24">
        <v>-236373</v>
      </c>
      <c r="Q33" s="24">
        <v>-248124</v>
      </c>
      <c r="R33" s="24">
        <v>157858</v>
      </c>
      <c r="S33" s="24"/>
      <c r="T33" s="24"/>
      <c r="U33" s="24"/>
      <c r="V33" s="24"/>
      <c r="W33" s="24">
        <v>157858</v>
      </c>
      <c r="X33" s="24"/>
      <c r="Y33" s="24">
        <v>157858</v>
      </c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77816033</v>
      </c>
      <c r="D35" s="22"/>
      <c r="E35" s="23">
        <v>44897613</v>
      </c>
      <c r="F35" s="24">
        <v>44897613</v>
      </c>
      <c r="G35" s="24"/>
      <c r="H35" s="24">
        <v>3521707</v>
      </c>
      <c r="I35" s="24">
        <v>1019513</v>
      </c>
      <c r="J35" s="24">
        <v>4541220</v>
      </c>
      <c r="K35" s="24">
        <v>4046720</v>
      </c>
      <c r="L35" s="24">
        <v>244537</v>
      </c>
      <c r="M35" s="24">
        <v>3472214</v>
      </c>
      <c r="N35" s="24">
        <v>7763471</v>
      </c>
      <c r="O35" s="24">
        <v>4219390</v>
      </c>
      <c r="P35" s="24">
        <v>-1393998</v>
      </c>
      <c r="Q35" s="24">
        <v>-1473220</v>
      </c>
      <c r="R35" s="24">
        <v>1352172</v>
      </c>
      <c r="S35" s="24"/>
      <c r="T35" s="24"/>
      <c r="U35" s="24"/>
      <c r="V35" s="24"/>
      <c r="W35" s="24">
        <v>13656863</v>
      </c>
      <c r="X35" s="24">
        <v>35899731</v>
      </c>
      <c r="Y35" s="24">
        <v>-22242868</v>
      </c>
      <c r="Z35" s="6">
        <v>-61.96</v>
      </c>
      <c r="AA35" s="22">
        <v>44897613</v>
      </c>
    </row>
    <row r="36" spans="1:27" ht="13.5">
      <c r="A36" s="5" t="s">
        <v>40</v>
      </c>
      <c r="B36" s="3"/>
      <c r="C36" s="22"/>
      <c r="D36" s="22"/>
      <c r="E36" s="23">
        <v>10466500</v>
      </c>
      <c r="F36" s="24">
        <v>10466500</v>
      </c>
      <c r="G36" s="24"/>
      <c r="H36" s="24">
        <v>891886</v>
      </c>
      <c r="I36" s="24"/>
      <c r="J36" s="24">
        <v>891886</v>
      </c>
      <c r="K36" s="24"/>
      <c r="L36" s="24">
        <v>7953</v>
      </c>
      <c r="M36" s="24">
        <v>101619</v>
      </c>
      <c r="N36" s="24">
        <v>109572</v>
      </c>
      <c r="O36" s="24"/>
      <c r="P36" s="24"/>
      <c r="Q36" s="24"/>
      <c r="R36" s="24"/>
      <c r="S36" s="24"/>
      <c r="T36" s="24"/>
      <c r="U36" s="24"/>
      <c r="V36" s="24"/>
      <c r="W36" s="24">
        <v>1001458</v>
      </c>
      <c r="X36" s="24">
        <v>8305497</v>
      </c>
      <c r="Y36" s="24">
        <v>-7304039</v>
      </c>
      <c r="Z36" s="6">
        <v>-87.94</v>
      </c>
      <c r="AA36" s="22">
        <v>10466500</v>
      </c>
    </row>
    <row r="37" spans="1:27" ht="13.5">
      <c r="A37" s="5" t="s">
        <v>41</v>
      </c>
      <c r="B37" s="3"/>
      <c r="C37" s="25">
        <v>77816033</v>
      </c>
      <c r="D37" s="25"/>
      <c r="E37" s="26">
        <v>40352418</v>
      </c>
      <c r="F37" s="27">
        <v>40352418</v>
      </c>
      <c r="G37" s="27"/>
      <c r="H37" s="27">
        <v>2449307</v>
      </c>
      <c r="I37" s="27">
        <v>2568727</v>
      </c>
      <c r="J37" s="27">
        <v>5018034</v>
      </c>
      <c r="K37" s="27">
        <v>3502987</v>
      </c>
      <c r="L37" s="27">
        <v>119494</v>
      </c>
      <c r="M37" s="27">
        <v>2681163</v>
      </c>
      <c r="N37" s="27">
        <v>6303644</v>
      </c>
      <c r="O37" s="27">
        <v>133</v>
      </c>
      <c r="P37" s="27"/>
      <c r="Q37" s="27"/>
      <c r="R37" s="27">
        <v>133</v>
      </c>
      <c r="S37" s="27"/>
      <c r="T37" s="27"/>
      <c r="U37" s="27"/>
      <c r="V37" s="27"/>
      <c r="W37" s="27">
        <v>11321811</v>
      </c>
      <c r="X37" s="27">
        <v>31115646</v>
      </c>
      <c r="Y37" s="27">
        <v>-19793835</v>
      </c>
      <c r="Z37" s="7">
        <v>-63.61</v>
      </c>
      <c r="AA37" s="25">
        <v>40352418</v>
      </c>
    </row>
    <row r="38" spans="1:27" ht="13.5">
      <c r="A38" s="2" t="s">
        <v>42</v>
      </c>
      <c r="B38" s="8"/>
      <c r="C38" s="19">
        <f aca="true" t="shared" si="7" ref="C38:Y38">SUM(C39:C41)</f>
        <v>77816033</v>
      </c>
      <c r="D38" s="19">
        <f>SUM(D39:D41)</f>
        <v>0</v>
      </c>
      <c r="E38" s="20">
        <f t="shared" si="7"/>
        <v>43101332</v>
      </c>
      <c r="F38" s="21">
        <f t="shared" si="7"/>
        <v>43101332</v>
      </c>
      <c r="G38" s="21">
        <f t="shared" si="7"/>
        <v>0</v>
      </c>
      <c r="H38" s="21">
        <f t="shared" si="7"/>
        <v>2121935</v>
      </c>
      <c r="I38" s="21">
        <f t="shared" si="7"/>
        <v>5010466</v>
      </c>
      <c r="J38" s="21">
        <f t="shared" si="7"/>
        <v>7132401</v>
      </c>
      <c r="K38" s="21">
        <f t="shared" si="7"/>
        <v>2433725</v>
      </c>
      <c r="L38" s="21">
        <f t="shared" si="7"/>
        <v>350135</v>
      </c>
      <c r="M38" s="21">
        <f t="shared" si="7"/>
        <v>6250209</v>
      </c>
      <c r="N38" s="21">
        <f t="shared" si="7"/>
        <v>9034069</v>
      </c>
      <c r="O38" s="21">
        <f t="shared" si="7"/>
        <v>1108875</v>
      </c>
      <c r="P38" s="21">
        <f t="shared" si="7"/>
        <v>-291490</v>
      </c>
      <c r="Q38" s="21">
        <f t="shared" si="7"/>
        <v>-273208</v>
      </c>
      <c r="R38" s="21">
        <f t="shared" si="7"/>
        <v>544177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16710647</v>
      </c>
      <c r="X38" s="21">
        <f t="shared" si="7"/>
        <v>32188824</v>
      </c>
      <c r="Y38" s="21">
        <f t="shared" si="7"/>
        <v>-15478177</v>
      </c>
      <c r="Z38" s="4">
        <f>+IF(X38&lt;&gt;0,+(Y38/X38)*100,0)</f>
        <v>-48.08556224359113</v>
      </c>
      <c r="AA38" s="19">
        <f>SUM(AA39:AA41)</f>
        <v>43101332</v>
      </c>
    </row>
    <row r="39" spans="1:27" ht="13.5">
      <c r="A39" s="5" t="s">
        <v>43</v>
      </c>
      <c r="B39" s="3"/>
      <c r="C39" s="22">
        <v>77816033</v>
      </c>
      <c r="D39" s="22"/>
      <c r="E39" s="23">
        <v>42171984</v>
      </c>
      <c r="F39" s="24">
        <v>42171984</v>
      </c>
      <c r="G39" s="24"/>
      <c r="H39" s="24">
        <v>2057409</v>
      </c>
      <c r="I39" s="24">
        <v>4893341</v>
      </c>
      <c r="J39" s="24">
        <v>6950750</v>
      </c>
      <c r="K39" s="24">
        <v>2478007</v>
      </c>
      <c r="L39" s="24">
        <v>350135</v>
      </c>
      <c r="M39" s="24">
        <v>6190678</v>
      </c>
      <c r="N39" s="24">
        <v>9018820</v>
      </c>
      <c r="O39" s="24">
        <v>1108875</v>
      </c>
      <c r="P39" s="24">
        <v>-291490</v>
      </c>
      <c r="Q39" s="24">
        <v>-273208</v>
      </c>
      <c r="R39" s="24">
        <v>544177</v>
      </c>
      <c r="S39" s="24"/>
      <c r="T39" s="24"/>
      <c r="U39" s="24"/>
      <c r="V39" s="24"/>
      <c r="W39" s="24">
        <v>16513747</v>
      </c>
      <c r="X39" s="24">
        <v>30803967</v>
      </c>
      <c r="Y39" s="24">
        <v>-14290220</v>
      </c>
      <c r="Z39" s="6">
        <v>-46.39</v>
      </c>
      <c r="AA39" s="22">
        <v>42171984</v>
      </c>
    </row>
    <row r="40" spans="1:27" ht="13.5">
      <c r="A40" s="5" t="s">
        <v>44</v>
      </c>
      <c r="B40" s="3"/>
      <c r="C40" s="22"/>
      <c r="D40" s="22"/>
      <c r="E40" s="23">
        <v>929348</v>
      </c>
      <c r="F40" s="24">
        <v>929348</v>
      </c>
      <c r="G40" s="24"/>
      <c r="H40" s="24">
        <v>64526</v>
      </c>
      <c r="I40" s="24">
        <v>117125</v>
      </c>
      <c r="J40" s="24">
        <v>181651</v>
      </c>
      <c r="K40" s="24">
        <v>-44282</v>
      </c>
      <c r="L40" s="24"/>
      <c r="M40" s="24">
        <v>59531</v>
      </c>
      <c r="N40" s="24">
        <v>15249</v>
      </c>
      <c r="O40" s="24"/>
      <c r="P40" s="24"/>
      <c r="Q40" s="24"/>
      <c r="R40" s="24"/>
      <c r="S40" s="24"/>
      <c r="T40" s="24"/>
      <c r="U40" s="24"/>
      <c r="V40" s="24"/>
      <c r="W40" s="24">
        <v>196900</v>
      </c>
      <c r="X40" s="24">
        <v>1384857</v>
      </c>
      <c r="Y40" s="24">
        <v>-1187957</v>
      </c>
      <c r="Z40" s="6">
        <v>-85.78</v>
      </c>
      <c r="AA40" s="22">
        <v>929348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531811077</v>
      </c>
      <c r="D42" s="19">
        <f>SUM(D43:D46)</f>
        <v>0</v>
      </c>
      <c r="E42" s="20">
        <f t="shared" si="8"/>
        <v>737517434</v>
      </c>
      <c r="F42" s="21">
        <f t="shared" si="8"/>
        <v>737517434</v>
      </c>
      <c r="G42" s="21">
        <f t="shared" si="8"/>
        <v>0</v>
      </c>
      <c r="H42" s="21">
        <f t="shared" si="8"/>
        <v>26932459</v>
      </c>
      <c r="I42" s="21">
        <f t="shared" si="8"/>
        <v>32849969</v>
      </c>
      <c r="J42" s="21">
        <f t="shared" si="8"/>
        <v>59782428</v>
      </c>
      <c r="K42" s="21">
        <f t="shared" si="8"/>
        <v>40440147</v>
      </c>
      <c r="L42" s="21">
        <f t="shared" si="8"/>
        <v>8442657</v>
      </c>
      <c r="M42" s="21">
        <f t="shared" si="8"/>
        <v>30374407</v>
      </c>
      <c r="N42" s="21">
        <f t="shared" si="8"/>
        <v>79257211</v>
      </c>
      <c r="O42" s="21">
        <f t="shared" si="8"/>
        <v>8913496</v>
      </c>
      <c r="P42" s="21">
        <f t="shared" si="8"/>
        <v>464973</v>
      </c>
      <c r="Q42" s="21">
        <f t="shared" si="8"/>
        <v>472176</v>
      </c>
      <c r="R42" s="21">
        <f t="shared" si="8"/>
        <v>9850645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148890284</v>
      </c>
      <c r="X42" s="21">
        <f t="shared" si="8"/>
        <v>635412609</v>
      </c>
      <c r="Y42" s="21">
        <f t="shared" si="8"/>
        <v>-486522325</v>
      </c>
      <c r="Z42" s="4">
        <f>+IF(X42&lt;&gt;0,+(Y42/X42)*100,0)</f>
        <v>-76.56793681914486</v>
      </c>
      <c r="AA42" s="19">
        <f>SUM(AA43:AA46)</f>
        <v>737517434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241827764</v>
      </c>
      <c r="D44" s="22"/>
      <c r="E44" s="23">
        <v>595881607</v>
      </c>
      <c r="F44" s="24">
        <v>595881607</v>
      </c>
      <c r="G44" s="24"/>
      <c r="H44" s="24">
        <v>21289223</v>
      </c>
      <c r="I44" s="24">
        <v>10175283</v>
      </c>
      <c r="J44" s="24">
        <v>31464506</v>
      </c>
      <c r="K44" s="24">
        <v>36967607</v>
      </c>
      <c r="L44" s="24">
        <v>7812249</v>
      </c>
      <c r="M44" s="24">
        <v>23705234</v>
      </c>
      <c r="N44" s="24">
        <v>68485090</v>
      </c>
      <c r="O44" s="24">
        <v>8632458</v>
      </c>
      <c r="P44" s="24">
        <v>603011</v>
      </c>
      <c r="Q44" s="24">
        <v>603011</v>
      </c>
      <c r="R44" s="24">
        <v>9838480</v>
      </c>
      <c r="S44" s="24"/>
      <c r="T44" s="24"/>
      <c r="U44" s="24"/>
      <c r="V44" s="24"/>
      <c r="W44" s="24">
        <v>109788076</v>
      </c>
      <c r="X44" s="24">
        <v>505566117</v>
      </c>
      <c r="Y44" s="24">
        <v>-395778041</v>
      </c>
      <c r="Z44" s="6">
        <v>-78.28</v>
      </c>
      <c r="AA44" s="22">
        <v>595881607</v>
      </c>
    </row>
    <row r="45" spans="1:27" ht="13.5">
      <c r="A45" s="5" t="s">
        <v>49</v>
      </c>
      <c r="B45" s="3"/>
      <c r="C45" s="25">
        <v>289983313</v>
      </c>
      <c r="D45" s="25"/>
      <c r="E45" s="26">
        <v>141635827</v>
      </c>
      <c r="F45" s="27">
        <v>141635827</v>
      </c>
      <c r="G45" s="27"/>
      <c r="H45" s="27"/>
      <c r="I45" s="27">
        <v>22508635</v>
      </c>
      <c r="J45" s="27">
        <v>22508635</v>
      </c>
      <c r="K45" s="27">
        <v>3375941</v>
      </c>
      <c r="L45" s="27">
        <v>630408</v>
      </c>
      <c r="M45" s="27">
        <v>6512428</v>
      </c>
      <c r="N45" s="27">
        <v>10518777</v>
      </c>
      <c r="O45" s="27">
        <v>281038</v>
      </c>
      <c r="P45" s="27">
        <v>-138038</v>
      </c>
      <c r="Q45" s="27">
        <v>-130835</v>
      </c>
      <c r="R45" s="27">
        <v>12165</v>
      </c>
      <c r="S45" s="27"/>
      <c r="T45" s="27"/>
      <c r="U45" s="27"/>
      <c r="V45" s="27"/>
      <c r="W45" s="27">
        <v>33039577</v>
      </c>
      <c r="X45" s="27">
        <v>129846492</v>
      </c>
      <c r="Y45" s="27">
        <v>-96806915</v>
      </c>
      <c r="Z45" s="7">
        <v>-74.55</v>
      </c>
      <c r="AA45" s="25">
        <v>141635827</v>
      </c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>
        <v>5643236</v>
      </c>
      <c r="I46" s="24">
        <v>166051</v>
      </c>
      <c r="J46" s="24">
        <v>5809287</v>
      </c>
      <c r="K46" s="24">
        <v>96599</v>
      </c>
      <c r="L46" s="24"/>
      <c r="M46" s="24">
        <v>156745</v>
      </c>
      <c r="N46" s="24">
        <v>253344</v>
      </c>
      <c r="O46" s="24"/>
      <c r="P46" s="24"/>
      <c r="Q46" s="24"/>
      <c r="R46" s="24"/>
      <c r="S46" s="24"/>
      <c r="T46" s="24"/>
      <c r="U46" s="24"/>
      <c r="V46" s="24"/>
      <c r="W46" s="24">
        <v>6062631</v>
      </c>
      <c r="X46" s="24"/>
      <c r="Y46" s="24">
        <v>6062631</v>
      </c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1398458261</v>
      </c>
      <c r="D48" s="40">
        <f>+D28+D32+D38+D42+D47</f>
        <v>0</v>
      </c>
      <c r="E48" s="41">
        <f t="shared" si="9"/>
        <v>1362327030</v>
      </c>
      <c r="F48" s="42">
        <f t="shared" si="9"/>
        <v>1362327030</v>
      </c>
      <c r="G48" s="42">
        <f t="shared" si="9"/>
        <v>0</v>
      </c>
      <c r="H48" s="42">
        <f t="shared" si="9"/>
        <v>71280776</v>
      </c>
      <c r="I48" s="42">
        <f t="shared" si="9"/>
        <v>77746410</v>
      </c>
      <c r="J48" s="42">
        <f t="shared" si="9"/>
        <v>149027186</v>
      </c>
      <c r="K48" s="42">
        <f t="shared" si="9"/>
        <v>82904245</v>
      </c>
      <c r="L48" s="42">
        <f t="shared" si="9"/>
        <v>22189722</v>
      </c>
      <c r="M48" s="42">
        <f t="shared" si="9"/>
        <v>88765514</v>
      </c>
      <c r="N48" s="42">
        <f t="shared" si="9"/>
        <v>193859481</v>
      </c>
      <c r="O48" s="42">
        <f t="shared" si="9"/>
        <v>81267617</v>
      </c>
      <c r="P48" s="42">
        <f t="shared" si="9"/>
        <v>30691934</v>
      </c>
      <c r="Q48" s="42">
        <f t="shared" si="9"/>
        <v>30137569</v>
      </c>
      <c r="R48" s="42">
        <f t="shared" si="9"/>
        <v>142097120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484983787</v>
      </c>
      <c r="X48" s="42">
        <f t="shared" si="9"/>
        <v>1153334187</v>
      </c>
      <c r="Y48" s="42">
        <f t="shared" si="9"/>
        <v>-668350400</v>
      </c>
      <c r="Z48" s="43">
        <f>+IF(X48&lt;&gt;0,+(Y48/X48)*100,0)</f>
        <v>-57.94941375478363</v>
      </c>
      <c r="AA48" s="40">
        <f>+AA28+AA32+AA38+AA42+AA47</f>
        <v>1362327030</v>
      </c>
    </row>
    <row r="49" spans="1:27" ht="13.5">
      <c r="A49" s="14" t="s">
        <v>58</v>
      </c>
      <c r="B49" s="15"/>
      <c r="C49" s="44">
        <f aca="true" t="shared" si="10" ref="C49:Y49">+C25-C48</f>
        <v>306916260</v>
      </c>
      <c r="D49" s="44">
        <f>+D25-D48</f>
        <v>0</v>
      </c>
      <c r="E49" s="45">
        <f t="shared" si="10"/>
        <v>509932548</v>
      </c>
      <c r="F49" s="46">
        <f t="shared" si="10"/>
        <v>509932548</v>
      </c>
      <c r="G49" s="46">
        <f t="shared" si="10"/>
        <v>0</v>
      </c>
      <c r="H49" s="46">
        <f t="shared" si="10"/>
        <v>18323305</v>
      </c>
      <c r="I49" s="46">
        <f t="shared" si="10"/>
        <v>-46748013</v>
      </c>
      <c r="J49" s="46">
        <f t="shared" si="10"/>
        <v>-28424708</v>
      </c>
      <c r="K49" s="46">
        <f t="shared" si="10"/>
        <v>-21044452</v>
      </c>
      <c r="L49" s="46">
        <f t="shared" si="10"/>
        <v>14579527</v>
      </c>
      <c r="M49" s="46">
        <f t="shared" si="10"/>
        <v>178617092</v>
      </c>
      <c r="N49" s="46">
        <f t="shared" si="10"/>
        <v>172152167</v>
      </c>
      <c r="O49" s="46">
        <f t="shared" si="10"/>
        <v>-50463010</v>
      </c>
      <c r="P49" s="46">
        <f t="shared" si="10"/>
        <v>-17656542</v>
      </c>
      <c r="Q49" s="46">
        <f t="shared" si="10"/>
        <v>-17082031</v>
      </c>
      <c r="R49" s="46">
        <f t="shared" si="10"/>
        <v>-85201583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58525876</v>
      </c>
      <c r="X49" s="46">
        <f>IF(F25=F48,0,X25-X48)</f>
        <v>531254186</v>
      </c>
      <c r="Y49" s="46">
        <f t="shared" si="10"/>
        <v>-472728310</v>
      </c>
      <c r="Z49" s="47">
        <f>+IF(X49&lt;&gt;0,+(Y49/X49)*100,0)</f>
        <v>-88.98345132286639</v>
      </c>
      <c r="AA49" s="44">
        <f>+AA25-AA48</f>
        <v>509932548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90181178</v>
      </c>
      <c r="D5" s="19">
        <f>SUM(D6:D8)</f>
        <v>0</v>
      </c>
      <c r="E5" s="20">
        <f t="shared" si="0"/>
        <v>77679323</v>
      </c>
      <c r="F5" s="21">
        <f t="shared" si="0"/>
        <v>77679323</v>
      </c>
      <c r="G5" s="21">
        <f t="shared" si="0"/>
        <v>51710306</v>
      </c>
      <c r="H5" s="21">
        <f t="shared" si="0"/>
        <v>2535150</v>
      </c>
      <c r="I5" s="21">
        <f t="shared" si="0"/>
        <v>742315</v>
      </c>
      <c r="J5" s="21">
        <f t="shared" si="0"/>
        <v>54987771</v>
      </c>
      <c r="K5" s="21">
        <f t="shared" si="0"/>
        <v>679920</v>
      </c>
      <c r="L5" s="21">
        <f t="shared" si="0"/>
        <v>1451389</v>
      </c>
      <c r="M5" s="21">
        <f t="shared" si="0"/>
        <v>12985539</v>
      </c>
      <c r="N5" s="21">
        <f t="shared" si="0"/>
        <v>15116848</v>
      </c>
      <c r="O5" s="21">
        <f t="shared" si="0"/>
        <v>13778600</v>
      </c>
      <c r="P5" s="21">
        <f t="shared" si="0"/>
        <v>13778150</v>
      </c>
      <c r="Q5" s="21">
        <f t="shared" si="0"/>
        <v>0</v>
      </c>
      <c r="R5" s="21">
        <f t="shared" si="0"/>
        <v>27556750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97661369</v>
      </c>
      <c r="X5" s="21">
        <f t="shared" si="0"/>
        <v>66968919</v>
      </c>
      <c r="Y5" s="21">
        <f t="shared" si="0"/>
        <v>30692450</v>
      </c>
      <c r="Z5" s="4">
        <f>+IF(X5&lt;&gt;0,+(Y5/X5)*100,0)</f>
        <v>45.830887609220625</v>
      </c>
      <c r="AA5" s="19">
        <f>SUM(AA6:AA8)</f>
        <v>77679323</v>
      </c>
    </row>
    <row r="6" spans="1:27" ht="13.5">
      <c r="A6" s="5" t="s">
        <v>33</v>
      </c>
      <c r="B6" s="3"/>
      <c r="C6" s="22"/>
      <c r="D6" s="22"/>
      <c r="E6" s="23"/>
      <c r="F6" s="24"/>
      <c r="G6" s="24">
        <v>50018</v>
      </c>
      <c r="H6" s="24">
        <v>43483</v>
      </c>
      <c r="I6" s="24">
        <v>43684</v>
      </c>
      <c r="J6" s="24">
        <v>137185</v>
      </c>
      <c r="K6" s="24">
        <v>23404</v>
      </c>
      <c r="L6" s="24">
        <v>12781</v>
      </c>
      <c r="M6" s="24">
        <v>7500</v>
      </c>
      <c r="N6" s="24">
        <v>43685</v>
      </c>
      <c r="O6" s="24">
        <v>28466</v>
      </c>
      <c r="P6" s="24">
        <v>28466</v>
      </c>
      <c r="Q6" s="24"/>
      <c r="R6" s="24">
        <v>56932</v>
      </c>
      <c r="S6" s="24"/>
      <c r="T6" s="24"/>
      <c r="U6" s="24"/>
      <c r="V6" s="24"/>
      <c r="W6" s="24">
        <v>237802</v>
      </c>
      <c r="X6" s="24"/>
      <c r="Y6" s="24">
        <v>237802</v>
      </c>
      <c r="Z6" s="6">
        <v>0</v>
      </c>
      <c r="AA6" s="22"/>
    </row>
    <row r="7" spans="1:27" ht="13.5">
      <c r="A7" s="5" t="s">
        <v>34</v>
      </c>
      <c r="B7" s="3"/>
      <c r="C7" s="25">
        <v>88085627</v>
      </c>
      <c r="D7" s="25"/>
      <c r="E7" s="26">
        <v>77479323</v>
      </c>
      <c r="F7" s="27">
        <v>77479323</v>
      </c>
      <c r="G7" s="27">
        <v>51654499</v>
      </c>
      <c r="H7" s="27">
        <v>2491141</v>
      </c>
      <c r="I7" s="27">
        <v>690210</v>
      </c>
      <c r="J7" s="27">
        <v>54835850</v>
      </c>
      <c r="K7" s="27">
        <v>643366</v>
      </c>
      <c r="L7" s="27">
        <v>1428585</v>
      </c>
      <c r="M7" s="27">
        <v>12988761</v>
      </c>
      <c r="N7" s="27">
        <v>15060712</v>
      </c>
      <c r="O7" s="27">
        <v>13760169</v>
      </c>
      <c r="P7" s="27">
        <v>13759719</v>
      </c>
      <c r="Q7" s="27"/>
      <c r="R7" s="27">
        <v>27519888</v>
      </c>
      <c r="S7" s="27"/>
      <c r="T7" s="27"/>
      <c r="U7" s="27"/>
      <c r="V7" s="27"/>
      <c r="W7" s="27">
        <v>97416450</v>
      </c>
      <c r="X7" s="27">
        <v>66805281</v>
      </c>
      <c r="Y7" s="27">
        <v>30611169</v>
      </c>
      <c r="Z7" s="7">
        <v>45.82</v>
      </c>
      <c r="AA7" s="25">
        <v>77479323</v>
      </c>
    </row>
    <row r="8" spans="1:27" ht="13.5">
      <c r="A8" s="5" t="s">
        <v>35</v>
      </c>
      <c r="B8" s="3"/>
      <c r="C8" s="22">
        <v>2095551</v>
      </c>
      <c r="D8" s="22"/>
      <c r="E8" s="23">
        <v>200000</v>
      </c>
      <c r="F8" s="24">
        <v>200000</v>
      </c>
      <c r="G8" s="24">
        <v>5789</v>
      </c>
      <c r="H8" s="24">
        <v>526</v>
      </c>
      <c r="I8" s="24">
        <v>8421</v>
      </c>
      <c r="J8" s="24">
        <v>14736</v>
      </c>
      <c r="K8" s="24">
        <v>13150</v>
      </c>
      <c r="L8" s="24">
        <v>10023</v>
      </c>
      <c r="M8" s="24">
        <v>-10722</v>
      </c>
      <c r="N8" s="24">
        <v>12451</v>
      </c>
      <c r="O8" s="24">
        <v>-10035</v>
      </c>
      <c r="P8" s="24">
        <v>-10035</v>
      </c>
      <c r="Q8" s="24"/>
      <c r="R8" s="24">
        <v>-20070</v>
      </c>
      <c r="S8" s="24"/>
      <c r="T8" s="24"/>
      <c r="U8" s="24"/>
      <c r="V8" s="24"/>
      <c r="W8" s="24">
        <v>7117</v>
      </c>
      <c r="X8" s="24">
        <v>163638</v>
      </c>
      <c r="Y8" s="24">
        <v>-156521</v>
      </c>
      <c r="Z8" s="6">
        <v>-95.65</v>
      </c>
      <c r="AA8" s="22">
        <v>200000</v>
      </c>
    </row>
    <row r="9" spans="1:27" ht="13.5">
      <c r="A9" s="2" t="s">
        <v>36</v>
      </c>
      <c r="B9" s="3"/>
      <c r="C9" s="19">
        <f aca="true" t="shared" si="1" ref="C9:Y9">SUM(C10:C14)</f>
        <v>26233164</v>
      </c>
      <c r="D9" s="19">
        <f>SUM(D10:D14)</f>
        <v>0</v>
      </c>
      <c r="E9" s="20">
        <f t="shared" si="1"/>
        <v>5402597</v>
      </c>
      <c r="F9" s="21">
        <f t="shared" si="1"/>
        <v>5402597</v>
      </c>
      <c r="G9" s="21">
        <f t="shared" si="1"/>
        <v>157438</v>
      </c>
      <c r="H9" s="21">
        <f t="shared" si="1"/>
        <v>619738</v>
      </c>
      <c r="I9" s="21">
        <f t="shared" si="1"/>
        <v>2618299</v>
      </c>
      <c r="J9" s="21">
        <f t="shared" si="1"/>
        <v>3395475</v>
      </c>
      <c r="K9" s="21">
        <f t="shared" si="1"/>
        <v>122850</v>
      </c>
      <c r="L9" s="21">
        <f t="shared" si="1"/>
        <v>809221</v>
      </c>
      <c r="M9" s="21">
        <f t="shared" si="1"/>
        <v>114507</v>
      </c>
      <c r="N9" s="21">
        <f t="shared" si="1"/>
        <v>1046578</v>
      </c>
      <c r="O9" s="21">
        <f t="shared" si="1"/>
        <v>139808</v>
      </c>
      <c r="P9" s="21">
        <f t="shared" si="1"/>
        <v>139808</v>
      </c>
      <c r="Q9" s="21">
        <f t="shared" si="1"/>
        <v>0</v>
      </c>
      <c r="R9" s="21">
        <f t="shared" si="1"/>
        <v>279616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4721669</v>
      </c>
      <c r="X9" s="21">
        <f t="shared" si="1"/>
        <v>4447881</v>
      </c>
      <c r="Y9" s="21">
        <f t="shared" si="1"/>
        <v>273788</v>
      </c>
      <c r="Z9" s="4">
        <f>+IF(X9&lt;&gt;0,+(Y9/X9)*100,0)</f>
        <v>6.155470436371837</v>
      </c>
      <c r="AA9" s="19">
        <f>SUM(AA10:AA14)</f>
        <v>5402597</v>
      </c>
    </row>
    <row r="10" spans="1:27" ht="13.5">
      <c r="A10" s="5" t="s">
        <v>37</v>
      </c>
      <c r="B10" s="3"/>
      <c r="C10" s="22">
        <v>26233164</v>
      </c>
      <c r="D10" s="22"/>
      <c r="E10" s="23">
        <v>4223847</v>
      </c>
      <c r="F10" s="24">
        <v>4223847</v>
      </c>
      <c r="G10" s="24">
        <v>48098</v>
      </c>
      <c r="H10" s="24">
        <v>454965</v>
      </c>
      <c r="I10" s="24">
        <v>2569239</v>
      </c>
      <c r="J10" s="24">
        <v>3072302</v>
      </c>
      <c r="K10" s="24">
        <v>27235</v>
      </c>
      <c r="L10" s="24">
        <v>716160</v>
      </c>
      <c r="M10" s="24">
        <v>16568</v>
      </c>
      <c r="N10" s="24">
        <v>759963</v>
      </c>
      <c r="O10" s="24">
        <v>43586</v>
      </c>
      <c r="P10" s="24">
        <v>43586</v>
      </c>
      <c r="Q10" s="24"/>
      <c r="R10" s="24">
        <v>87172</v>
      </c>
      <c r="S10" s="24"/>
      <c r="T10" s="24"/>
      <c r="U10" s="24"/>
      <c r="V10" s="24"/>
      <c r="W10" s="24">
        <v>3919437</v>
      </c>
      <c r="X10" s="24">
        <v>3456126</v>
      </c>
      <c r="Y10" s="24">
        <v>463311</v>
      </c>
      <c r="Z10" s="6">
        <v>13.41</v>
      </c>
      <c r="AA10" s="22">
        <v>4223847</v>
      </c>
    </row>
    <row r="11" spans="1:27" ht="13.5">
      <c r="A11" s="5" t="s">
        <v>38</v>
      </c>
      <c r="B11" s="3"/>
      <c r="C11" s="22"/>
      <c r="D11" s="22"/>
      <c r="E11" s="23">
        <v>40750</v>
      </c>
      <c r="F11" s="24">
        <v>40750</v>
      </c>
      <c r="G11" s="24">
        <v>-8068</v>
      </c>
      <c r="H11" s="24">
        <v>98609</v>
      </c>
      <c r="I11" s="24">
        <v>-13564</v>
      </c>
      <c r="J11" s="24">
        <v>76977</v>
      </c>
      <c r="K11" s="24">
        <v>-8586</v>
      </c>
      <c r="L11" s="24">
        <v>-7676</v>
      </c>
      <c r="M11" s="24">
        <v>-6262</v>
      </c>
      <c r="N11" s="24">
        <v>-22524</v>
      </c>
      <c r="O11" s="24">
        <v>-7979</v>
      </c>
      <c r="P11" s="24">
        <v>-7979</v>
      </c>
      <c r="Q11" s="24"/>
      <c r="R11" s="24">
        <v>-15958</v>
      </c>
      <c r="S11" s="24"/>
      <c r="T11" s="24"/>
      <c r="U11" s="24"/>
      <c r="V11" s="24"/>
      <c r="W11" s="24">
        <v>38495</v>
      </c>
      <c r="X11" s="24">
        <v>72405</v>
      </c>
      <c r="Y11" s="24">
        <v>-33910</v>
      </c>
      <c r="Z11" s="6">
        <v>-46.83</v>
      </c>
      <c r="AA11" s="22">
        <v>40750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>
        <v>4945</v>
      </c>
      <c r="I12" s="24"/>
      <c r="J12" s="24">
        <v>4945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4945</v>
      </c>
      <c r="X12" s="24"/>
      <c r="Y12" s="24">
        <v>4945</v>
      </c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>
        <v>1138000</v>
      </c>
      <c r="F13" s="24">
        <v>1138000</v>
      </c>
      <c r="G13" s="24">
        <v>117408</v>
      </c>
      <c r="H13" s="24">
        <v>61219</v>
      </c>
      <c r="I13" s="24">
        <v>62624</v>
      </c>
      <c r="J13" s="24">
        <v>241251</v>
      </c>
      <c r="K13" s="24">
        <v>104201</v>
      </c>
      <c r="L13" s="24">
        <v>100737</v>
      </c>
      <c r="M13" s="24">
        <v>104201</v>
      </c>
      <c r="N13" s="24">
        <v>309139</v>
      </c>
      <c r="O13" s="24">
        <v>104201</v>
      </c>
      <c r="P13" s="24">
        <v>104201</v>
      </c>
      <c r="Q13" s="24"/>
      <c r="R13" s="24">
        <v>208402</v>
      </c>
      <c r="S13" s="24"/>
      <c r="T13" s="24"/>
      <c r="U13" s="24"/>
      <c r="V13" s="24"/>
      <c r="W13" s="24">
        <v>758792</v>
      </c>
      <c r="X13" s="24">
        <v>919350</v>
      </c>
      <c r="Y13" s="24">
        <v>-160558</v>
      </c>
      <c r="Z13" s="6">
        <v>-17.46</v>
      </c>
      <c r="AA13" s="22">
        <v>1138000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17953250</v>
      </c>
      <c r="F15" s="21">
        <f t="shared" si="2"/>
        <v>17953250</v>
      </c>
      <c r="G15" s="21">
        <f t="shared" si="2"/>
        <v>-354417</v>
      </c>
      <c r="H15" s="21">
        <f t="shared" si="2"/>
        <v>-1073628</v>
      </c>
      <c r="I15" s="21">
        <f t="shared" si="2"/>
        <v>15081</v>
      </c>
      <c r="J15" s="21">
        <f t="shared" si="2"/>
        <v>-1412964</v>
      </c>
      <c r="K15" s="21">
        <f t="shared" si="2"/>
        <v>759669</v>
      </c>
      <c r="L15" s="21">
        <f t="shared" si="2"/>
        <v>463143</v>
      </c>
      <c r="M15" s="21">
        <f t="shared" si="2"/>
        <v>176025</v>
      </c>
      <c r="N15" s="21">
        <f t="shared" si="2"/>
        <v>1398837</v>
      </c>
      <c r="O15" s="21">
        <f t="shared" si="2"/>
        <v>338934</v>
      </c>
      <c r="P15" s="21">
        <f t="shared" si="2"/>
        <v>338934</v>
      </c>
      <c r="Q15" s="21">
        <f t="shared" si="2"/>
        <v>0</v>
      </c>
      <c r="R15" s="21">
        <f t="shared" si="2"/>
        <v>677868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663741</v>
      </c>
      <c r="X15" s="21">
        <f t="shared" si="2"/>
        <v>12766086</v>
      </c>
      <c r="Y15" s="21">
        <f t="shared" si="2"/>
        <v>-12102345</v>
      </c>
      <c r="Z15" s="4">
        <f>+IF(X15&lt;&gt;0,+(Y15/X15)*100,0)</f>
        <v>-94.80074785646909</v>
      </c>
      <c r="AA15" s="19">
        <f>SUM(AA16:AA18)</f>
        <v>17953250</v>
      </c>
    </row>
    <row r="16" spans="1:27" ht="13.5">
      <c r="A16" s="5" t="s">
        <v>43</v>
      </c>
      <c r="B16" s="3"/>
      <c r="C16" s="22"/>
      <c r="D16" s="22"/>
      <c r="E16" s="23">
        <v>177940</v>
      </c>
      <c r="F16" s="24">
        <v>177940</v>
      </c>
      <c r="G16" s="24">
        <v>-12382</v>
      </c>
      <c r="H16" s="24">
        <v>-487734</v>
      </c>
      <c r="I16" s="24">
        <v>-490792</v>
      </c>
      <c r="J16" s="24">
        <v>-990908</v>
      </c>
      <c r="K16" s="24">
        <v>1382</v>
      </c>
      <c r="L16" s="24">
        <v>36798</v>
      </c>
      <c r="M16" s="24">
        <v>-13698</v>
      </c>
      <c r="N16" s="24">
        <v>24482</v>
      </c>
      <c r="O16" s="24">
        <v>-10877</v>
      </c>
      <c r="P16" s="24">
        <v>-10877</v>
      </c>
      <c r="Q16" s="24"/>
      <c r="R16" s="24">
        <v>-21754</v>
      </c>
      <c r="S16" s="24"/>
      <c r="T16" s="24"/>
      <c r="U16" s="24"/>
      <c r="V16" s="24"/>
      <c r="W16" s="24">
        <v>-988180</v>
      </c>
      <c r="X16" s="24">
        <v>134181</v>
      </c>
      <c r="Y16" s="24">
        <v>-1122361</v>
      </c>
      <c r="Z16" s="6">
        <v>-836.45</v>
      </c>
      <c r="AA16" s="22">
        <v>177940</v>
      </c>
    </row>
    <row r="17" spans="1:27" ht="13.5">
      <c r="A17" s="5" t="s">
        <v>44</v>
      </c>
      <c r="B17" s="3"/>
      <c r="C17" s="22"/>
      <c r="D17" s="22"/>
      <c r="E17" s="23">
        <v>17775310</v>
      </c>
      <c r="F17" s="24">
        <v>17775310</v>
      </c>
      <c r="G17" s="24">
        <v>-342035</v>
      </c>
      <c r="H17" s="24">
        <v>-585894</v>
      </c>
      <c r="I17" s="24">
        <v>505873</v>
      </c>
      <c r="J17" s="24">
        <v>-422056</v>
      </c>
      <c r="K17" s="24">
        <v>758287</v>
      </c>
      <c r="L17" s="24">
        <v>426345</v>
      </c>
      <c r="M17" s="24">
        <v>189723</v>
      </c>
      <c r="N17" s="24">
        <v>1374355</v>
      </c>
      <c r="O17" s="24">
        <v>349811</v>
      </c>
      <c r="P17" s="24">
        <v>349811</v>
      </c>
      <c r="Q17" s="24"/>
      <c r="R17" s="24">
        <v>699622</v>
      </c>
      <c r="S17" s="24"/>
      <c r="T17" s="24"/>
      <c r="U17" s="24"/>
      <c r="V17" s="24"/>
      <c r="W17" s="24">
        <v>1651921</v>
      </c>
      <c r="X17" s="24">
        <v>12631905</v>
      </c>
      <c r="Y17" s="24">
        <v>-10979984</v>
      </c>
      <c r="Z17" s="6">
        <v>-86.92</v>
      </c>
      <c r="AA17" s="22">
        <v>17775310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96652876</v>
      </c>
      <c r="D19" s="19">
        <f>SUM(D20:D23)</f>
        <v>0</v>
      </c>
      <c r="E19" s="20">
        <f t="shared" si="3"/>
        <v>166149463</v>
      </c>
      <c r="F19" s="21">
        <f t="shared" si="3"/>
        <v>166149463</v>
      </c>
      <c r="G19" s="21">
        <f t="shared" si="3"/>
        <v>12240781</v>
      </c>
      <c r="H19" s="21">
        <f t="shared" si="3"/>
        <v>20755162</v>
      </c>
      <c r="I19" s="21">
        <f t="shared" si="3"/>
        <v>358416</v>
      </c>
      <c r="J19" s="21">
        <f t="shared" si="3"/>
        <v>33354359</v>
      </c>
      <c r="K19" s="21">
        <f t="shared" si="3"/>
        <v>14365468</v>
      </c>
      <c r="L19" s="21">
        <f t="shared" si="3"/>
        <v>5798980</v>
      </c>
      <c r="M19" s="21">
        <f t="shared" si="3"/>
        <v>18883620</v>
      </c>
      <c r="N19" s="21">
        <f t="shared" si="3"/>
        <v>39048068</v>
      </c>
      <c r="O19" s="21">
        <f t="shared" si="3"/>
        <v>19861233</v>
      </c>
      <c r="P19" s="21">
        <f t="shared" si="3"/>
        <v>19532251</v>
      </c>
      <c r="Q19" s="21">
        <f t="shared" si="3"/>
        <v>0</v>
      </c>
      <c r="R19" s="21">
        <f t="shared" si="3"/>
        <v>39393484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111795911</v>
      </c>
      <c r="X19" s="21">
        <f t="shared" si="3"/>
        <v>136487772</v>
      </c>
      <c r="Y19" s="21">
        <f t="shared" si="3"/>
        <v>-24691861</v>
      </c>
      <c r="Z19" s="4">
        <f>+IF(X19&lt;&gt;0,+(Y19/X19)*100,0)</f>
        <v>-18.090896084082903</v>
      </c>
      <c r="AA19" s="19">
        <f>SUM(AA20:AA23)</f>
        <v>166149463</v>
      </c>
    </row>
    <row r="20" spans="1:27" ht="13.5">
      <c r="A20" s="5" t="s">
        <v>47</v>
      </c>
      <c r="B20" s="3"/>
      <c r="C20" s="22">
        <v>78961522</v>
      </c>
      <c r="D20" s="22"/>
      <c r="E20" s="23">
        <v>146717083</v>
      </c>
      <c r="F20" s="24">
        <v>146717083</v>
      </c>
      <c r="G20" s="24">
        <v>10566688</v>
      </c>
      <c r="H20" s="24">
        <v>18388216</v>
      </c>
      <c r="I20" s="24">
        <v>-1085533</v>
      </c>
      <c r="J20" s="24">
        <v>27869371</v>
      </c>
      <c r="K20" s="24">
        <v>13662683</v>
      </c>
      <c r="L20" s="24">
        <v>4009120</v>
      </c>
      <c r="M20" s="24">
        <v>17226396</v>
      </c>
      <c r="N20" s="24">
        <v>34898199</v>
      </c>
      <c r="O20" s="24">
        <v>18204009</v>
      </c>
      <c r="P20" s="24">
        <v>17902423</v>
      </c>
      <c r="Q20" s="24"/>
      <c r="R20" s="24">
        <v>36106432</v>
      </c>
      <c r="S20" s="24"/>
      <c r="T20" s="24"/>
      <c r="U20" s="24"/>
      <c r="V20" s="24"/>
      <c r="W20" s="24">
        <v>98874002</v>
      </c>
      <c r="X20" s="24">
        <v>120932649</v>
      </c>
      <c r="Y20" s="24">
        <v>-22058647</v>
      </c>
      <c r="Z20" s="6">
        <v>-18.24</v>
      </c>
      <c r="AA20" s="22">
        <v>146717083</v>
      </c>
    </row>
    <row r="21" spans="1:27" ht="13.5">
      <c r="A21" s="5" t="s">
        <v>48</v>
      </c>
      <c r="B21" s="3"/>
      <c r="C21" s="22"/>
      <c r="D21" s="22"/>
      <c r="E21" s="23"/>
      <c r="F21" s="24"/>
      <c r="G21" s="24">
        <v>9319</v>
      </c>
      <c r="H21" s="24">
        <v>938929</v>
      </c>
      <c r="I21" s="24">
        <v>3175</v>
      </c>
      <c r="J21" s="24">
        <v>951423</v>
      </c>
      <c r="K21" s="24">
        <v>-947442</v>
      </c>
      <c r="L21" s="24">
        <v>4560</v>
      </c>
      <c r="M21" s="24">
        <v>3724</v>
      </c>
      <c r="N21" s="24">
        <v>-939158</v>
      </c>
      <c r="O21" s="24">
        <v>3724</v>
      </c>
      <c r="P21" s="24">
        <v>3724</v>
      </c>
      <c r="Q21" s="24"/>
      <c r="R21" s="24">
        <v>7448</v>
      </c>
      <c r="S21" s="24"/>
      <c r="T21" s="24"/>
      <c r="U21" s="24"/>
      <c r="V21" s="24"/>
      <c r="W21" s="24">
        <v>19713</v>
      </c>
      <c r="X21" s="24"/>
      <c r="Y21" s="24">
        <v>19713</v>
      </c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>
        <v>3</v>
      </c>
      <c r="H22" s="27">
        <v>2</v>
      </c>
      <c r="I22" s="27">
        <v>2</v>
      </c>
      <c r="J22" s="27">
        <v>7</v>
      </c>
      <c r="K22" s="27">
        <v>-292</v>
      </c>
      <c r="L22" s="27">
        <v>2</v>
      </c>
      <c r="M22" s="27">
        <v>2</v>
      </c>
      <c r="N22" s="27">
        <v>-288</v>
      </c>
      <c r="O22" s="27">
        <v>2</v>
      </c>
      <c r="P22" s="27">
        <v>2</v>
      </c>
      <c r="Q22" s="27"/>
      <c r="R22" s="27">
        <v>4</v>
      </c>
      <c r="S22" s="27"/>
      <c r="T22" s="27"/>
      <c r="U22" s="27"/>
      <c r="V22" s="27"/>
      <c r="W22" s="27">
        <v>-277</v>
      </c>
      <c r="X22" s="27"/>
      <c r="Y22" s="27">
        <v>-277</v>
      </c>
      <c r="Z22" s="7">
        <v>0</v>
      </c>
      <c r="AA22" s="25"/>
    </row>
    <row r="23" spans="1:27" ht="13.5">
      <c r="A23" s="5" t="s">
        <v>50</v>
      </c>
      <c r="B23" s="3"/>
      <c r="C23" s="22">
        <v>17691354</v>
      </c>
      <c r="D23" s="22"/>
      <c r="E23" s="23">
        <v>19432380</v>
      </c>
      <c r="F23" s="24">
        <v>19432380</v>
      </c>
      <c r="G23" s="24">
        <v>1664771</v>
      </c>
      <c r="H23" s="24">
        <v>1428015</v>
      </c>
      <c r="I23" s="24">
        <v>1440772</v>
      </c>
      <c r="J23" s="24">
        <v>4533558</v>
      </c>
      <c r="K23" s="24">
        <v>1650519</v>
      </c>
      <c r="L23" s="24">
        <v>1785298</v>
      </c>
      <c r="M23" s="24">
        <v>1653498</v>
      </c>
      <c r="N23" s="24">
        <v>5089315</v>
      </c>
      <c r="O23" s="24">
        <v>1653498</v>
      </c>
      <c r="P23" s="24">
        <v>1626102</v>
      </c>
      <c r="Q23" s="24"/>
      <c r="R23" s="24">
        <v>3279600</v>
      </c>
      <c r="S23" s="24"/>
      <c r="T23" s="24"/>
      <c r="U23" s="24"/>
      <c r="V23" s="24"/>
      <c r="W23" s="24">
        <v>12902473</v>
      </c>
      <c r="X23" s="24">
        <v>15555123</v>
      </c>
      <c r="Y23" s="24">
        <v>-2652650</v>
      </c>
      <c r="Z23" s="6">
        <v>-17.05</v>
      </c>
      <c r="AA23" s="22">
        <v>19432380</v>
      </c>
    </row>
    <row r="24" spans="1:27" ht="13.5">
      <c r="A24" s="2" t="s">
        <v>51</v>
      </c>
      <c r="B24" s="8" t="s">
        <v>52</v>
      </c>
      <c r="C24" s="19"/>
      <c r="D24" s="19"/>
      <c r="E24" s="20">
        <v>678000</v>
      </c>
      <c r="F24" s="21">
        <v>678000</v>
      </c>
      <c r="G24" s="21">
        <v>1827</v>
      </c>
      <c r="H24" s="21">
        <v>13595</v>
      </c>
      <c r="I24" s="21">
        <v>34581</v>
      </c>
      <c r="J24" s="21">
        <v>50003</v>
      </c>
      <c r="K24" s="21">
        <v>10149</v>
      </c>
      <c r="L24" s="21">
        <v>56489</v>
      </c>
      <c r="M24" s="21">
        <v>16000</v>
      </c>
      <c r="N24" s="21">
        <v>82638</v>
      </c>
      <c r="O24" s="21">
        <v>91364</v>
      </c>
      <c r="P24" s="21">
        <v>91364</v>
      </c>
      <c r="Q24" s="21"/>
      <c r="R24" s="21">
        <v>182728</v>
      </c>
      <c r="S24" s="21"/>
      <c r="T24" s="21"/>
      <c r="U24" s="21"/>
      <c r="V24" s="21"/>
      <c r="W24" s="21">
        <v>315369</v>
      </c>
      <c r="X24" s="21">
        <v>602343</v>
      </c>
      <c r="Y24" s="21">
        <v>-286974</v>
      </c>
      <c r="Z24" s="4">
        <v>-47.64</v>
      </c>
      <c r="AA24" s="19">
        <v>678000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213067218</v>
      </c>
      <c r="D25" s="40">
        <f>+D5+D9+D15+D19+D24</f>
        <v>0</v>
      </c>
      <c r="E25" s="41">
        <f t="shared" si="4"/>
        <v>267862633</v>
      </c>
      <c r="F25" s="42">
        <f t="shared" si="4"/>
        <v>267862633</v>
      </c>
      <c r="G25" s="42">
        <f t="shared" si="4"/>
        <v>63755935</v>
      </c>
      <c r="H25" s="42">
        <f t="shared" si="4"/>
        <v>22850017</v>
      </c>
      <c r="I25" s="42">
        <f t="shared" si="4"/>
        <v>3768692</v>
      </c>
      <c r="J25" s="42">
        <f t="shared" si="4"/>
        <v>90374644</v>
      </c>
      <c r="K25" s="42">
        <f t="shared" si="4"/>
        <v>15938056</v>
      </c>
      <c r="L25" s="42">
        <f t="shared" si="4"/>
        <v>8579222</v>
      </c>
      <c r="M25" s="42">
        <f t="shared" si="4"/>
        <v>32175691</v>
      </c>
      <c r="N25" s="42">
        <f t="shared" si="4"/>
        <v>56692969</v>
      </c>
      <c r="O25" s="42">
        <f t="shared" si="4"/>
        <v>34209939</v>
      </c>
      <c r="P25" s="42">
        <f t="shared" si="4"/>
        <v>33880507</v>
      </c>
      <c r="Q25" s="42">
        <f t="shared" si="4"/>
        <v>0</v>
      </c>
      <c r="R25" s="42">
        <f t="shared" si="4"/>
        <v>68090446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215158059</v>
      </c>
      <c r="X25" s="42">
        <f t="shared" si="4"/>
        <v>221273001</v>
      </c>
      <c r="Y25" s="42">
        <f t="shared" si="4"/>
        <v>-6114942</v>
      </c>
      <c r="Z25" s="43">
        <f>+IF(X25&lt;&gt;0,+(Y25/X25)*100,0)</f>
        <v>-2.7635282986919854</v>
      </c>
      <c r="AA25" s="40">
        <f>+AA5+AA9+AA15+AA19+AA24</f>
        <v>267862633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191436993</v>
      </c>
      <c r="D28" s="19">
        <f>SUM(D29:D31)</f>
        <v>0</v>
      </c>
      <c r="E28" s="20">
        <f t="shared" si="5"/>
        <v>62015290</v>
      </c>
      <c r="F28" s="21">
        <f t="shared" si="5"/>
        <v>62015290</v>
      </c>
      <c r="G28" s="21">
        <f t="shared" si="5"/>
        <v>9834826</v>
      </c>
      <c r="H28" s="21">
        <f t="shared" si="5"/>
        <v>6868844</v>
      </c>
      <c r="I28" s="21">
        <f t="shared" si="5"/>
        <v>5703150</v>
      </c>
      <c r="J28" s="21">
        <f t="shared" si="5"/>
        <v>22406820</v>
      </c>
      <c r="K28" s="21">
        <f t="shared" si="5"/>
        <v>4227129</v>
      </c>
      <c r="L28" s="21">
        <f t="shared" si="5"/>
        <v>5514725</v>
      </c>
      <c r="M28" s="21">
        <f t="shared" si="5"/>
        <v>5464392</v>
      </c>
      <c r="N28" s="21">
        <f t="shared" si="5"/>
        <v>15206246</v>
      </c>
      <c r="O28" s="21">
        <f t="shared" si="5"/>
        <v>6881674</v>
      </c>
      <c r="P28" s="21">
        <f t="shared" si="5"/>
        <v>6890857</v>
      </c>
      <c r="Q28" s="21">
        <f t="shared" si="5"/>
        <v>0</v>
      </c>
      <c r="R28" s="21">
        <f t="shared" si="5"/>
        <v>13772531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51385597</v>
      </c>
      <c r="X28" s="21">
        <f t="shared" si="5"/>
        <v>56891196</v>
      </c>
      <c r="Y28" s="21">
        <f t="shared" si="5"/>
        <v>-5505599</v>
      </c>
      <c r="Z28" s="4">
        <f>+IF(X28&lt;&gt;0,+(Y28/X28)*100,0)</f>
        <v>-9.677418277513448</v>
      </c>
      <c r="AA28" s="19">
        <f>SUM(AA29:AA31)</f>
        <v>62015290</v>
      </c>
    </row>
    <row r="29" spans="1:27" ht="13.5">
      <c r="A29" s="5" t="s">
        <v>33</v>
      </c>
      <c r="B29" s="3"/>
      <c r="C29" s="22">
        <v>6878247</v>
      </c>
      <c r="D29" s="22"/>
      <c r="E29" s="23">
        <v>23880902</v>
      </c>
      <c r="F29" s="24">
        <v>23880902</v>
      </c>
      <c r="G29" s="24">
        <v>3076998</v>
      </c>
      <c r="H29" s="24">
        <v>3040827</v>
      </c>
      <c r="I29" s="24">
        <v>2618876</v>
      </c>
      <c r="J29" s="24">
        <v>8736701</v>
      </c>
      <c r="K29" s="24">
        <v>1550126</v>
      </c>
      <c r="L29" s="24">
        <v>1947942</v>
      </c>
      <c r="M29" s="24">
        <v>2197650</v>
      </c>
      <c r="N29" s="24">
        <v>5695718</v>
      </c>
      <c r="O29" s="24">
        <v>3261813</v>
      </c>
      <c r="P29" s="24">
        <v>3269623</v>
      </c>
      <c r="Q29" s="24"/>
      <c r="R29" s="24">
        <v>6531436</v>
      </c>
      <c r="S29" s="24"/>
      <c r="T29" s="24"/>
      <c r="U29" s="24"/>
      <c r="V29" s="24"/>
      <c r="W29" s="24">
        <v>20963855</v>
      </c>
      <c r="X29" s="24">
        <v>19487475</v>
      </c>
      <c r="Y29" s="24">
        <v>1476380</v>
      </c>
      <c r="Z29" s="6">
        <v>7.58</v>
      </c>
      <c r="AA29" s="22">
        <v>23880902</v>
      </c>
    </row>
    <row r="30" spans="1:27" ht="13.5">
      <c r="A30" s="5" t="s">
        <v>34</v>
      </c>
      <c r="B30" s="3"/>
      <c r="C30" s="25">
        <v>184558746</v>
      </c>
      <c r="D30" s="25"/>
      <c r="E30" s="26">
        <v>21718239</v>
      </c>
      <c r="F30" s="27">
        <v>21718239</v>
      </c>
      <c r="G30" s="27">
        <v>5998028</v>
      </c>
      <c r="H30" s="27">
        <v>2391660</v>
      </c>
      <c r="I30" s="27">
        <v>2101915</v>
      </c>
      <c r="J30" s="27">
        <v>10491603</v>
      </c>
      <c r="K30" s="27">
        <v>2076213</v>
      </c>
      <c r="L30" s="27">
        <v>2334695</v>
      </c>
      <c r="M30" s="27">
        <v>2386603</v>
      </c>
      <c r="N30" s="27">
        <v>6797511</v>
      </c>
      <c r="O30" s="27">
        <v>2520150</v>
      </c>
      <c r="P30" s="27">
        <v>2521523</v>
      </c>
      <c r="Q30" s="27"/>
      <c r="R30" s="27">
        <v>5041673</v>
      </c>
      <c r="S30" s="27"/>
      <c r="T30" s="27"/>
      <c r="U30" s="27"/>
      <c r="V30" s="27"/>
      <c r="W30" s="27">
        <v>22330787</v>
      </c>
      <c r="X30" s="27">
        <v>24209595</v>
      </c>
      <c r="Y30" s="27">
        <v>-1878808</v>
      </c>
      <c r="Z30" s="7">
        <v>-7.76</v>
      </c>
      <c r="AA30" s="25">
        <v>21718239</v>
      </c>
    </row>
    <row r="31" spans="1:27" ht="13.5">
      <c r="A31" s="5" t="s">
        <v>35</v>
      </c>
      <c r="B31" s="3"/>
      <c r="C31" s="22"/>
      <c r="D31" s="22"/>
      <c r="E31" s="23">
        <v>16416149</v>
      </c>
      <c r="F31" s="24">
        <v>16416149</v>
      </c>
      <c r="G31" s="24">
        <v>759800</v>
      </c>
      <c r="H31" s="24">
        <v>1436357</v>
      </c>
      <c r="I31" s="24">
        <v>982359</v>
      </c>
      <c r="J31" s="24">
        <v>3178516</v>
      </c>
      <c r="K31" s="24">
        <v>600790</v>
      </c>
      <c r="L31" s="24">
        <v>1232088</v>
      </c>
      <c r="M31" s="24">
        <v>880139</v>
      </c>
      <c r="N31" s="24">
        <v>2713017</v>
      </c>
      <c r="O31" s="24">
        <v>1099711</v>
      </c>
      <c r="P31" s="24">
        <v>1099711</v>
      </c>
      <c r="Q31" s="24"/>
      <c r="R31" s="24">
        <v>2199422</v>
      </c>
      <c r="S31" s="24"/>
      <c r="T31" s="24"/>
      <c r="U31" s="24"/>
      <c r="V31" s="24"/>
      <c r="W31" s="24">
        <v>8090955</v>
      </c>
      <c r="X31" s="24">
        <v>13194126</v>
      </c>
      <c r="Y31" s="24">
        <v>-5103171</v>
      </c>
      <c r="Z31" s="6">
        <v>-38.68</v>
      </c>
      <c r="AA31" s="22">
        <v>16416149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36616531</v>
      </c>
      <c r="F32" s="21">
        <f t="shared" si="6"/>
        <v>36616531</v>
      </c>
      <c r="G32" s="21">
        <f t="shared" si="6"/>
        <v>1561598</v>
      </c>
      <c r="H32" s="21">
        <f t="shared" si="6"/>
        <v>1614094</v>
      </c>
      <c r="I32" s="21">
        <f t="shared" si="6"/>
        <v>1697486</v>
      </c>
      <c r="J32" s="21">
        <f t="shared" si="6"/>
        <v>4873178</v>
      </c>
      <c r="K32" s="21">
        <f t="shared" si="6"/>
        <v>2446370</v>
      </c>
      <c r="L32" s="21">
        <f t="shared" si="6"/>
        <v>2134277</v>
      </c>
      <c r="M32" s="21">
        <f t="shared" si="6"/>
        <v>1205271</v>
      </c>
      <c r="N32" s="21">
        <f t="shared" si="6"/>
        <v>5785918</v>
      </c>
      <c r="O32" s="21">
        <f t="shared" si="6"/>
        <v>1259349</v>
      </c>
      <c r="P32" s="21">
        <f t="shared" si="6"/>
        <v>1259349</v>
      </c>
      <c r="Q32" s="21">
        <f t="shared" si="6"/>
        <v>0</v>
      </c>
      <c r="R32" s="21">
        <f t="shared" si="6"/>
        <v>2518698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13177794</v>
      </c>
      <c r="X32" s="21">
        <f t="shared" si="6"/>
        <v>25611381</v>
      </c>
      <c r="Y32" s="21">
        <f t="shared" si="6"/>
        <v>-12433587</v>
      </c>
      <c r="Z32" s="4">
        <f>+IF(X32&lt;&gt;0,+(Y32/X32)*100,0)</f>
        <v>-48.547116611946855</v>
      </c>
      <c r="AA32" s="19">
        <f>SUM(AA33:AA37)</f>
        <v>36616531</v>
      </c>
    </row>
    <row r="33" spans="1:27" ht="13.5">
      <c r="A33" s="5" t="s">
        <v>37</v>
      </c>
      <c r="B33" s="3"/>
      <c r="C33" s="22"/>
      <c r="D33" s="22"/>
      <c r="E33" s="23">
        <v>28245332</v>
      </c>
      <c r="F33" s="24">
        <v>28245332</v>
      </c>
      <c r="G33" s="24">
        <v>944852</v>
      </c>
      <c r="H33" s="24">
        <v>979711</v>
      </c>
      <c r="I33" s="24">
        <v>1030334</v>
      </c>
      <c r="J33" s="24">
        <v>2954897</v>
      </c>
      <c r="K33" s="24">
        <v>1737386</v>
      </c>
      <c r="L33" s="24">
        <v>1029877</v>
      </c>
      <c r="M33" s="24">
        <v>595688</v>
      </c>
      <c r="N33" s="24">
        <v>3362951</v>
      </c>
      <c r="O33" s="24">
        <v>604281</v>
      </c>
      <c r="P33" s="24">
        <v>604281</v>
      </c>
      <c r="Q33" s="24"/>
      <c r="R33" s="24">
        <v>1208562</v>
      </c>
      <c r="S33" s="24"/>
      <c r="T33" s="24"/>
      <c r="U33" s="24"/>
      <c r="V33" s="24"/>
      <c r="W33" s="24">
        <v>7526410</v>
      </c>
      <c r="X33" s="24">
        <v>19370529</v>
      </c>
      <c r="Y33" s="24">
        <v>-11844119</v>
      </c>
      <c r="Z33" s="6">
        <v>-61.15</v>
      </c>
      <c r="AA33" s="22">
        <v>28245332</v>
      </c>
    </row>
    <row r="34" spans="1:27" ht="13.5">
      <c r="A34" s="5" t="s">
        <v>38</v>
      </c>
      <c r="B34" s="3"/>
      <c r="C34" s="22"/>
      <c r="D34" s="22"/>
      <c r="E34" s="23">
        <v>5603078</v>
      </c>
      <c r="F34" s="24">
        <v>5603078</v>
      </c>
      <c r="G34" s="24">
        <v>492271</v>
      </c>
      <c r="H34" s="24">
        <v>524537</v>
      </c>
      <c r="I34" s="24">
        <v>487849</v>
      </c>
      <c r="J34" s="24">
        <v>1504657</v>
      </c>
      <c r="K34" s="24">
        <v>486997</v>
      </c>
      <c r="L34" s="24">
        <v>866145</v>
      </c>
      <c r="M34" s="24">
        <v>464328</v>
      </c>
      <c r="N34" s="24">
        <v>1817470</v>
      </c>
      <c r="O34" s="24">
        <v>485442</v>
      </c>
      <c r="P34" s="24">
        <v>485442</v>
      </c>
      <c r="Q34" s="24"/>
      <c r="R34" s="24">
        <v>970884</v>
      </c>
      <c r="S34" s="24"/>
      <c r="T34" s="24"/>
      <c r="U34" s="24"/>
      <c r="V34" s="24"/>
      <c r="W34" s="24">
        <v>4293011</v>
      </c>
      <c r="X34" s="24">
        <v>4986594</v>
      </c>
      <c r="Y34" s="24">
        <v>-693583</v>
      </c>
      <c r="Z34" s="6">
        <v>-13.91</v>
      </c>
      <c r="AA34" s="22">
        <v>5603078</v>
      </c>
    </row>
    <row r="35" spans="1:27" ht="13.5">
      <c r="A35" s="5" t="s">
        <v>39</v>
      </c>
      <c r="B35" s="3"/>
      <c r="C35" s="22"/>
      <c r="D35" s="22"/>
      <c r="E35" s="23"/>
      <c r="F35" s="24"/>
      <c r="G35" s="24">
        <v>9060</v>
      </c>
      <c r="H35" s="24">
        <v>12062</v>
      </c>
      <c r="I35" s="24">
        <v>29745</v>
      </c>
      <c r="J35" s="24">
        <v>50867</v>
      </c>
      <c r="K35" s="24">
        <v>23799</v>
      </c>
      <c r="L35" s="24">
        <v>24539</v>
      </c>
      <c r="M35" s="24">
        <v>29796</v>
      </c>
      <c r="N35" s="24">
        <v>78134</v>
      </c>
      <c r="O35" s="24">
        <v>30136</v>
      </c>
      <c r="P35" s="24">
        <v>30136</v>
      </c>
      <c r="Q35" s="24"/>
      <c r="R35" s="24">
        <v>60272</v>
      </c>
      <c r="S35" s="24"/>
      <c r="T35" s="24"/>
      <c r="U35" s="24"/>
      <c r="V35" s="24"/>
      <c r="W35" s="24">
        <v>189273</v>
      </c>
      <c r="X35" s="24"/>
      <c r="Y35" s="24">
        <v>189273</v>
      </c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>
        <v>2768121</v>
      </c>
      <c r="F36" s="24">
        <v>2768121</v>
      </c>
      <c r="G36" s="24">
        <v>105638</v>
      </c>
      <c r="H36" s="24">
        <v>84910</v>
      </c>
      <c r="I36" s="24">
        <v>116811</v>
      </c>
      <c r="J36" s="24">
        <v>307359</v>
      </c>
      <c r="K36" s="24">
        <v>139914</v>
      </c>
      <c r="L36" s="24">
        <v>156734</v>
      </c>
      <c r="M36" s="24">
        <v>106228</v>
      </c>
      <c r="N36" s="24">
        <v>402876</v>
      </c>
      <c r="O36" s="24">
        <v>123081</v>
      </c>
      <c r="P36" s="24">
        <v>123081</v>
      </c>
      <c r="Q36" s="24"/>
      <c r="R36" s="24">
        <v>246162</v>
      </c>
      <c r="S36" s="24"/>
      <c r="T36" s="24"/>
      <c r="U36" s="24"/>
      <c r="V36" s="24"/>
      <c r="W36" s="24">
        <v>956397</v>
      </c>
      <c r="X36" s="24">
        <v>1254258</v>
      </c>
      <c r="Y36" s="24">
        <v>-297861</v>
      </c>
      <c r="Z36" s="6">
        <v>-23.75</v>
      </c>
      <c r="AA36" s="22">
        <v>2768121</v>
      </c>
    </row>
    <row r="37" spans="1:27" ht="13.5">
      <c r="A37" s="5" t="s">
        <v>41</v>
      </c>
      <c r="B37" s="3"/>
      <c r="C37" s="25"/>
      <c r="D37" s="25"/>
      <c r="E37" s="26"/>
      <c r="F37" s="27"/>
      <c r="G37" s="27">
        <v>9777</v>
      </c>
      <c r="H37" s="27">
        <v>12874</v>
      </c>
      <c r="I37" s="27">
        <v>32747</v>
      </c>
      <c r="J37" s="27">
        <v>55398</v>
      </c>
      <c r="K37" s="27">
        <v>58274</v>
      </c>
      <c r="L37" s="27">
        <v>56982</v>
      </c>
      <c r="M37" s="27">
        <v>9231</v>
      </c>
      <c r="N37" s="27">
        <v>124487</v>
      </c>
      <c r="O37" s="27">
        <v>16409</v>
      </c>
      <c r="P37" s="27">
        <v>16409</v>
      </c>
      <c r="Q37" s="27"/>
      <c r="R37" s="27">
        <v>32818</v>
      </c>
      <c r="S37" s="27"/>
      <c r="T37" s="27"/>
      <c r="U37" s="27"/>
      <c r="V37" s="27"/>
      <c r="W37" s="27">
        <v>212703</v>
      </c>
      <c r="X37" s="27"/>
      <c r="Y37" s="27">
        <v>212703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708083</v>
      </c>
      <c r="D38" s="19">
        <f>SUM(D39:D41)</f>
        <v>0</v>
      </c>
      <c r="E38" s="20">
        <f t="shared" si="7"/>
        <v>72930607</v>
      </c>
      <c r="F38" s="21">
        <f t="shared" si="7"/>
        <v>72930607</v>
      </c>
      <c r="G38" s="21">
        <f t="shared" si="7"/>
        <v>1693974</v>
      </c>
      <c r="H38" s="21">
        <f t="shared" si="7"/>
        <v>2049723</v>
      </c>
      <c r="I38" s="21">
        <f t="shared" si="7"/>
        <v>1809305</v>
      </c>
      <c r="J38" s="21">
        <f t="shared" si="7"/>
        <v>5553002</v>
      </c>
      <c r="K38" s="21">
        <f t="shared" si="7"/>
        <v>1793010</v>
      </c>
      <c r="L38" s="21">
        <f t="shared" si="7"/>
        <v>2734691</v>
      </c>
      <c r="M38" s="21">
        <f t="shared" si="7"/>
        <v>1848733</v>
      </c>
      <c r="N38" s="21">
        <f t="shared" si="7"/>
        <v>6376434</v>
      </c>
      <c r="O38" s="21">
        <f t="shared" si="7"/>
        <v>1885862</v>
      </c>
      <c r="P38" s="21">
        <f t="shared" si="7"/>
        <v>1889585</v>
      </c>
      <c r="Q38" s="21">
        <f t="shared" si="7"/>
        <v>0</v>
      </c>
      <c r="R38" s="21">
        <f t="shared" si="7"/>
        <v>3775447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15704883</v>
      </c>
      <c r="X38" s="21">
        <f t="shared" si="7"/>
        <v>53587557</v>
      </c>
      <c r="Y38" s="21">
        <f t="shared" si="7"/>
        <v>-37882674</v>
      </c>
      <c r="Z38" s="4">
        <f>+IF(X38&lt;&gt;0,+(Y38/X38)*100,0)</f>
        <v>-70.69304167010263</v>
      </c>
      <c r="AA38" s="19">
        <f>SUM(AA39:AA41)</f>
        <v>72930607</v>
      </c>
    </row>
    <row r="39" spans="1:27" ht="13.5">
      <c r="A39" s="5" t="s">
        <v>43</v>
      </c>
      <c r="B39" s="3"/>
      <c r="C39" s="22">
        <v>708083</v>
      </c>
      <c r="D39" s="22"/>
      <c r="E39" s="23">
        <v>2030367</v>
      </c>
      <c r="F39" s="24">
        <v>2030367</v>
      </c>
      <c r="G39" s="24">
        <v>844186</v>
      </c>
      <c r="H39" s="24">
        <v>747539</v>
      </c>
      <c r="I39" s="24">
        <v>865213</v>
      </c>
      <c r="J39" s="24">
        <v>2456938</v>
      </c>
      <c r="K39" s="24">
        <v>849706</v>
      </c>
      <c r="L39" s="24">
        <v>1108027</v>
      </c>
      <c r="M39" s="24">
        <v>799173</v>
      </c>
      <c r="N39" s="24">
        <v>2756906</v>
      </c>
      <c r="O39" s="24">
        <v>819651</v>
      </c>
      <c r="P39" s="24">
        <v>823374</v>
      </c>
      <c r="Q39" s="24"/>
      <c r="R39" s="24">
        <v>1643025</v>
      </c>
      <c r="S39" s="24"/>
      <c r="T39" s="24"/>
      <c r="U39" s="24"/>
      <c r="V39" s="24"/>
      <c r="W39" s="24">
        <v>6856869</v>
      </c>
      <c r="X39" s="24">
        <v>1259127</v>
      </c>
      <c r="Y39" s="24">
        <v>5597742</v>
      </c>
      <c r="Z39" s="6">
        <v>444.57</v>
      </c>
      <c r="AA39" s="22">
        <v>2030367</v>
      </c>
    </row>
    <row r="40" spans="1:27" ht="13.5">
      <c r="A40" s="5" t="s">
        <v>44</v>
      </c>
      <c r="B40" s="3"/>
      <c r="C40" s="22"/>
      <c r="D40" s="22"/>
      <c r="E40" s="23">
        <v>70900240</v>
      </c>
      <c r="F40" s="24">
        <v>70900240</v>
      </c>
      <c r="G40" s="24">
        <v>849788</v>
      </c>
      <c r="H40" s="24">
        <v>1302184</v>
      </c>
      <c r="I40" s="24">
        <v>944092</v>
      </c>
      <c r="J40" s="24">
        <v>3096064</v>
      </c>
      <c r="K40" s="24">
        <v>943304</v>
      </c>
      <c r="L40" s="24">
        <v>1626664</v>
      </c>
      <c r="M40" s="24">
        <v>1049560</v>
      </c>
      <c r="N40" s="24">
        <v>3619528</v>
      </c>
      <c r="O40" s="24">
        <v>1066211</v>
      </c>
      <c r="P40" s="24">
        <v>1066211</v>
      </c>
      <c r="Q40" s="24"/>
      <c r="R40" s="24">
        <v>2132422</v>
      </c>
      <c r="S40" s="24"/>
      <c r="T40" s="24"/>
      <c r="U40" s="24"/>
      <c r="V40" s="24"/>
      <c r="W40" s="24">
        <v>8848014</v>
      </c>
      <c r="X40" s="24">
        <v>52328430</v>
      </c>
      <c r="Y40" s="24">
        <v>-43480416</v>
      </c>
      <c r="Z40" s="6">
        <v>-83.09</v>
      </c>
      <c r="AA40" s="22">
        <v>70900240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62451741</v>
      </c>
      <c r="D42" s="19">
        <f>SUM(D43:D46)</f>
        <v>0</v>
      </c>
      <c r="E42" s="20">
        <f t="shared" si="8"/>
        <v>105472738</v>
      </c>
      <c r="F42" s="21">
        <f t="shared" si="8"/>
        <v>105472738</v>
      </c>
      <c r="G42" s="21">
        <f t="shared" si="8"/>
        <v>7633879</v>
      </c>
      <c r="H42" s="21">
        <f t="shared" si="8"/>
        <v>5446860</v>
      </c>
      <c r="I42" s="21">
        <f t="shared" si="8"/>
        <v>6083371</v>
      </c>
      <c r="J42" s="21">
        <f t="shared" si="8"/>
        <v>19164110</v>
      </c>
      <c r="K42" s="21">
        <f t="shared" si="8"/>
        <v>1626314</v>
      </c>
      <c r="L42" s="21">
        <f t="shared" si="8"/>
        <v>6613255</v>
      </c>
      <c r="M42" s="21">
        <f t="shared" si="8"/>
        <v>5401815</v>
      </c>
      <c r="N42" s="21">
        <f t="shared" si="8"/>
        <v>13641384</v>
      </c>
      <c r="O42" s="21">
        <f t="shared" si="8"/>
        <v>9947628</v>
      </c>
      <c r="P42" s="21">
        <f t="shared" si="8"/>
        <v>9947628</v>
      </c>
      <c r="Q42" s="21">
        <f t="shared" si="8"/>
        <v>0</v>
      </c>
      <c r="R42" s="21">
        <f t="shared" si="8"/>
        <v>19895256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52700750</v>
      </c>
      <c r="X42" s="21">
        <f t="shared" si="8"/>
        <v>85367826</v>
      </c>
      <c r="Y42" s="21">
        <f t="shared" si="8"/>
        <v>-32667076</v>
      </c>
      <c r="Z42" s="4">
        <f>+IF(X42&lt;&gt;0,+(Y42/X42)*100,0)</f>
        <v>-38.26626204584383</v>
      </c>
      <c r="AA42" s="19">
        <f>SUM(AA43:AA46)</f>
        <v>105472738</v>
      </c>
    </row>
    <row r="43" spans="1:27" ht="13.5">
      <c r="A43" s="5" t="s">
        <v>47</v>
      </c>
      <c r="B43" s="3"/>
      <c r="C43" s="22">
        <v>62451741</v>
      </c>
      <c r="D43" s="22"/>
      <c r="E43" s="23">
        <v>93863824</v>
      </c>
      <c r="F43" s="24">
        <v>93863824</v>
      </c>
      <c r="G43" s="24">
        <v>6912147</v>
      </c>
      <c r="H43" s="24">
        <v>4768328</v>
      </c>
      <c r="I43" s="24">
        <v>5444643</v>
      </c>
      <c r="J43" s="24">
        <v>17125118</v>
      </c>
      <c r="K43" s="24">
        <v>960513</v>
      </c>
      <c r="L43" s="24">
        <v>5554709</v>
      </c>
      <c r="M43" s="24">
        <v>4765674</v>
      </c>
      <c r="N43" s="24">
        <v>11280896</v>
      </c>
      <c r="O43" s="24">
        <v>9264268</v>
      </c>
      <c r="P43" s="24">
        <v>9264268</v>
      </c>
      <c r="Q43" s="24"/>
      <c r="R43" s="24">
        <v>18528536</v>
      </c>
      <c r="S43" s="24"/>
      <c r="T43" s="24"/>
      <c r="U43" s="24"/>
      <c r="V43" s="24"/>
      <c r="W43" s="24">
        <v>46934550</v>
      </c>
      <c r="X43" s="24">
        <v>75869622</v>
      </c>
      <c r="Y43" s="24">
        <v>-28935072</v>
      </c>
      <c r="Z43" s="6">
        <v>-38.14</v>
      </c>
      <c r="AA43" s="22">
        <v>93863824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>
        <v>-3734</v>
      </c>
      <c r="I44" s="24">
        <v>2896</v>
      </c>
      <c r="J44" s="24">
        <v>-838</v>
      </c>
      <c r="K44" s="24">
        <v>2896</v>
      </c>
      <c r="L44" s="24">
        <v>2897</v>
      </c>
      <c r="M44" s="24">
        <v>2897</v>
      </c>
      <c r="N44" s="24">
        <v>8690</v>
      </c>
      <c r="O44" s="24">
        <v>2897</v>
      </c>
      <c r="P44" s="24">
        <v>2897</v>
      </c>
      <c r="Q44" s="24"/>
      <c r="R44" s="24">
        <v>5794</v>
      </c>
      <c r="S44" s="24"/>
      <c r="T44" s="24"/>
      <c r="U44" s="24"/>
      <c r="V44" s="24"/>
      <c r="W44" s="24">
        <v>13646</v>
      </c>
      <c r="X44" s="24"/>
      <c r="Y44" s="24">
        <v>13646</v>
      </c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>
        <v>-594</v>
      </c>
      <c r="I45" s="27"/>
      <c r="J45" s="27">
        <v>-594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-594</v>
      </c>
      <c r="X45" s="27"/>
      <c r="Y45" s="27">
        <v>-594</v>
      </c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>
        <v>11608914</v>
      </c>
      <c r="F46" s="24">
        <v>11608914</v>
      </c>
      <c r="G46" s="24">
        <v>721732</v>
      </c>
      <c r="H46" s="24">
        <v>682860</v>
      </c>
      <c r="I46" s="24">
        <v>635832</v>
      </c>
      <c r="J46" s="24">
        <v>2040424</v>
      </c>
      <c r="K46" s="24">
        <v>662905</v>
      </c>
      <c r="L46" s="24">
        <v>1055649</v>
      </c>
      <c r="M46" s="24">
        <v>633244</v>
      </c>
      <c r="N46" s="24">
        <v>2351798</v>
      </c>
      <c r="O46" s="24">
        <v>680463</v>
      </c>
      <c r="P46" s="24">
        <v>680463</v>
      </c>
      <c r="Q46" s="24"/>
      <c r="R46" s="24">
        <v>1360926</v>
      </c>
      <c r="S46" s="24"/>
      <c r="T46" s="24"/>
      <c r="U46" s="24"/>
      <c r="V46" s="24"/>
      <c r="W46" s="24">
        <v>5753148</v>
      </c>
      <c r="X46" s="24">
        <v>9498204</v>
      </c>
      <c r="Y46" s="24">
        <v>-3745056</v>
      </c>
      <c r="Z46" s="6">
        <v>-39.43</v>
      </c>
      <c r="AA46" s="22">
        <v>11608914</v>
      </c>
    </row>
    <row r="47" spans="1:27" ht="13.5">
      <c r="A47" s="2" t="s">
        <v>51</v>
      </c>
      <c r="B47" s="8" t="s">
        <v>52</v>
      </c>
      <c r="C47" s="19"/>
      <c r="D47" s="19"/>
      <c r="E47" s="20">
        <v>2148722</v>
      </c>
      <c r="F47" s="21">
        <v>2148722</v>
      </c>
      <c r="G47" s="21">
        <v>332421</v>
      </c>
      <c r="H47" s="21">
        <v>248163</v>
      </c>
      <c r="I47" s="21">
        <v>334986</v>
      </c>
      <c r="J47" s="21">
        <v>915570</v>
      </c>
      <c r="K47" s="21">
        <v>302598</v>
      </c>
      <c r="L47" s="21">
        <v>412096</v>
      </c>
      <c r="M47" s="21">
        <v>270797</v>
      </c>
      <c r="N47" s="21">
        <v>985491</v>
      </c>
      <c r="O47" s="21">
        <v>273765</v>
      </c>
      <c r="P47" s="21">
        <v>273765</v>
      </c>
      <c r="Q47" s="21"/>
      <c r="R47" s="21">
        <v>547530</v>
      </c>
      <c r="S47" s="21"/>
      <c r="T47" s="21"/>
      <c r="U47" s="21"/>
      <c r="V47" s="21"/>
      <c r="W47" s="21">
        <v>2448591</v>
      </c>
      <c r="X47" s="21">
        <v>1758042</v>
      </c>
      <c r="Y47" s="21">
        <v>690549</v>
      </c>
      <c r="Z47" s="4">
        <v>39.28</v>
      </c>
      <c r="AA47" s="19">
        <v>2148722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254596817</v>
      </c>
      <c r="D48" s="40">
        <f>+D28+D32+D38+D42+D47</f>
        <v>0</v>
      </c>
      <c r="E48" s="41">
        <f t="shared" si="9"/>
        <v>279183888</v>
      </c>
      <c r="F48" s="42">
        <f t="shared" si="9"/>
        <v>279183888</v>
      </c>
      <c r="G48" s="42">
        <f t="shared" si="9"/>
        <v>21056698</v>
      </c>
      <c r="H48" s="42">
        <f t="shared" si="9"/>
        <v>16227684</v>
      </c>
      <c r="I48" s="42">
        <f t="shared" si="9"/>
        <v>15628298</v>
      </c>
      <c r="J48" s="42">
        <f t="shared" si="9"/>
        <v>52912680</v>
      </c>
      <c r="K48" s="42">
        <f t="shared" si="9"/>
        <v>10395421</v>
      </c>
      <c r="L48" s="42">
        <f t="shared" si="9"/>
        <v>17409044</v>
      </c>
      <c r="M48" s="42">
        <f t="shared" si="9"/>
        <v>14191008</v>
      </c>
      <c r="N48" s="42">
        <f t="shared" si="9"/>
        <v>41995473</v>
      </c>
      <c r="O48" s="42">
        <f t="shared" si="9"/>
        <v>20248278</v>
      </c>
      <c r="P48" s="42">
        <f t="shared" si="9"/>
        <v>20261184</v>
      </c>
      <c r="Q48" s="42">
        <f t="shared" si="9"/>
        <v>0</v>
      </c>
      <c r="R48" s="42">
        <f t="shared" si="9"/>
        <v>40509462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135417615</v>
      </c>
      <c r="X48" s="42">
        <f t="shared" si="9"/>
        <v>223216002</v>
      </c>
      <c r="Y48" s="42">
        <f t="shared" si="9"/>
        <v>-87798387</v>
      </c>
      <c r="Z48" s="43">
        <f>+IF(X48&lt;&gt;0,+(Y48/X48)*100,0)</f>
        <v>-39.333374943253396</v>
      </c>
      <c r="AA48" s="40">
        <f>+AA28+AA32+AA38+AA42+AA47</f>
        <v>279183888</v>
      </c>
    </row>
    <row r="49" spans="1:27" ht="13.5">
      <c r="A49" s="14" t="s">
        <v>58</v>
      </c>
      <c r="B49" s="15"/>
      <c r="C49" s="44">
        <f aca="true" t="shared" si="10" ref="C49:Y49">+C25-C48</f>
        <v>-41529599</v>
      </c>
      <c r="D49" s="44">
        <f>+D25-D48</f>
        <v>0</v>
      </c>
      <c r="E49" s="45">
        <f t="shared" si="10"/>
        <v>-11321255</v>
      </c>
      <c r="F49" s="46">
        <f t="shared" si="10"/>
        <v>-11321255</v>
      </c>
      <c r="G49" s="46">
        <f t="shared" si="10"/>
        <v>42699237</v>
      </c>
      <c r="H49" s="46">
        <f t="shared" si="10"/>
        <v>6622333</v>
      </c>
      <c r="I49" s="46">
        <f t="shared" si="10"/>
        <v>-11859606</v>
      </c>
      <c r="J49" s="46">
        <f t="shared" si="10"/>
        <v>37461964</v>
      </c>
      <c r="K49" s="46">
        <f t="shared" si="10"/>
        <v>5542635</v>
      </c>
      <c r="L49" s="46">
        <f t="shared" si="10"/>
        <v>-8829822</v>
      </c>
      <c r="M49" s="46">
        <f t="shared" si="10"/>
        <v>17984683</v>
      </c>
      <c r="N49" s="46">
        <f t="shared" si="10"/>
        <v>14697496</v>
      </c>
      <c r="O49" s="46">
        <f t="shared" si="10"/>
        <v>13961661</v>
      </c>
      <c r="P49" s="46">
        <f t="shared" si="10"/>
        <v>13619323</v>
      </c>
      <c r="Q49" s="46">
        <f t="shared" si="10"/>
        <v>0</v>
      </c>
      <c r="R49" s="46">
        <f t="shared" si="10"/>
        <v>27580984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79740444</v>
      </c>
      <c r="X49" s="46">
        <f>IF(F25=F48,0,X25-X48)</f>
        <v>-1943001</v>
      </c>
      <c r="Y49" s="46">
        <f t="shared" si="10"/>
        <v>81683445</v>
      </c>
      <c r="Z49" s="47">
        <f>+IF(X49&lt;&gt;0,+(Y49/X49)*100,0)</f>
        <v>-4203.983682972886</v>
      </c>
      <c r="AA49" s="44">
        <f>+AA25-AA48</f>
        <v>-11321255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2029239877</v>
      </c>
      <c r="D5" s="19">
        <f>SUM(D6:D8)</f>
        <v>0</v>
      </c>
      <c r="E5" s="20">
        <f t="shared" si="0"/>
        <v>2268638609</v>
      </c>
      <c r="F5" s="21">
        <f t="shared" si="0"/>
        <v>2238757636</v>
      </c>
      <c r="G5" s="21">
        <f t="shared" si="0"/>
        <v>336426512</v>
      </c>
      <c r="H5" s="21">
        <f t="shared" si="0"/>
        <v>234751376</v>
      </c>
      <c r="I5" s="21">
        <f t="shared" si="0"/>
        <v>95640101</v>
      </c>
      <c r="J5" s="21">
        <f t="shared" si="0"/>
        <v>666817989</v>
      </c>
      <c r="K5" s="21">
        <f t="shared" si="0"/>
        <v>103819136</v>
      </c>
      <c r="L5" s="21">
        <f t="shared" si="0"/>
        <v>109265781</v>
      </c>
      <c r="M5" s="21">
        <f t="shared" si="0"/>
        <v>361542366</v>
      </c>
      <c r="N5" s="21">
        <f t="shared" si="0"/>
        <v>574627283</v>
      </c>
      <c r="O5" s="21">
        <f t="shared" si="0"/>
        <v>85723924</v>
      </c>
      <c r="P5" s="21">
        <f t="shared" si="0"/>
        <v>102627148</v>
      </c>
      <c r="Q5" s="21">
        <f t="shared" si="0"/>
        <v>375649179</v>
      </c>
      <c r="R5" s="21">
        <f t="shared" si="0"/>
        <v>564000251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1805445523</v>
      </c>
      <c r="X5" s="21">
        <f t="shared" si="0"/>
        <v>1634254013</v>
      </c>
      <c r="Y5" s="21">
        <f t="shared" si="0"/>
        <v>171191510</v>
      </c>
      <c r="Z5" s="4">
        <f>+IF(X5&lt;&gt;0,+(Y5/X5)*100,0)</f>
        <v>10.475208176833156</v>
      </c>
      <c r="AA5" s="19">
        <f>SUM(AA6:AA8)</f>
        <v>2238757636</v>
      </c>
    </row>
    <row r="6" spans="1:27" ht="13.5">
      <c r="A6" s="5" t="s">
        <v>33</v>
      </c>
      <c r="B6" s="3"/>
      <c r="C6" s="22">
        <v>23254880</v>
      </c>
      <c r="D6" s="22"/>
      <c r="E6" s="23">
        <v>30795940</v>
      </c>
      <c r="F6" s="24">
        <v>22902328</v>
      </c>
      <c r="G6" s="24"/>
      <c r="H6" s="24">
        <v>266050</v>
      </c>
      <c r="I6" s="24">
        <v>4189185</v>
      </c>
      <c r="J6" s="24">
        <v>4455235</v>
      </c>
      <c r="K6" s="24">
        <v>1861994</v>
      </c>
      <c r="L6" s="24">
        <v>1594315</v>
      </c>
      <c r="M6" s="24">
        <v>3284154</v>
      </c>
      <c r="N6" s="24">
        <v>6740463</v>
      </c>
      <c r="O6" s="24">
        <v>435327</v>
      </c>
      <c r="P6" s="24">
        <v>153624</v>
      </c>
      <c r="Q6" s="24">
        <v>1509604</v>
      </c>
      <c r="R6" s="24">
        <v>2098555</v>
      </c>
      <c r="S6" s="24"/>
      <c r="T6" s="24"/>
      <c r="U6" s="24"/>
      <c r="V6" s="24"/>
      <c r="W6" s="24">
        <v>13294253</v>
      </c>
      <c r="X6" s="24">
        <v>20421737</v>
      </c>
      <c r="Y6" s="24">
        <v>-7127484</v>
      </c>
      <c r="Z6" s="6">
        <v>-34.9</v>
      </c>
      <c r="AA6" s="22">
        <v>22902328</v>
      </c>
    </row>
    <row r="7" spans="1:27" ht="13.5">
      <c r="A7" s="5" t="s">
        <v>34</v>
      </c>
      <c r="B7" s="3"/>
      <c r="C7" s="25">
        <v>1939625340</v>
      </c>
      <c r="D7" s="25"/>
      <c r="E7" s="26">
        <v>2222421395</v>
      </c>
      <c r="F7" s="27">
        <v>2206637666</v>
      </c>
      <c r="G7" s="27">
        <v>336426512</v>
      </c>
      <c r="H7" s="27">
        <v>233890895</v>
      </c>
      <c r="I7" s="27">
        <v>91020316</v>
      </c>
      <c r="J7" s="27">
        <v>661337723</v>
      </c>
      <c r="K7" s="27">
        <v>101039464</v>
      </c>
      <c r="L7" s="27">
        <v>107476198</v>
      </c>
      <c r="M7" s="27">
        <v>356525546</v>
      </c>
      <c r="N7" s="27">
        <v>565041208</v>
      </c>
      <c r="O7" s="27">
        <v>83970038</v>
      </c>
      <c r="P7" s="27">
        <v>102840879</v>
      </c>
      <c r="Q7" s="27">
        <v>373723448</v>
      </c>
      <c r="R7" s="27">
        <v>560534365</v>
      </c>
      <c r="S7" s="27"/>
      <c r="T7" s="27"/>
      <c r="U7" s="27"/>
      <c r="V7" s="27"/>
      <c r="W7" s="27">
        <v>1786913296</v>
      </c>
      <c r="X7" s="27">
        <v>1604187790</v>
      </c>
      <c r="Y7" s="27">
        <v>182725506</v>
      </c>
      <c r="Z7" s="7">
        <v>11.39</v>
      </c>
      <c r="AA7" s="25">
        <v>2206637666</v>
      </c>
    </row>
    <row r="8" spans="1:27" ht="13.5">
      <c r="A8" s="5" t="s">
        <v>35</v>
      </c>
      <c r="B8" s="3"/>
      <c r="C8" s="22">
        <v>66359657</v>
      </c>
      <c r="D8" s="22"/>
      <c r="E8" s="23">
        <v>15421274</v>
      </c>
      <c r="F8" s="24">
        <v>9217642</v>
      </c>
      <c r="G8" s="24"/>
      <c r="H8" s="24">
        <v>594431</v>
      </c>
      <c r="I8" s="24">
        <v>430600</v>
      </c>
      <c r="J8" s="24">
        <v>1025031</v>
      </c>
      <c r="K8" s="24">
        <v>917678</v>
      </c>
      <c r="L8" s="24">
        <v>195268</v>
      </c>
      <c r="M8" s="24">
        <v>1732666</v>
      </c>
      <c r="N8" s="24">
        <v>2845612</v>
      </c>
      <c r="O8" s="24">
        <v>1318559</v>
      </c>
      <c r="P8" s="24">
        <v>-367355</v>
      </c>
      <c r="Q8" s="24">
        <v>416127</v>
      </c>
      <c r="R8" s="24">
        <v>1367331</v>
      </c>
      <c r="S8" s="24"/>
      <c r="T8" s="24"/>
      <c r="U8" s="24"/>
      <c r="V8" s="24"/>
      <c r="W8" s="24">
        <v>5237974</v>
      </c>
      <c r="X8" s="24">
        <v>9644486</v>
      </c>
      <c r="Y8" s="24">
        <v>-4406512</v>
      </c>
      <c r="Z8" s="6">
        <v>-45.69</v>
      </c>
      <c r="AA8" s="22">
        <v>9217642</v>
      </c>
    </row>
    <row r="9" spans="1:27" ht="13.5">
      <c r="A9" s="2" t="s">
        <v>36</v>
      </c>
      <c r="B9" s="3"/>
      <c r="C9" s="19">
        <f aca="true" t="shared" si="1" ref="C9:Y9">SUM(C10:C14)</f>
        <v>331233864</v>
      </c>
      <c r="D9" s="19">
        <f>SUM(D10:D14)</f>
        <v>0</v>
      </c>
      <c r="E9" s="20">
        <f t="shared" si="1"/>
        <v>127227747</v>
      </c>
      <c r="F9" s="21">
        <f t="shared" si="1"/>
        <v>481481483</v>
      </c>
      <c r="G9" s="21">
        <f t="shared" si="1"/>
        <v>18756142</v>
      </c>
      <c r="H9" s="21">
        <f t="shared" si="1"/>
        <v>29728713</v>
      </c>
      <c r="I9" s="21">
        <f t="shared" si="1"/>
        <v>29266723</v>
      </c>
      <c r="J9" s="21">
        <f t="shared" si="1"/>
        <v>77751578</v>
      </c>
      <c r="K9" s="21">
        <f t="shared" si="1"/>
        <v>35469440</v>
      </c>
      <c r="L9" s="21">
        <f t="shared" si="1"/>
        <v>36118437</v>
      </c>
      <c r="M9" s="21">
        <f t="shared" si="1"/>
        <v>38865106</v>
      </c>
      <c r="N9" s="21">
        <f t="shared" si="1"/>
        <v>110452983</v>
      </c>
      <c r="O9" s="21">
        <f t="shared" si="1"/>
        <v>30786068</v>
      </c>
      <c r="P9" s="21">
        <f t="shared" si="1"/>
        <v>38367402</v>
      </c>
      <c r="Q9" s="21">
        <f t="shared" si="1"/>
        <v>28258914</v>
      </c>
      <c r="R9" s="21">
        <f t="shared" si="1"/>
        <v>97412384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285616945</v>
      </c>
      <c r="X9" s="21">
        <f t="shared" si="1"/>
        <v>82234594</v>
      </c>
      <c r="Y9" s="21">
        <f t="shared" si="1"/>
        <v>203382351</v>
      </c>
      <c r="Z9" s="4">
        <f>+IF(X9&lt;&gt;0,+(Y9/X9)*100,0)</f>
        <v>247.3196997847402</v>
      </c>
      <c r="AA9" s="19">
        <f>SUM(AA10:AA14)</f>
        <v>481481483</v>
      </c>
    </row>
    <row r="10" spans="1:27" ht="13.5">
      <c r="A10" s="5" t="s">
        <v>37</v>
      </c>
      <c r="B10" s="3"/>
      <c r="C10" s="22">
        <v>20861137</v>
      </c>
      <c r="D10" s="22"/>
      <c r="E10" s="23">
        <v>19511399</v>
      </c>
      <c r="F10" s="24">
        <v>30207896</v>
      </c>
      <c r="G10" s="24">
        <v>756775</v>
      </c>
      <c r="H10" s="24">
        <v>1178368</v>
      </c>
      <c r="I10" s="24">
        <v>1006663</v>
      </c>
      <c r="J10" s="24">
        <v>2941806</v>
      </c>
      <c r="K10" s="24">
        <v>1429268</v>
      </c>
      <c r="L10" s="24">
        <v>916775</v>
      </c>
      <c r="M10" s="24">
        <v>766711</v>
      </c>
      <c r="N10" s="24">
        <v>3112754</v>
      </c>
      <c r="O10" s="24">
        <v>1193867</v>
      </c>
      <c r="P10" s="24">
        <v>16012106</v>
      </c>
      <c r="Q10" s="24">
        <v>820036</v>
      </c>
      <c r="R10" s="24">
        <v>18026009</v>
      </c>
      <c r="S10" s="24"/>
      <c r="T10" s="24"/>
      <c r="U10" s="24"/>
      <c r="V10" s="24"/>
      <c r="W10" s="24">
        <v>24080569</v>
      </c>
      <c r="X10" s="24">
        <v>12298926</v>
      </c>
      <c r="Y10" s="24">
        <v>11781643</v>
      </c>
      <c r="Z10" s="6">
        <v>95.79</v>
      </c>
      <c r="AA10" s="22">
        <v>30207896</v>
      </c>
    </row>
    <row r="11" spans="1:27" ht="13.5">
      <c r="A11" s="5" t="s">
        <v>38</v>
      </c>
      <c r="B11" s="3"/>
      <c r="C11" s="22">
        <v>3780032</v>
      </c>
      <c r="D11" s="22"/>
      <c r="E11" s="23">
        <v>6161444</v>
      </c>
      <c r="F11" s="24">
        <v>9822042</v>
      </c>
      <c r="G11" s="24">
        <v>22406</v>
      </c>
      <c r="H11" s="24">
        <v>191444</v>
      </c>
      <c r="I11" s="24">
        <v>83913</v>
      </c>
      <c r="J11" s="24">
        <v>297763</v>
      </c>
      <c r="K11" s="24">
        <v>199262</v>
      </c>
      <c r="L11" s="24">
        <v>143505</v>
      </c>
      <c r="M11" s="24">
        <v>3995746</v>
      </c>
      <c r="N11" s="24">
        <v>4338513</v>
      </c>
      <c r="O11" s="24">
        <v>1009946</v>
      </c>
      <c r="P11" s="24">
        <v>342581</v>
      </c>
      <c r="Q11" s="24">
        <v>180535</v>
      </c>
      <c r="R11" s="24">
        <v>1533062</v>
      </c>
      <c r="S11" s="24"/>
      <c r="T11" s="24"/>
      <c r="U11" s="24"/>
      <c r="V11" s="24"/>
      <c r="W11" s="24">
        <v>6169338</v>
      </c>
      <c r="X11" s="24">
        <v>3577548</v>
      </c>
      <c r="Y11" s="24">
        <v>2591790</v>
      </c>
      <c r="Z11" s="6">
        <v>72.45</v>
      </c>
      <c r="AA11" s="22">
        <v>9822042</v>
      </c>
    </row>
    <row r="12" spans="1:27" ht="13.5">
      <c r="A12" s="5" t="s">
        <v>39</v>
      </c>
      <c r="B12" s="3"/>
      <c r="C12" s="22">
        <v>113971989</v>
      </c>
      <c r="D12" s="22"/>
      <c r="E12" s="23">
        <v>98758191</v>
      </c>
      <c r="F12" s="24">
        <v>156226028</v>
      </c>
      <c r="G12" s="24">
        <v>17976561</v>
      </c>
      <c r="H12" s="24">
        <v>9574300</v>
      </c>
      <c r="I12" s="24">
        <v>10759387</v>
      </c>
      <c r="J12" s="24">
        <v>38310248</v>
      </c>
      <c r="K12" s="24">
        <v>8484431</v>
      </c>
      <c r="L12" s="24">
        <v>12288556</v>
      </c>
      <c r="M12" s="24">
        <v>5581616</v>
      </c>
      <c r="N12" s="24">
        <v>26354603</v>
      </c>
      <c r="O12" s="24">
        <v>14096133</v>
      </c>
      <c r="P12" s="24">
        <v>15399842</v>
      </c>
      <c r="Q12" s="24">
        <v>14818617</v>
      </c>
      <c r="R12" s="24">
        <v>44314592</v>
      </c>
      <c r="S12" s="24"/>
      <c r="T12" s="24"/>
      <c r="U12" s="24"/>
      <c r="V12" s="24"/>
      <c r="W12" s="24">
        <v>108979443</v>
      </c>
      <c r="X12" s="24">
        <v>65270119</v>
      </c>
      <c r="Y12" s="24">
        <v>43709324</v>
      </c>
      <c r="Z12" s="6">
        <v>66.97</v>
      </c>
      <c r="AA12" s="22">
        <v>156226028</v>
      </c>
    </row>
    <row r="13" spans="1:27" ht="13.5">
      <c r="A13" s="5" t="s">
        <v>40</v>
      </c>
      <c r="B13" s="3"/>
      <c r="C13" s="22">
        <v>192192813</v>
      </c>
      <c r="D13" s="22"/>
      <c r="E13" s="23"/>
      <c r="F13" s="24">
        <v>285203365</v>
      </c>
      <c r="G13" s="24">
        <v>400</v>
      </c>
      <c r="H13" s="24">
        <v>18784601</v>
      </c>
      <c r="I13" s="24">
        <v>17416760</v>
      </c>
      <c r="J13" s="24">
        <v>36201761</v>
      </c>
      <c r="K13" s="24">
        <v>25335019</v>
      </c>
      <c r="L13" s="24">
        <v>22768951</v>
      </c>
      <c r="M13" s="24">
        <v>28518943</v>
      </c>
      <c r="N13" s="24">
        <v>76622913</v>
      </c>
      <c r="O13" s="24">
        <v>14486122</v>
      </c>
      <c r="P13" s="24">
        <v>6612873</v>
      </c>
      <c r="Q13" s="24">
        <v>12177726</v>
      </c>
      <c r="R13" s="24">
        <v>33276721</v>
      </c>
      <c r="S13" s="24"/>
      <c r="T13" s="24"/>
      <c r="U13" s="24"/>
      <c r="V13" s="24"/>
      <c r="W13" s="24">
        <v>146101395</v>
      </c>
      <c r="X13" s="24"/>
      <c r="Y13" s="24">
        <v>146101395</v>
      </c>
      <c r="Z13" s="6">
        <v>0</v>
      </c>
      <c r="AA13" s="22">
        <v>285203365</v>
      </c>
    </row>
    <row r="14" spans="1:27" ht="13.5">
      <c r="A14" s="5" t="s">
        <v>41</v>
      </c>
      <c r="B14" s="3"/>
      <c r="C14" s="25">
        <v>427893</v>
      </c>
      <c r="D14" s="25"/>
      <c r="E14" s="26">
        <v>2796713</v>
      </c>
      <c r="F14" s="27">
        <v>22152</v>
      </c>
      <c r="G14" s="27"/>
      <c r="H14" s="27"/>
      <c r="I14" s="27"/>
      <c r="J14" s="27"/>
      <c r="K14" s="27">
        <v>21460</v>
      </c>
      <c r="L14" s="27">
        <v>650</v>
      </c>
      <c r="M14" s="27">
        <v>2090</v>
      </c>
      <c r="N14" s="27">
        <v>24200</v>
      </c>
      <c r="O14" s="27"/>
      <c r="P14" s="27"/>
      <c r="Q14" s="27">
        <v>262000</v>
      </c>
      <c r="R14" s="27">
        <v>262000</v>
      </c>
      <c r="S14" s="27"/>
      <c r="T14" s="27"/>
      <c r="U14" s="27"/>
      <c r="V14" s="27"/>
      <c r="W14" s="27">
        <v>286200</v>
      </c>
      <c r="X14" s="27">
        <v>1088001</v>
      </c>
      <c r="Y14" s="27">
        <v>-801801</v>
      </c>
      <c r="Z14" s="7">
        <v>-73.69</v>
      </c>
      <c r="AA14" s="25">
        <v>22152</v>
      </c>
    </row>
    <row r="15" spans="1:27" ht="13.5">
      <c r="A15" s="2" t="s">
        <v>42</v>
      </c>
      <c r="B15" s="8"/>
      <c r="C15" s="19">
        <f aca="true" t="shared" si="2" ref="C15:Y15">SUM(C16:C18)</f>
        <v>35488176</v>
      </c>
      <c r="D15" s="19">
        <f>SUM(D16:D18)</f>
        <v>0</v>
      </c>
      <c r="E15" s="20">
        <f t="shared" si="2"/>
        <v>100221648</v>
      </c>
      <c r="F15" s="21">
        <f t="shared" si="2"/>
        <v>317361887</v>
      </c>
      <c r="G15" s="21">
        <f t="shared" si="2"/>
        <v>1248824</v>
      </c>
      <c r="H15" s="21">
        <f t="shared" si="2"/>
        <v>5143790</v>
      </c>
      <c r="I15" s="21">
        <f t="shared" si="2"/>
        <v>6477713</v>
      </c>
      <c r="J15" s="21">
        <f t="shared" si="2"/>
        <v>12870327</v>
      </c>
      <c r="K15" s="21">
        <f t="shared" si="2"/>
        <v>23718133</v>
      </c>
      <c r="L15" s="21">
        <f t="shared" si="2"/>
        <v>15026881</v>
      </c>
      <c r="M15" s="21">
        <f t="shared" si="2"/>
        <v>50173407</v>
      </c>
      <c r="N15" s="21">
        <f t="shared" si="2"/>
        <v>88918421</v>
      </c>
      <c r="O15" s="21">
        <f t="shared" si="2"/>
        <v>2334698</v>
      </c>
      <c r="P15" s="21">
        <f t="shared" si="2"/>
        <v>7194162</v>
      </c>
      <c r="Q15" s="21">
        <f t="shared" si="2"/>
        <v>25340919</v>
      </c>
      <c r="R15" s="21">
        <f t="shared" si="2"/>
        <v>34869779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136658527</v>
      </c>
      <c r="X15" s="21">
        <f t="shared" si="2"/>
        <v>61405751</v>
      </c>
      <c r="Y15" s="21">
        <f t="shared" si="2"/>
        <v>75252776</v>
      </c>
      <c r="Z15" s="4">
        <f>+IF(X15&lt;&gt;0,+(Y15/X15)*100,0)</f>
        <v>122.55004584179746</v>
      </c>
      <c r="AA15" s="19">
        <f>SUM(AA16:AA18)</f>
        <v>317361887</v>
      </c>
    </row>
    <row r="16" spans="1:27" ht="13.5">
      <c r="A16" s="5" t="s">
        <v>43</v>
      </c>
      <c r="B16" s="3"/>
      <c r="C16" s="22">
        <v>22072931</v>
      </c>
      <c r="D16" s="22"/>
      <c r="E16" s="23">
        <v>26543438</v>
      </c>
      <c r="F16" s="24">
        <v>35004038</v>
      </c>
      <c r="G16" s="24">
        <v>1208008</v>
      </c>
      <c r="H16" s="24">
        <v>2237207</v>
      </c>
      <c r="I16" s="24">
        <v>1593232</v>
      </c>
      <c r="J16" s="24">
        <v>5038447</v>
      </c>
      <c r="K16" s="24">
        <v>3259039</v>
      </c>
      <c r="L16" s="24">
        <v>2056544</v>
      </c>
      <c r="M16" s="24">
        <v>1242377</v>
      </c>
      <c r="N16" s="24">
        <v>6557960</v>
      </c>
      <c r="O16" s="24">
        <v>2233340</v>
      </c>
      <c r="P16" s="24">
        <v>1553522</v>
      </c>
      <c r="Q16" s="24">
        <v>3524964</v>
      </c>
      <c r="R16" s="24">
        <v>7311826</v>
      </c>
      <c r="S16" s="24"/>
      <c r="T16" s="24"/>
      <c r="U16" s="24"/>
      <c r="V16" s="24"/>
      <c r="W16" s="24">
        <v>18908233</v>
      </c>
      <c r="X16" s="24">
        <v>17720220</v>
      </c>
      <c r="Y16" s="24">
        <v>1188013</v>
      </c>
      <c r="Z16" s="6">
        <v>6.7</v>
      </c>
      <c r="AA16" s="22">
        <v>35004038</v>
      </c>
    </row>
    <row r="17" spans="1:27" ht="13.5">
      <c r="A17" s="5" t="s">
        <v>44</v>
      </c>
      <c r="B17" s="3"/>
      <c r="C17" s="22">
        <v>13250732</v>
      </c>
      <c r="D17" s="22"/>
      <c r="E17" s="23">
        <v>73255237</v>
      </c>
      <c r="F17" s="24">
        <v>281944105</v>
      </c>
      <c r="G17" s="24">
        <v>4613</v>
      </c>
      <c r="H17" s="24">
        <v>2781080</v>
      </c>
      <c r="I17" s="24">
        <v>4880295</v>
      </c>
      <c r="J17" s="24">
        <v>7665988</v>
      </c>
      <c r="K17" s="24">
        <v>20451031</v>
      </c>
      <c r="L17" s="24">
        <v>12957106</v>
      </c>
      <c r="M17" s="24">
        <v>48920520</v>
      </c>
      <c r="N17" s="24">
        <v>82328657</v>
      </c>
      <c r="O17" s="24">
        <v>87793</v>
      </c>
      <c r="P17" s="24">
        <v>5633933</v>
      </c>
      <c r="Q17" s="24">
        <v>21806315</v>
      </c>
      <c r="R17" s="24">
        <v>27528041</v>
      </c>
      <c r="S17" s="24"/>
      <c r="T17" s="24"/>
      <c r="U17" s="24"/>
      <c r="V17" s="24"/>
      <c r="W17" s="24">
        <v>117522686</v>
      </c>
      <c r="X17" s="24">
        <v>43463773</v>
      </c>
      <c r="Y17" s="24">
        <v>74058913</v>
      </c>
      <c r="Z17" s="6">
        <v>170.39</v>
      </c>
      <c r="AA17" s="22">
        <v>281944105</v>
      </c>
    </row>
    <row r="18" spans="1:27" ht="13.5">
      <c r="A18" s="5" t="s">
        <v>45</v>
      </c>
      <c r="B18" s="3"/>
      <c r="C18" s="22">
        <v>164513</v>
      </c>
      <c r="D18" s="22"/>
      <c r="E18" s="23">
        <v>422973</v>
      </c>
      <c r="F18" s="24">
        <v>413744</v>
      </c>
      <c r="G18" s="24">
        <v>36203</v>
      </c>
      <c r="H18" s="24">
        <v>125503</v>
      </c>
      <c r="I18" s="24">
        <v>4186</v>
      </c>
      <c r="J18" s="24">
        <v>165892</v>
      </c>
      <c r="K18" s="24">
        <v>8063</v>
      </c>
      <c r="L18" s="24">
        <v>13231</v>
      </c>
      <c r="M18" s="24">
        <v>10510</v>
      </c>
      <c r="N18" s="24">
        <v>31804</v>
      </c>
      <c r="O18" s="24">
        <v>13565</v>
      </c>
      <c r="P18" s="24">
        <v>6707</v>
      </c>
      <c r="Q18" s="24">
        <v>9640</v>
      </c>
      <c r="R18" s="24">
        <v>29912</v>
      </c>
      <c r="S18" s="24"/>
      <c r="T18" s="24"/>
      <c r="U18" s="24"/>
      <c r="V18" s="24"/>
      <c r="W18" s="24">
        <v>227608</v>
      </c>
      <c r="X18" s="24">
        <v>221758</v>
      </c>
      <c r="Y18" s="24">
        <v>5850</v>
      </c>
      <c r="Z18" s="6">
        <v>2.64</v>
      </c>
      <c r="AA18" s="22">
        <v>413744</v>
      </c>
    </row>
    <row r="19" spans="1:27" ht="13.5">
      <c r="A19" s="2" t="s">
        <v>46</v>
      </c>
      <c r="B19" s="8"/>
      <c r="C19" s="19">
        <f aca="true" t="shared" si="3" ref="C19:Y19">SUM(C20:C23)</f>
        <v>3018172936</v>
      </c>
      <c r="D19" s="19">
        <f>SUM(D20:D23)</f>
        <v>0</v>
      </c>
      <c r="E19" s="20">
        <f t="shared" si="3"/>
        <v>3384579322</v>
      </c>
      <c r="F19" s="21">
        <f t="shared" si="3"/>
        <v>3589607636</v>
      </c>
      <c r="G19" s="21">
        <f t="shared" si="3"/>
        <v>348189617</v>
      </c>
      <c r="H19" s="21">
        <f t="shared" si="3"/>
        <v>148613851</v>
      </c>
      <c r="I19" s="21">
        <f t="shared" si="3"/>
        <v>276058756</v>
      </c>
      <c r="J19" s="21">
        <f t="shared" si="3"/>
        <v>772862224</v>
      </c>
      <c r="K19" s="21">
        <f t="shared" si="3"/>
        <v>241565879</v>
      </c>
      <c r="L19" s="21">
        <f t="shared" si="3"/>
        <v>277706617</v>
      </c>
      <c r="M19" s="21">
        <f t="shared" si="3"/>
        <v>568246997</v>
      </c>
      <c r="N19" s="21">
        <f t="shared" si="3"/>
        <v>1087519493</v>
      </c>
      <c r="O19" s="21">
        <f t="shared" si="3"/>
        <v>244443109</v>
      </c>
      <c r="P19" s="21">
        <f t="shared" si="3"/>
        <v>254093258</v>
      </c>
      <c r="Q19" s="21">
        <f t="shared" si="3"/>
        <v>349367191</v>
      </c>
      <c r="R19" s="21">
        <f t="shared" si="3"/>
        <v>847903558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2708285275</v>
      </c>
      <c r="X19" s="21">
        <f t="shared" si="3"/>
        <v>2218894771</v>
      </c>
      <c r="Y19" s="21">
        <f t="shared" si="3"/>
        <v>489390504</v>
      </c>
      <c r="Z19" s="4">
        <f>+IF(X19&lt;&gt;0,+(Y19/X19)*100,0)</f>
        <v>22.055597696480397</v>
      </c>
      <c r="AA19" s="19">
        <f>SUM(AA20:AA23)</f>
        <v>3589607636</v>
      </c>
    </row>
    <row r="20" spans="1:27" ht="13.5">
      <c r="A20" s="5" t="s">
        <v>47</v>
      </c>
      <c r="B20" s="3"/>
      <c r="C20" s="22">
        <v>1751890952</v>
      </c>
      <c r="D20" s="22"/>
      <c r="E20" s="23">
        <v>1931170442</v>
      </c>
      <c r="F20" s="24">
        <v>1940819900</v>
      </c>
      <c r="G20" s="24">
        <v>149870579</v>
      </c>
      <c r="H20" s="24">
        <v>80837050</v>
      </c>
      <c r="I20" s="24">
        <v>152210429</v>
      </c>
      <c r="J20" s="24">
        <v>382918058</v>
      </c>
      <c r="K20" s="24">
        <v>137321639</v>
      </c>
      <c r="L20" s="24">
        <v>145863993</v>
      </c>
      <c r="M20" s="24">
        <v>323694488</v>
      </c>
      <c r="N20" s="24">
        <v>606880120</v>
      </c>
      <c r="O20" s="24">
        <v>140653560</v>
      </c>
      <c r="P20" s="24">
        <v>139404392</v>
      </c>
      <c r="Q20" s="24">
        <v>177035871</v>
      </c>
      <c r="R20" s="24">
        <v>457093823</v>
      </c>
      <c r="S20" s="24"/>
      <c r="T20" s="24"/>
      <c r="U20" s="24"/>
      <c r="V20" s="24"/>
      <c r="W20" s="24">
        <v>1446892001</v>
      </c>
      <c r="X20" s="24">
        <v>1295095245</v>
      </c>
      <c r="Y20" s="24">
        <v>151796756</v>
      </c>
      <c r="Z20" s="6">
        <v>11.72</v>
      </c>
      <c r="AA20" s="22">
        <v>1940819900</v>
      </c>
    </row>
    <row r="21" spans="1:27" ht="13.5">
      <c r="A21" s="5" t="s">
        <v>48</v>
      </c>
      <c r="B21" s="3"/>
      <c r="C21" s="22">
        <v>505016031</v>
      </c>
      <c r="D21" s="22"/>
      <c r="E21" s="23">
        <v>541296314</v>
      </c>
      <c r="F21" s="24">
        <v>568066585</v>
      </c>
      <c r="G21" s="24">
        <v>71691387</v>
      </c>
      <c r="H21" s="24">
        <v>13540847</v>
      </c>
      <c r="I21" s="24">
        <v>50995898</v>
      </c>
      <c r="J21" s="24">
        <v>136228132</v>
      </c>
      <c r="K21" s="24">
        <v>44551444</v>
      </c>
      <c r="L21" s="24">
        <v>40255539</v>
      </c>
      <c r="M21" s="24">
        <v>112903873</v>
      </c>
      <c r="N21" s="24">
        <v>197710856</v>
      </c>
      <c r="O21" s="24">
        <v>25792132</v>
      </c>
      <c r="P21" s="24">
        <v>43404671</v>
      </c>
      <c r="Q21" s="24">
        <v>53830791</v>
      </c>
      <c r="R21" s="24">
        <v>123027594</v>
      </c>
      <c r="S21" s="24"/>
      <c r="T21" s="24"/>
      <c r="U21" s="24"/>
      <c r="V21" s="24"/>
      <c r="W21" s="24">
        <v>456966582</v>
      </c>
      <c r="X21" s="24">
        <v>365430846</v>
      </c>
      <c r="Y21" s="24">
        <v>91535736</v>
      </c>
      <c r="Z21" s="6">
        <v>25.05</v>
      </c>
      <c r="AA21" s="22">
        <v>568066585</v>
      </c>
    </row>
    <row r="22" spans="1:27" ht="13.5">
      <c r="A22" s="5" t="s">
        <v>49</v>
      </c>
      <c r="B22" s="3"/>
      <c r="C22" s="25">
        <v>384178662</v>
      </c>
      <c r="D22" s="25"/>
      <c r="E22" s="26">
        <v>446227303</v>
      </c>
      <c r="F22" s="27">
        <v>666992071</v>
      </c>
      <c r="G22" s="27">
        <v>69315464</v>
      </c>
      <c r="H22" s="27">
        <v>28217438</v>
      </c>
      <c r="I22" s="27">
        <v>45723156</v>
      </c>
      <c r="J22" s="27">
        <v>143256058</v>
      </c>
      <c r="K22" s="27">
        <v>32448847</v>
      </c>
      <c r="L22" s="27">
        <v>64734719</v>
      </c>
      <c r="M22" s="27">
        <v>80663691</v>
      </c>
      <c r="N22" s="27">
        <v>177847257</v>
      </c>
      <c r="O22" s="27">
        <v>47141603</v>
      </c>
      <c r="P22" s="27">
        <v>45472928</v>
      </c>
      <c r="Q22" s="27">
        <v>73804105</v>
      </c>
      <c r="R22" s="27">
        <v>166418636</v>
      </c>
      <c r="S22" s="27"/>
      <c r="T22" s="27"/>
      <c r="U22" s="27"/>
      <c r="V22" s="27"/>
      <c r="W22" s="27">
        <v>487521951</v>
      </c>
      <c r="X22" s="27">
        <v>282182850</v>
      </c>
      <c r="Y22" s="27">
        <v>205339101</v>
      </c>
      <c r="Z22" s="7">
        <v>72.77</v>
      </c>
      <c r="AA22" s="25">
        <v>666992071</v>
      </c>
    </row>
    <row r="23" spans="1:27" ht="13.5">
      <c r="A23" s="5" t="s">
        <v>50</v>
      </c>
      <c r="B23" s="3"/>
      <c r="C23" s="22">
        <v>377087291</v>
      </c>
      <c r="D23" s="22"/>
      <c r="E23" s="23">
        <v>465885263</v>
      </c>
      <c r="F23" s="24">
        <v>413729080</v>
      </c>
      <c r="G23" s="24">
        <v>57312187</v>
      </c>
      <c r="H23" s="24">
        <v>26018516</v>
      </c>
      <c r="I23" s="24">
        <v>27129273</v>
      </c>
      <c r="J23" s="24">
        <v>110459976</v>
      </c>
      <c r="K23" s="24">
        <v>27243949</v>
      </c>
      <c r="L23" s="24">
        <v>26852366</v>
      </c>
      <c r="M23" s="24">
        <v>50984945</v>
      </c>
      <c r="N23" s="24">
        <v>105081260</v>
      </c>
      <c r="O23" s="24">
        <v>30855814</v>
      </c>
      <c r="P23" s="24">
        <v>25811267</v>
      </c>
      <c r="Q23" s="24">
        <v>44696424</v>
      </c>
      <c r="R23" s="24">
        <v>101363505</v>
      </c>
      <c r="S23" s="24"/>
      <c r="T23" s="24"/>
      <c r="U23" s="24"/>
      <c r="V23" s="24"/>
      <c r="W23" s="24">
        <v>316904741</v>
      </c>
      <c r="X23" s="24">
        <v>276185830</v>
      </c>
      <c r="Y23" s="24">
        <v>40718911</v>
      </c>
      <c r="Z23" s="6">
        <v>14.74</v>
      </c>
      <c r="AA23" s="22">
        <v>413729080</v>
      </c>
    </row>
    <row r="24" spans="1:27" ht="13.5">
      <c r="A24" s="2" t="s">
        <v>51</v>
      </c>
      <c r="B24" s="8" t="s">
        <v>52</v>
      </c>
      <c r="C24" s="19">
        <v>734433516</v>
      </c>
      <c r="D24" s="19"/>
      <c r="E24" s="20">
        <v>874641056</v>
      </c>
      <c r="F24" s="21">
        <v>46496622</v>
      </c>
      <c r="G24" s="21">
        <v>4899794</v>
      </c>
      <c r="H24" s="21">
        <v>-1111272</v>
      </c>
      <c r="I24" s="21">
        <v>6152074</v>
      </c>
      <c r="J24" s="21">
        <v>9940596</v>
      </c>
      <c r="K24" s="21">
        <v>4971775</v>
      </c>
      <c r="L24" s="21">
        <v>4076649</v>
      </c>
      <c r="M24" s="21">
        <v>5672294</v>
      </c>
      <c r="N24" s="21">
        <v>14720718</v>
      </c>
      <c r="O24" s="21">
        <v>5752699</v>
      </c>
      <c r="P24" s="21">
        <v>2271615</v>
      </c>
      <c r="Q24" s="21">
        <v>5777049</v>
      </c>
      <c r="R24" s="21">
        <v>13801363</v>
      </c>
      <c r="S24" s="21"/>
      <c r="T24" s="21"/>
      <c r="U24" s="21"/>
      <c r="V24" s="21"/>
      <c r="W24" s="21">
        <v>38462677</v>
      </c>
      <c r="X24" s="21">
        <v>452158757</v>
      </c>
      <c r="Y24" s="21">
        <v>-413696080</v>
      </c>
      <c r="Z24" s="4">
        <v>-91.49</v>
      </c>
      <c r="AA24" s="19">
        <v>46496622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6148568369</v>
      </c>
      <c r="D25" s="40">
        <f>+D5+D9+D15+D19+D24</f>
        <v>0</v>
      </c>
      <c r="E25" s="41">
        <f t="shared" si="4"/>
        <v>6755308382</v>
      </c>
      <c r="F25" s="42">
        <f t="shared" si="4"/>
        <v>6673705264</v>
      </c>
      <c r="G25" s="42">
        <f t="shared" si="4"/>
        <v>709520889</v>
      </c>
      <c r="H25" s="42">
        <f t="shared" si="4"/>
        <v>417126458</v>
      </c>
      <c r="I25" s="42">
        <f t="shared" si="4"/>
        <v>413595367</v>
      </c>
      <c r="J25" s="42">
        <f t="shared" si="4"/>
        <v>1540242714</v>
      </c>
      <c r="K25" s="42">
        <f t="shared" si="4"/>
        <v>409544363</v>
      </c>
      <c r="L25" s="42">
        <f t="shared" si="4"/>
        <v>442194365</v>
      </c>
      <c r="M25" s="42">
        <f t="shared" si="4"/>
        <v>1024500170</v>
      </c>
      <c r="N25" s="42">
        <f t="shared" si="4"/>
        <v>1876238898</v>
      </c>
      <c r="O25" s="42">
        <f t="shared" si="4"/>
        <v>369040498</v>
      </c>
      <c r="P25" s="42">
        <f t="shared" si="4"/>
        <v>404553585</v>
      </c>
      <c r="Q25" s="42">
        <f t="shared" si="4"/>
        <v>784393252</v>
      </c>
      <c r="R25" s="42">
        <f t="shared" si="4"/>
        <v>1557987335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4974468947</v>
      </c>
      <c r="X25" s="42">
        <f t="shared" si="4"/>
        <v>4448947886</v>
      </c>
      <c r="Y25" s="42">
        <f t="shared" si="4"/>
        <v>525521061</v>
      </c>
      <c r="Z25" s="43">
        <f>+IF(X25&lt;&gt;0,+(Y25/X25)*100,0)</f>
        <v>11.812254817677584</v>
      </c>
      <c r="AA25" s="40">
        <f>+AA5+AA9+AA15+AA19+AA24</f>
        <v>6673705264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967779835</v>
      </c>
      <c r="D28" s="19">
        <f>SUM(D29:D31)</f>
        <v>0</v>
      </c>
      <c r="E28" s="20">
        <f t="shared" si="5"/>
        <v>1189292174</v>
      </c>
      <c r="F28" s="21">
        <f t="shared" si="5"/>
        <v>1042361566</v>
      </c>
      <c r="G28" s="21">
        <f t="shared" si="5"/>
        <v>58260860</v>
      </c>
      <c r="H28" s="21">
        <f t="shared" si="5"/>
        <v>79276328</v>
      </c>
      <c r="I28" s="21">
        <f t="shared" si="5"/>
        <v>85575780</v>
      </c>
      <c r="J28" s="21">
        <f t="shared" si="5"/>
        <v>223112968</v>
      </c>
      <c r="K28" s="21">
        <f t="shared" si="5"/>
        <v>76371037</v>
      </c>
      <c r="L28" s="21">
        <f t="shared" si="5"/>
        <v>73754114</v>
      </c>
      <c r="M28" s="21">
        <f t="shared" si="5"/>
        <v>86544470</v>
      </c>
      <c r="N28" s="21">
        <f t="shared" si="5"/>
        <v>236669621</v>
      </c>
      <c r="O28" s="21">
        <f t="shared" si="5"/>
        <v>75484883</v>
      </c>
      <c r="P28" s="21">
        <f t="shared" si="5"/>
        <v>74696892</v>
      </c>
      <c r="Q28" s="21">
        <f t="shared" si="5"/>
        <v>71456704</v>
      </c>
      <c r="R28" s="21">
        <f t="shared" si="5"/>
        <v>221638479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681421068</v>
      </c>
      <c r="X28" s="21">
        <f t="shared" si="5"/>
        <v>740372458</v>
      </c>
      <c r="Y28" s="21">
        <f t="shared" si="5"/>
        <v>-58951390</v>
      </c>
      <c r="Z28" s="4">
        <f>+IF(X28&lt;&gt;0,+(Y28/X28)*100,0)</f>
        <v>-7.962396407782095</v>
      </c>
      <c r="AA28" s="19">
        <f>SUM(AA29:AA31)</f>
        <v>1042361566</v>
      </c>
    </row>
    <row r="29" spans="1:27" ht="13.5">
      <c r="A29" s="5" t="s">
        <v>33</v>
      </c>
      <c r="B29" s="3"/>
      <c r="C29" s="22">
        <v>250585587</v>
      </c>
      <c r="D29" s="22"/>
      <c r="E29" s="23">
        <v>209045565</v>
      </c>
      <c r="F29" s="24">
        <v>301699589</v>
      </c>
      <c r="G29" s="24">
        <v>23052863</v>
      </c>
      <c r="H29" s="24">
        <v>33203381</v>
      </c>
      <c r="I29" s="24">
        <v>24171839</v>
      </c>
      <c r="J29" s="24">
        <v>80428083</v>
      </c>
      <c r="K29" s="24">
        <v>27822005</v>
      </c>
      <c r="L29" s="24">
        <v>19298363</v>
      </c>
      <c r="M29" s="24">
        <v>34360569</v>
      </c>
      <c r="N29" s="24">
        <v>81480937</v>
      </c>
      <c r="O29" s="24">
        <v>21636787</v>
      </c>
      <c r="P29" s="24">
        <v>21138460</v>
      </c>
      <c r="Q29" s="24">
        <v>18675373</v>
      </c>
      <c r="R29" s="24">
        <v>61450620</v>
      </c>
      <c r="S29" s="24"/>
      <c r="T29" s="24"/>
      <c r="U29" s="24"/>
      <c r="V29" s="24"/>
      <c r="W29" s="24">
        <v>223359640</v>
      </c>
      <c r="X29" s="24">
        <v>140330733</v>
      </c>
      <c r="Y29" s="24">
        <v>83028907</v>
      </c>
      <c r="Z29" s="6">
        <v>59.17</v>
      </c>
      <c r="AA29" s="22">
        <v>301699589</v>
      </c>
    </row>
    <row r="30" spans="1:27" ht="13.5">
      <c r="A30" s="5" t="s">
        <v>34</v>
      </c>
      <c r="B30" s="3"/>
      <c r="C30" s="25">
        <v>452161161</v>
      </c>
      <c r="D30" s="25"/>
      <c r="E30" s="26">
        <v>553043678</v>
      </c>
      <c r="F30" s="27">
        <v>471839230</v>
      </c>
      <c r="G30" s="27">
        <v>18371105</v>
      </c>
      <c r="H30" s="27">
        <v>29596793</v>
      </c>
      <c r="I30" s="27">
        <v>25290447</v>
      </c>
      <c r="J30" s="27">
        <v>73258345</v>
      </c>
      <c r="K30" s="27">
        <v>32182888</v>
      </c>
      <c r="L30" s="27">
        <v>34291401</v>
      </c>
      <c r="M30" s="27">
        <v>35447324</v>
      </c>
      <c r="N30" s="27">
        <v>101921613</v>
      </c>
      <c r="O30" s="27">
        <v>36770339</v>
      </c>
      <c r="P30" s="27">
        <v>34580842</v>
      </c>
      <c r="Q30" s="27">
        <v>33881491</v>
      </c>
      <c r="R30" s="27">
        <v>105232672</v>
      </c>
      <c r="S30" s="27"/>
      <c r="T30" s="27"/>
      <c r="U30" s="27"/>
      <c r="V30" s="27"/>
      <c r="W30" s="27">
        <v>280412630</v>
      </c>
      <c r="X30" s="27">
        <v>320722487</v>
      </c>
      <c r="Y30" s="27">
        <v>-40309857</v>
      </c>
      <c r="Z30" s="7">
        <v>-12.57</v>
      </c>
      <c r="AA30" s="25">
        <v>471839230</v>
      </c>
    </row>
    <row r="31" spans="1:27" ht="13.5">
      <c r="A31" s="5" t="s">
        <v>35</v>
      </c>
      <c r="B31" s="3"/>
      <c r="C31" s="22">
        <v>265033087</v>
      </c>
      <c r="D31" s="22"/>
      <c r="E31" s="23">
        <v>427202931</v>
      </c>
      <c r="F31" s="24">
        <v>268822747</v>
      </c>
      <c r="G31" s="24">
        <v>16836892</v>
      </c>
      <c r="H31" s="24">
        <v>16476154</v>
      </c>
      <c r="I31" s="24">
        <v>36113494</v>
      </c>
      <c r="J31" s="24">
        <v>69426540</v>
      </c>
      <c r="K31" s="24">
        <v>16366144</v>
      </c>
      <c r="L31" s="24">
        <v>20164350</v>
      </c>
      <c r="M31" s="24">
        <v>16736577</v>
      </c>
      <c r="N31" s="24">
        <v>53267071</v>
      </c>
      <c r="O31" s="24">
        <v>17077757</v>
      </c>
      <c r="P31" s="24">
        <v>18977590</v>
      </c>
      <c r="Q31" s="24">
        <v>18899840</v>
      </c>
      <c r="R31" s="24">
        <v>54955187</v>
      </c>
      <c r="S31" s="24"/>
      <c r="T31" s="24"/>
      <c r="U31" s="24"/>
      <c r="V31" s="24"/>
      <c r="W31" s="24">
        <v>177648798</v>
      </c>
      <c r="X31" s="24">
        <v>279319238</v>
      </c>
      <c r="Y31" s="24">
        <v>-101670440</v>
      </c>
      <c r="Z31" s="6">
        <v>-36.4</v>
      </c>
      <c r="AA31" s="22">
        <v>268822747</v>
      </c>
    </row>
    <row r="32" spans="1:27" ht="13.5">
      <c r="A32" s="2" t="s">
        <v>36</v>
      </c>
      <c r="B32" s="3"/>
      <c r="C32" s="19">
        <f aca="true" t="shared" si="6" ref="C32:Y32">SUM(C33:C37)</f>
        <v>719662441</v>
      </c>
      <c r="D32" s="19">
        <f>SUM(D33:D37)</f>
        <v>0</v>
      </c>
      <c r="E32" s="20">
        <f t="shared" si="6"/>
        <v>738246473</v>
      </c>
      <c r="F32" s="21">
        <f t="shared" si="6"/>
        <v>718907697</v>
      </c>
      <c r="G32" s="21">
        <f t="shared" si="6"/>
        <v>27709846</v>
      </c>
      <c r="H32" s="21">
        <f t="shared" si="6"/>
        <v>75048615</v>
      </c>
      <c r="I32" s="21">
        <f t="shared" si="6"/>
        <v>69624523</v>
      </c>
      <c r="J32" s="21">
        <f t="shared" si="6"/>
        <v>172382984</v>
      </c>
      <c r="K32" s="21">
        <f t="shared" si="6"/>
        <v>56665856</v>
      </c>
      <c r="L32" s="21">
        <f t="shared" si="6"/>
        <v>52820217</v>
      </c>
      <c r="M32" s="21">
        <f t="shared" si="6"/>
        <v>58399562</v>
      </c>
      <c r="N32" s="21">
        <f t="shared" si="6"/>
        <v>167885635</v>
      </c>
      <c r="O32" s="21">
        <f t="shared" si="6"/>
        <v>51901284</v>
      </c>
      <c r="P32" s="21">
        <f t="shared" si="6"/>
        <v>51646975</v>
      </c>
      <c r="Q32" s="21">
        <f t="shared" si="6"/>
        <v>60766840</v>
      </c>
      <c r="R32" s="21">
        <f t="shared" si="6"/>
        <v>164315099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504583718</v>
      </c>
      <c r="X32" s="21">
        <f t="shared" si="6"/>
        <v>509020423</v>
      </c>
      <c r="Y32" s="21">
        <f t="shared" si="6"/>
        <v>-4436705</v>
      </c>
      <c r="Z32" s="4">
        <f>+IF(X32&lt;&gt;0,+(Y32/X32)*100,0)</f>
        <v>-0.8716163044797909</v>
      </c>
      <c r="AA32" s="19">
        <f>SUM(AA33:AA37)</f>
        <v>718907697</v>
      </c>
    </row>
    <row r="33" spans="1:27" ht="13.5">
      <c r="A33" s="5" t="s">
        <v>37</v>
      </c>
      <c r="B33" s="3"/>
      <c r="C33" s="22">
        <v>131648818</v>
      </c>
      <c r="D33" s="22"/>
      <c r="E33" s="23">
        <v>94309476</v>
      </c>
      <c r="F33" s="24">
        <v>118610742</v>
      </c>
      <c r="G33" s="24">
        <v>5736172</v>
      </c>
      <c r="H33" s="24">
        <v>6249004</v>
      </c>
      <c r="I33" s="24">
        <v>7948368</v>
      </c>
      <c r="J33" s="24">
        <v>19933544</v>
      </c>
      <c r="K33" s="24">
        <v>7873118</v>
      </c>
      <c r="L33" s="24">
        <v>9553706</v>
      </c>
      <c r="M33" s="24">
        <v>10774585</v>
      </c>
      <c r="N33" s="24">
        <v>28201409</v>
      </c>
      <c r="O33" s="24">
        <v>8825012</v>
      </c>
      <c r="P33" s="24">
        <v>9179801</v>
      </c>
      <c r="Q33" s="24">
        <v>9571435</v>
      </c>
      <c r="R33" s="24">
        <v>27576248</v>
      </c>
      <c r="S33" s="24"/>
      <c r="T33" s="24"/>
      <c r="U33" s="24"/>
      <c r="V33" s="24"/>
      <c r="W33" s="24">
        <v>75711201</v>
      </c>
      <c r="X33" s="24">
        <v>77590967</v>
      </c>
      <c r="Y33" s="24">
        <v>-1879766</v>
      </c>
      <c r="Z33" s="6">
        <v>-2.42</v>
      </c>
      <c r="AA33" s="22">
        <v>118610742</v>
      </c>
    </row>
    <row r="34" spans="1:27" ht="13.5">
      <c r="A34" s="5" t="s">
        <v>38</v>
      </c>
      <c r="B34" s="3"/>
      <c r="C34" s="22">
        <v>74197499</v>
      </c>
      <c r="D34" s="22"/>
      <c r="E34" s="23">
        <v>77112584</v>
      </c>
      <c r="F34" s="24">
        <v>68110786</v>
      </c>
      <c r="G34" s="24">
        <v>13717276</v>
      </c>
      <c r="H34" s="24">
        <v>16402450</v>
      </c>
      <c r="I34" s="24">
        <v>14373025</v>
      </c>
      <c r="J34" s="24">
        <v>44492751</v>
      </c>
      <c r="K34" s="24">
        <v>12189721</v>
      </c>
      <c r="L34" s="24">
        <v>6345749</v>
      </c>
      <c r="M34" s="24">
        <v>6230123</v>
      </c>
      <c r="N34" s="24">
        <v>24765593</v>
      </c>
      <c r="O34" s="24">
        <v>7591629</v>
      </c>
      <c r="P34" s="24">
        <v>6111872</v>
      </c>
      <c r="Q34" s="24">
        <v>8552420</v>
      </c>
      <c r="R34" s="24">
        <v>22255921</v>
      </c>
      <c r="S34" s="24"/>
      <c r="T34" s="24"/>
      <c r="U34" s="24"/>
      <c r="V34" s="24"/>
      <c r="W34" s="24">
        <v>91514265</v>
      </c>
      <c r="X34" s="24">
        <v>67743994</v>
      </c>
      <c r="Y34" s="24">
        <v>23770271</v>
      </c>
      <c r="Z34" s="6">
        <v>35.09</v>
      </c>
      <c r="AA34" s="22">
        <v>68110786</v>
      </c>
    </row>
    <row r="35" spans="1:27" ht="13.5">
      <c r="A35" s="5" t="s">
        <v>39</v>
      </c>
      <c r="B35" s="3"/>
      <c r="C35" s="22">
        <v>266257864</v>
      </c>
      <c r="D35" s="22"/>
      <c r="E35" s="23">
        <v>224016163</v>
      </c>
      <c r="F35" s="24">
        <v>308513060</v>
      </c>
      <c r="G35" s="24">
        <v>3562423</v>
      </c>
      <c r="H35" s="24">
        <v>40702183</v>
      </c>
      <c r="I35" s="24">
        <v>36103081</v>
      </c>
      <c r="J35" s="24">
        <v>80367687</v>
      </c>
      <c r="K35" s="24">
        <v>24255787</v>
      </c>
      <c r="L35" s="24">
        <v>23153313</v>
      </c>
      <c r="M35" s="24">
        <v>18534393</v>
      </c>
      <c r="N35" s="24">
        <v>65943493</v>
      </c>
      <c r="O35" s="24">
        <v>30569670</v>
      </c>
      <c r="P35" s="24">
        <v>26156328</v>
      </c>
      <c r="Q35" s="24">
        <v>27680923</v>
      </c>
      <c r="R35" s="24">
        <v>84406921</v>
      </c>
      <c r="S35" s="24"/>
      <c r="T35" s="24"/>
      <c r="U35" s="24"/>
      <c r="V35" s="24"/>
      <c r="W35" s="24">
        <v>230718101</v>
      </c>
      <c r="X35" s="24">
        <v>196276260</v>
      </c>
      <c r="Y35" s="24">
        <v>34441841</v>
      </c>
      <c r="Z35" s="6">
        <v>17.55</v>
      </c>
      <c r="AA35" s="22">
        <v>308513060</v>
      </c>
    </row>
    <row r="36" spans="1:27" ht="13.5">
      <c r="A36" s="5" t="s">
        <v>40</v>
      </c>
      <c r="B36" s="3"/>
      <c r="C36" s="22">
        <v>216632801</v>
      </c>
      <c r="D36" s="22"/>
      <c r="E36" s="23">
        <v>280019144</v>
      </c>
      <c r="F36" s="24">
        <v>188415115</v>
      </c>
      <c r="G36" s="24">
        <v>2270997</v>
      </c>
      <c r="H36" s="24">
        <v>9230151</v>
      </c>
      <c r="I36" s="24">
        <v>8519924</v>
      </c>
      <c r="J36" s="24">
        <v>20021072</v>
      </c>
      <c r="K36" s="24">
        <v>9599415</v>
      </c>
      <c r="L36" s="24">
        <v>10854028</v>
      </c>
      <c r="M36" s="24">
        <v>20194412</v>
      </c>
      <c r="N36" s="24">
        <v>40647855</v>
      </c>
      <c r="O36" s="24">
        <v>2371600</v>
      </c>
      <c r="P36" s="24">
        <v>7664912</v>
      </c>
      <c r="Q36" s="24">
        <v>12312136</v>
      </c>
      <c r="R36" s="24">
        <v>22348648</v>
      </c>
      <c r="S36" s="24"/>
      <c r="T36" s="24"/>
      <c r="U36" s="24"/>
      <c r="V36" s="24"/>
      <c r="W36" s="24">
        <v>83017575</v>
      </c>
      <c r="X36" s="24">
        <v>142477509</v>
      </c>
      <c r="Y36" s="24">
        <v>-59459934</v>
      </c>
      <c r="Z36" s="6">
        <v>-41.73</v>
      </c>
      <c r="AA36" s="22">
        <v>188415115</v>
      </c>
    </row>
    <row r="37" spans="1:27" ht="13.5">
      <c r="A37" s="5" t="s">
        <v>41</v>
      </c>
      <c r="B37" s="3"/>
      <c r="C37" s="25">
        <v>30925459</v>
      </c>
      <c r="D37" s="25"/>
      <c r="E37" s="26">
        <v>62789106</v>
      </c>
      <c r="F37" s="27">
        <v>35257994</v>
      </c>
      <c r="G37" s="27">
        <v>2422978</v>
      </c>
      <c r="H37" s="27">
        <v>2464827</v>
      </c>
      <c r="I37" s="27">
        <v>2680125</v>
      </c>
      <c r="J37" s="27">
        <v>7567930</v>
      </c>
      <c r="K37" s="27">
        <v>2747815</v>
      </c>
      <c r="L37" s="27">
        <v>2913421</v>
      </c>
      <c r="M37" s="27">
        <v>2666049</v>
      </c>
      <c r="N37" s="27">
        <v>8327285</v>
      </c>
      <c r="O37" s="27">
        <v>2543373</v>
      </c>
      <c r="P37" s="27">
        <v>2534062</v>
      </c>
      <c r="Q37" s="27">
        <v>2649926</v>
      </c>
      <c r="R37" s="27">
        <v>7727361</v>
      </c>
      <c r="S37" s="27"/>
      <c r="T37" s="27"/>
      <c r="U37" s="27"/>
      <c r="V37" s="27"/>
      <c r="W37" s="27">
        <v>23622576</v>
      </c>
      <c r="X37" s="27">
        <v>24931693</v>
      </c>
      <c r="Y37" s="27">
        <v>-1309117</v>
      </c>
      <c r="Z37" s="7">
        <v>-5.25</v>
      </c>
      <c r="AA37" s="25">
        <v>35257994</v>
      </c>
    </row>
    <row r="38" spans="1:27" ht="13.5">
      <c r="A38" s="2" t="s">
        <v>42</v>
      </c>
      <c r="B38" s="8"/>
      <c r="C38" s="19">
        <f aca="true" t="shared" si="7" ref="C38:Y38">SUM(C39:C41)</f>
        <v>832752126</v>
      </c>
      <c r="D38" s="19">
        <f>SUM(D39:D41)</f>
        <v>0</v>
      </c>
      <c r="E38" s="20">
        <f t="shared" si="7"/>
        <v>919522697</v>
      </c>
      <c r="F38" s="21">
        <f t="shared" si="7"/>
        <v>937613981</v>
      </c>
      <c r="G38" s="21">
        <f t="shared" si="7"/>
        <v>47818345</v>
      </c>
      <c r="H38" s="21">
        <f t="shared" si="7"/>
        <v>55551266</v>
      </c>
      <c r="I38" s="21">
        <f t="shared" si="7"/>
        <v>66504119</v>
      </c>
      <c r="J38" s="21">
        <f t="shared" si="7"/>
        <v>169873730</v>
      </c>
      <c r="K38" s="21">
        <f t="shared" si="7"/>
        <v>60047595</v>
      </c>
      <c r="L38" s="21">
        <f t="shared" si="7"/>
        <v>74910697</v>
      </c>
      <c r="M38" s="21">
        <f t="shared" si="7"/>
        <v>79643241</v>
      </c>
      <c r="N38" s="21">
        <f t="shared" si="7"/>
        <v>214601533</v>
      </c>
      <c r="O38" s="21">
        <f t="shared" si="7"/>
        <v>67009877</v>
      </c>
      <c r="P38" s="21">
        <f t="shared" si="7"/>
        <v>62918673</v>
      </c>
      <c r="Q38" s="21">
        <f t="shared" si="7"/>
        <v>83442223</v>
      </c>
      <c r="R38" s="21">
        <f t="shared" si="7"/>
        <v>213370773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597846036</v>
      </c>
      <c r="X38" s="21">
        <f t="shared" si="7"/>
        <v>743003926</v>
      </c>
      <c r="Y38" s="21">
        <f t="shared" si="7"/>
        <v>-145157890</v>
      </c>
      <c r="Z38" s="4">
        <f>+IF(X38&lt;&gt;0,+(Y38/X38)*100,0)</f>
        <v>-19.53662489799549</v>
      </c>
      <c r="AA38" s="19">
        <f>SUM(AA39:AA41)</f>
        <v>937613981</v>
      </c>
    </row>
    <row r="39" spans="1:27" ht="13.5">
      <c r="A39" s="5" t="s">
        <v>43</v>
      </c>
      <c r="B39" s="3"/>
      <c r="C39" s="22">
        <v>192694522</v>
      </c>
      <c r="D39" s="22"/>
      <c r="E39" s="23">
        <v>270450886</v>
      </c>
      <c r="F39" s="24">
        <v>287111186</v>
      </c>
      <c r="G39" s="24">
        <v>15583744</v>
      </c>
      <c r="H39" s="24">
        <v>19031527</v>
      </c>
      <c r="I39" s="24">
        <v>21850453</v>
      </c>
      <c r="J39" s="24">
        <v>56465724</v>
      </c>
      <c r="K39" s="24">
        <v>19556897</v>
      </c>
      <c r="L39" s="24">
        <v>27356536</v>
      </c>
      <c r="M39" s="24">
        <v>26243203</v>
      </c>
      <c r="N39" s="24">
        <v>73156636</v>
      </c>
      <c r="O39" s="24">
        <v>22709583</v>
      </c>
      <c r="P39" s="24">
        <v>16806619</v>
      </c>
      <c r="Q39" s="24">
        <v>20235744</v>
      </c>
      <c r="R39" s="24">
        <v>59751946</v>
      </c>
      <c r="S39" s="24"/>
      <c r="T39" s="24"/>
      <c r="U39" s="24"/>
      <c r="V39" s="24"/>
      <c r="W39" s="24">
        <v>189374306</v>
      </c>
      <c r="X39" s="24">
        <v>184780830</v>
      </c>
      <c r="Y39" s="24">
        <v>4593476</v>
      </c>
      <c r="Z39" s="6">
        <v>2.49</v>
      </c>
      <c r="AA39" s="22">
        <v>287111186</v>
      </c>
    </row>
    <row r="40" spans="1:27" ht="13.5">
      <c r="A40" s="5" t="s">
        <v>44</v>
      </c>
      <c r="B40" s="3"/>
      <c r="C40" s="22">
        <v>532428334</v>
      </c>
      <c r="D40" s="22"/>
      <c r="E40" s="23">
        <v>543263018</v>
      </c>
      <c r="F40" s="24">
        <v>540848261</v>
      </c>
      <c r="G40" s="24">
        <v>30767833</v>
      </c>
      <c r="H40" s="24">
        <v>34445682</v>
      </c>
      <c r="I40" s="24">
        <v>39233946</v>
      </c>
      <c r="J40" s="24">
        <v>104447461</v>
      </c>
      <c r="K40" s="24">
        <v>35913637</v>
      </c>
      <c r="L40" s="24">
        <v>37841743</v>
      </c>
      <c r="M40" s="24">
        <v>43331148</v>
      </c>
      <c r="N40" s="24">
        <v>117086528</v>
      </c>
      <c r="O40" s="24">
        <v>35097684</v>
      </c>
      <c r="P40" s="24">
        <v>37051893</v>
      </c>
      <c r="Q40" s="24">
        <v>51730228</v>
      </c>
      <c r="R40" s="24">
        <v>123879805</v>
      </c>
      <c r="S40" s="24"/>
      <c r="T40" s="24"/>
      <c r="U40" s="24"/>
      <c r="V40" s="24"/>
      <c r="W40" s="24">
        <v>345413794</v>
      </c>
      <c r="X40" s="24">
        <v>469400798</v>
      </c>
      <c r="Y40" s="24">
        <v>-123987004</v>
      </c>
      <c r="Z40" s="6">
        <v>-26.41</v>
      </c>
      <c r="AA40" s="22">
        <v>540848261</v>
      </c>
    </row>
    <row r="41" spans="1:27" ht="13.5">
      <c r="A41" s="5" t="s">
        <v>45</v>
      </c>
      <c r="B41" s="3"/>
      <c r="C41" s="22">
        <v>107629270</v>
      </c>
      <c r="D41" s="22"/>
      <c r="E41" s="23">
        <v>105808793</v>
      </c>
      <c r="F41" s="24">
        <v>109654534</v>
      </c>
      <c r="G41" s="24">
        <v>1466768</v>
      </c>
      <c r="H41" s="24">
        <v>2074057</v>
      </c>
      <c r="I41" s="24">
        <v>5419720</v>
      </c>
      <c r="J41" s="24">
        <v>8960545</v>
      </c>
      <c r="K41" s="24">
        <v>4577061</v>
      </c>
      <c r="L41" s="24">
        <v>9712418</v>
      </c>
      <c r="M41" s="24">
        <v>10068890</v>
      </c>
      <c r="N41" s="24">
        <v>24358369</v>
      </c>
      <c r="O41" s="24">
        <v>9202610</v>
      </c>
      <c r="P41" s="24">
        <v>9060161</v>
      </c>
      <c r="Q41" s="24">
        <v>11476251</v>
      </c>
      <c r="R41" s="24">
        <v>29739022</v>
      </c>
      <c r="S41" s="24"/>
      <c r="T41" s="24"/>
      <c r="U41" s="24"/>
      <c r="V41" s="24"/>
      <c r="W41" s="24">
        <v>63057936</v>
      </c>
      <c r="X41" s="24">
        <v>88822298</v>
      </c>
      <c r="Y41" s="24">
        <v>-25764362</v>
      </c>
      <c r="Z41" s="6">
        <v>-29.01</v>
      </c>
      <c r="AA41" s="22">
        <v>109654534</v>
      </c>
    </row>
    <row r="42" spans="1:27" ht="13.5">
      <c r="A42" s="2" t="s">
        <v>46</v>
      </c>
      <c r="B42" s="8"/>
      <c r="C42" s="19">
        <f aca="true" t="shared" si="8" ref="C42:Y42">SUM(C43:C46)</f>
        <v>2928376284</v>
      </c>
      <c r="D42" s="19">
        <f>SUM(D43:D46)</f>
        <v>0</v>
      </c>
      <c r="E42" s="20">
        <f t="shared" si="8"/>
        <v>3041214486</v>
      </c>
      <c r="F42" s="21">
        <f t="shared" si="8"/>
        <v>3223057579</v>
      </c>
      <c r="G42" s="21">
        <f t="shared" si="8"/>
        <v>275107338</v>
      </c>
      <c r="H42" s="21">
        <f t="shared" si="8"/>
        <v>302113776</v>
      </c>
      <c r="I42" s="21">
        <f t="shared" si="8"/>
        <v>284110323</v>
      </c>
      <c r="J42" s="21">
        <f t="shared" si="8"/>
        <v>861331437</v>
      </c>
      <c r="K42" s="21">
        <f t="shared" si="8"/>
        <v>276065744</v>
      </c>
      <c r="L42" s="21">
        <f t="shared" si="8"/>
        <v>249207525</v>
      </c>
      <c r="M42" s="21">
        <f t="shared" si="8"/>
        <v>277730475</v>
      </c>
      <c r="N42" s="21">
        <f t="shared" si="8"/>
        <v>803003744</v>
      </c>
      <c r="O42" s="21">
        <f t="shared" si="8"/>
        <v>247298854</v>
      </c>
      <c r="P42" s="21">
        <f t="shared" si="8"/>
        <v>242523573</v>
      </c>
      <c r="Q42" s="21">
        <f t="shared" si="8"/>
        <v>250433215</v>
      </c>
      <c r="R42" s="21">
        <f t="shared" si="8"/>
        <v>740255642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2404590823</v>
      </c>
      <c r="X42" s="21">
        <f t="shared" si="8"/>
        <v>2232227611</v>
      </c>
      <c r="Y42" s="21">
        <f t="shared" si="8"/>
        <v>172363212</v>
      </c>
      <c r="Z42" s="4">
        <f>+IF(X42&lt;&gt;0,+(Y42/X42)*100,0)</f>
        <v>7.7215787113565995</v>
      </c>
      <c r="AA42" s="19">
        <f>SUM(AA43:AA46)</f>
        <v>3223057579</v>
      </c>
    </row>
    <row r="43" spans="1:27" ht="13.5">
      <c r="A43" s="5" t="s">
        <v>47</v>
      </c>
      <c r="B43" s="3"/>
      <c r="C43" s="22">
        <v>1575890524</v>
      </c>
      <c r="D43" s="22"/>
      <c r="E43" s="23">
        <v>1725554822</v>
      </c>
      <c r="F43" s="24">
        <v>1787089005</v>
      </c>
      <c r="G43" s="24">
        <v>191367709</v>
      </c>
      <c r="H43" s="24">
        <v>187555117</v>
      </c>
      <c r="I43" s="24">
        <v>139262947</v>
      </c>
      <c r="J43" s="24">
        <v>518185773</v>
      </c>
      <c r="K43" s="24">
        <v>143248274</v>
      </c>
      <c r="L43" s="24">
        <v>133622436</v>
      </c>
      <c r="M43" s="24">
        <v>132246037</v>
      </c>
      <c r="N43" s="24">
        <v>409116747</v>
      </c>
      <c r="O43" s="24">
        <v>141992143</v>
      </c>
      <c r="P43" s="24">
        <v>124769739</v>
      </c>
      <c r="Q43" s="24">
        <v>134351715</v>
      </c>
      <c r="R43" s="24">
        <v>401113597</v>
      </c>
      <c r="S43" s="24"/>
      <c r="T43" s="24"/>
      <c r="U43" s="24"/>
      <c r="V43" s="24"/>
      <c r="W43" s="24">
        <v>1328416117</v>
      </c>
      <c r="X43" s="24">
        <v>1235005410</v>
      </c>
      <c r="Y43" s="24">
        <v>93410707</v>
      </c>
      <c r="Z43" s="6">
        <v>7.56</v>
      </c>
      <c r="AA43" s="22">
        <v>1787089005</v>
      </c>
    </row>
    <row r="44" spans="1:27" ht="13.5">
      <c r="A44" s="5" t="s">
        <v>48</v>
      </c>
      <c r="B44" s="3"/>
      <c r="C44" s="22">
        <v>647216653</v>
      </c>
      <c r="D44" s="22"/>
      <c r="E44" s="23">
        <v>531790840</v>
      </c>
      <c r="F44" s="24">
        <v>595720702</v>
      </c>
      <c r="G44" s="24">
        <v>41203410</v>
      </c>
      <c r="H44" s="24">
        <v>60800459</v>
      </c>
      <c r="I44" s="24">
        <v>57974796</v>
      </c>
      <c r="J44" s="24">
        <v>159978665</v>
      </c>
      <c r="K44" s="24">
        <v>47480995</v>
      </c>
      <c r="L44" s="24">
        <v>42966195</v>
      </c>
      <c r="M44" s="24">
        <v>58731838</v>
      </c>
      <c r="N44" s="24">
        <v>149179028</v>
      </c>
      <c r="O44" s="24">
        <v>46587701</v>
      </c>
      <c r="P44" s="24">
        <v>48078066</v>
      </c>
      <c r="Q44" s="24">
        <v>45288165</v>
      </c>
      <c r="R44" s="24">
        <v>139953932</v>
      </c>
      <c r="S44" s="24"/>
      <c r="T44" s="24"/>
      <c r="U44" s="24"/>
      <c r="V44" s="24"/>
      <c r="W44" s="24">
        <v>449111625</v>
      </c>
      <c r="X44" s="24">
        <v>402862292</v>
      </c>
      <c r="Y44" s="24">
        <v>46249333</v>
      </c>
      <c r="Z44" s="6">
        <v>11.48</v>
      </c>
      <c r="AA44" s="22">
        <v>595720702</v>
      </c>
    </row>
    <row r="45" spans="1:27" ht="13.5">
      <c r="A45" s="5" t="s">
        <v>49</v>
      </c>
      <c r="B45" s="3"/>
      <c r="C45" s="25">
        <v>368774604</v>
      </c>
      <c r="D45" s="25"/>
      <c r="E45" s="26">
        <v>467436856</v>
      </c>
      <c r="F45" s="27">
        <v>460116601</v>
      </c>
      <c r="G45" s="27">
        <v>25426441</v>
      </c>
      <c r="H45" s="27">
        <v>28624261</v>
      </c>
      <c r="I45" s="27">
        <v>45041258</v>
      </c>
      <c r="J45" s="27">
        <v>99091960</v>
      </c>
      <c r="K45" s="27">
        <v>44749206</v>
      </c>
      <c r="L45" s="27">
        <v>43702788</v>
      </c>
      <c r="M45" s="27">
        <v>51772032</v>
      </c>
      <c r="N45" s="27">
        <v>140224026</v>
      </c>
      <c r="O45" s="27">
        <v>26707956</v>
      </c>
      <c r="P45" s="27">
        <v>40699514</v>
      </c>
      <c r="Q45" s="27">
        <v>39213849</v>
      </c>
      <c r="R45" s="27">
        <v>106621319</v>
      </c>
      <c r="S45" s="27"/>
      <c r="T45" s="27"/>
      <c r="U45" s="27"/>
      <c r="V45" s="27"/>
      <c r="W45" s="27">
        <v>345937305</v>
      </c>
      <c r="X45" s="27">
        <v>308835474</v>
      </c>
      <c r="Y45" s="27">
        <v>37101831</v>
      </c>
      <c r="Z45" s="7">
        <v>12.01</v>
      </c>
      <c r="AA45" s="25">
        <v>460116601</v>
      </c>
    </row>
    <row r="46" spans="1:27" ht="13.5">
      <c r="A46" s="5" t="s">
        <v>50</v>
      </c>
      <c r="B46" s="3"/>
      <c r="C46" s="22">
        <v>336494503</v>
      </c>
      <c r="D46" s="22"/>
      <c r="E46" s="23">
        <v>316431968</v>
      </c>
      <c r="F46" s="24">
        <v>380131271</v>
      </c>
      <c r="G46" s="24">
        <v>17109778</v>
      </c>
      <c r="H46" s="24">
        <v>25133939</v>
      </c>
      <c r="I46" s="24">
        <v>41831322</v>
      </c>
      <c r="J46" s="24">
        <v>84075039</v>
      </c>
      <c r="K46" s="24">
        <v>40587269</v>
      </c>
      <c r="L46" s="24">
        <v>28916106</v>
      </c>
      <c r="M46" s="24">
        <v>34980568</v>
      </c>
      <c r="N46" s="24">
        <v>104483943</v>
      </c>
      <c r="O46" s="24">
        <v>32011054</v>
      </c>
      <c r="P46" s="24">
        <v>28976254</v>
      </c>
      <c r="Q46" s="24">
        <v>31579486</v>
      </c>
      <c r="R46" s="24">
        <v>92566794</v>
      </c>
      <c r="S46" s="24"/>
      <c r="T46" s="24"/>
      <c r="U46" s="24"/>
      <c r="V46" s="24"/>
      <c r="W46" s="24">
        <v>281125776</v>
      </c>
      <c r="X46" s="24">
        <v>285524435</v>
      </c>
      <c r="Y46" s="24">
        <v>-4398659</v>
      </c>
      <c r="Z46" s="6">
        <v>-1.54</v>
      </c>
      <c r="AA46" s="22">
        <v>380131271</v>
      </c>
    </row>
    <row r="47" spans="1:27" ht="13.5">
      <c r="A47" s="2" t="s">
        <v>51</v>
      </c>
      <c r="B47" s="8" t="s">
        <v>52</v>
      </c>
      <c r="C47" s="19">
        <v>15864509</v>
      </c>
      <c r="D47" s="19"/>
      <c r="E47" s="20">
        <v>17685429</v>
      </c>
      <c r="F47" s="21">
        <v>20437680</v>
      </c>
      <c r="G47" s="21">
        <v>1355101</v>
      </c>
      <c r="H47" s="21">
        <v>1383869</v>
      </c>
      <c r="I47" s="21">
        <v>1934819</v>
      </c>
      <c r="J47" s="21">
        <v>4673789</v>
      </c>
      <c r="K47" s="21">
        <v>1433493</v>
      </c>
      <c r="L47" s="21">
        <v>1956038</v>
      </c>
      <c r="M47" s="21">
        <v>2044528</v>
      </c>
      <c r="N47" s="21">
        <v>5434059</v>
      </c>
      <c r="O47" s="21">
        <v>2289388</v>
      </c>
      <c r="P47" s="21">
        <v>1809412</v>
      </c>
      <c r="Q47" s="21">
        <v>5472515</v>
      </c>
      <c r="R47" s="21">
        <v>9571315</v>
      </c>
      <c r="S47" s="21"/>
      <c r="T47" s="21"/>
      <c r="U47" s="21"/>
      <c r="V47" s="21"/>
      <c r="W47" s="21">
        <v>19679163</v>
      </c>
      <c r="X47" s="21">
        <v>12035506</v>
      </c>
      <c r="Y47" s="21">
        <v>7643657</v>
      </c>
      <c r="Z47" s="4">
        <v>63.51</v>
      </c>
      <c r="AA47" s="19">
        <v>20437680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5464435195</v>
      </c>
      <c r="D48" s="40">
        <f>+D28+D32+D38+D42+D47</f>
        <v>0</v>
      </c>
      <c r="E48" s="41">
        <f t="shared" si="9"/>
        <v>5905961259</v>
      </c>
      <c r="F48" s="42">
        <f t="shared" si="9"/>
        <v>5942378503</v>
      </c>
      <c r="G48" s="42">
        <f t="shared" si="9"/>
        <v>410251490</v>
      </c>
      <c r="H48" s="42">
        <f t="shared" si="9"/>
        <v>513373854</v>
      </c>
      <c r="I48" s="42">
        <f t="shared" si="9"/>
        <v>507749564</v>
      </c>
      <c r="J48" s="42">
        <f t="shared" si="9"/>
        <v>1431374908</v>
      </c>
      <c r="K48" s="42">
        <f t="shared" si="9"/>
        <v>470583725</v>
      </c>
      <c r="L48" s="42">
        <f t="shared" si="9"/>
        <v>452648591</v>
      </c>
      <c r="M48" s="42">
        <f t="shared" si="9"/>
        <v>504362276</v>
      </c>
      <c r="N48" s="42">
        <f t="shared" si="9"/>
        <v>1427594592</v>
      </c>
      <c r="O48" s="42">
        <f t="shared" si="9"/>
        <v>443984286</v>
      </c>
      <c r="P48" s="42">
        <f t="shared" si="9"/>
        <v>433595525</v>
      </c>
      <c r="Q48" s="42">
        <f t="shared" si="9"/>
        <v>471571497</v>
      </c>
      <c r="R48" s="42">
        <f t="shared" si="9"/>
        <v>1349151308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4208120808</v>
      </c>
      <c r="X48" s="42">
        <f t="shared" si="9"/>
        <v>4236659924</v>
      </c>
      <c r="Y48" s="42">
        <f t="shared" si="9"/>
        <v>-28539116</v>
      </c>
      <c r="Z48" s="43">
        <f>+IF(X48&lt;&gt;0,+(Y48/X48)*100,0)</f>
        <v>-0.6736230075567425</v>
      </c>
      <c r="AA48" s="40">
        <f>+AA28+AA32+AA38+AA42+AA47</f>
        <v>5942378503</v>
      </c>
    </row>
    <row r="49" spans="1:27" ht="13.5">
      <c r="A49" s="14" t="s">
        <v>58</v>
      </c>
      <c r="B49" s="15"/>
      <c r="C49" s="44">
        <f aca="true" t="shared" si="10" ref="C49:Y49">+C25-C48</f>
        <v>684133174</v>
      </c>
      <c r="D49" s="44">
        <f>+D25-D48</f>
        <v>0</v>
      </c>
      <c r="E49" s="45">
        <f t="shared" si="10"/>
        <v>849347123</v>
      </c>
      <c r="F49" s="46">
        <f t="shared" si="10"/>
        <v>731326761</v>
      </c>
      <c r="G49" s="46">
        <f t="shared" si="10"/>
        <v>299269399</v>
      </c>
      <c r="H49" s="46">
        <f t="shared" si="10"/>
        <v>-96247396</v>
      </c>
      <c r="I49" s="46">
        <f t="shared" si="10"/>
        <v>-94154197</v>
      </c>
      <c r="J49" s="46">
        <f t="shared" si="10"/>
        <v>108867806</v>
      </c>
      <c r="K49" s="46">
        <f t="shared" si="10"/>
        <v>-61039362</v>
      </c>
      <c r="L49" s="46">
        <f t="shared" si="10"/>
        <v>-10454226</v>
      </c>
      <c r="M49" s="46">
        <f t="shared" si="10"/>
        <v>520137894</v>
      </c>
      <c r="N49" s="46">
        <f t="shared" si="10"/>
        <v>448644306</v>
      </c>
      <c r="O49" s="46">
        <f t="shared" si="10"/>
        <v>-74943788</v>
      </c>
      <c r="P49" s="46">
        <f t="shared" si="10"/>
        <v>-29041940</v>
      </c>
      <c r="Q49" s="46">
        <f t="shared" si="10"/>
        <v>312821755</v>
      </c>
      <c r="R49" s="46">
        <f t="shared" si="10"/>
        <v>208836027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766348139</v>
      </c>
      <c r="X49" s="46">
        <f>IF(F25=F48,0,X25-X48)</f>
        <v>212287962</v>
      </c>
      <c r="Y49" s="46">
        <f t="shared" si="10"/>
        <v>554060177</v>
      </c>
      <c r="Z49" s="47">
        <f>+IF(X49&lt;&gt;0,+(Y49/X49)*100,0)</f>
        <v>260.99462813628594</v>
      </c>
      <c r="AA49" s="44">
        <f>+AA25-AA48</f>
        <v>731326761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227088808</v>
      </c>
      <c r="D5" s="19">
        <f>SUM(D6:D8)</f>
        <v>0</v>
      </c>
      <c r="E5" s="20">
        <f t="shared" si="0"/>
        <v>159794188</v>
      </c>
      <c r="F5" s="21">
        <f t="shared" si="0"/>
        <v>159794188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0</v>
      </c>
      <c r="X5" s="21">
        <f t="shared" si="0"/>
        <v>158794000</v>
      </c>
      <c r="Y5" s="21">
        <f t="shared" si="0"/>
        <v>-158794000</v>
      </c>
      <c r="Z5" s="4">
        <f>+IF(X5&lt;&gt;0,+(Y5/X5)*100,0)</f>
        <v>-100</v>
      </c>
      <c r="AA5" s="19">
        <f>SUM(AA6:AA8)</f>
        <v>159794188</v>
      </c>
    </row>
    <row r="6" spans="1:27" ht="13.5">
      <c r="A6" s="5" t="s">
        <v>33</v>
      </c>
      <c r="B6" s="3"/>
      <c r="C6" s="22"/>
      <c r="D6" s="22"/>
      <c r="E6" s="23">
        <v>1000000</v>
      </c>
      <c r="F6" s="24">
        <v>1000000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>
        <v>1000000</v>
      </c>
    </row>
    <row r="7" spans="1:27" ht="13.5">
      <c r="A7" s="5" t="s">
        <v>34</v>
      </c>
      <c r="B7" s="3"/>
      <c r="C7" s="25">
        <v>227088808</v>
      </c>
      <c r="D7" s="25"/>
      <c r="E7" s="26">
        <v>158794188</v>
      </c>
      <c r="F7" s="27">
        <v>158794188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>
        <v>158794000</v>
      </c>
      <c r="Y7" s="27">
        <v>-158794000</v>
      </c>
      <c r="Z7" s="7">
        <v>-100</v>
      </c>
      <c r="AA7" s="25">
        <v>158794188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2073900</v>
      </c>
      <c r="F9" s="21">
        <f t="shared" si="1"/>
        <v>2073900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1850238</v>
      </c>
      <c r="Y9" s="21">
        <f t="shared" si="1"/>
        <v>-1850238</v>
      </c>
      <c r="Z9" s="4">
        <f>+IF(X9&lt;&gt;0,+(Y9/X9)*100,0)</f>
        <v>-100</v>
      </c>
      <c r="AA9" s="19">
        <f>SUM(AA10:AA14)</f>
        <v>2073900</v>
      </c>
    </row>
    <row r="10" spans="1:27" ht="13.5">
      <c r="A10" s="5" t="s">
        <v>37</v>
      </c>
      <c r="B10" s="3"/>
      <c r="C10" s="22"/>
      <c r="D10" s="22"/>
      <c r="E10" s="23">
        <v>2073900</v>
      </c>
      <c r="F10" s="24">
        <v>2073900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1850238</v>
      </c>
      <c r="Y10" s="24">
        <v>-1850238</v>
      </c>
      <c r="Z10" s="6">
        <v>-100</v>
      </c>
      <c r="AA10" s="22">
        <v>2073900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59934000</v>
      </c>
      <c r="F15" s="21">
        <f t="shared" si="2"/>
        <v>59934000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58434099</v>
      </c>
      <c r="Y15" s="21">
        <f t="shared" si="2"/>
        <v>-58434099</v>
      </c>
      <c r="Z15" s="4">
        <f>+IF(X15&lt;&gt;0,+(Y15/X15)*100,0)</f>
        <v>-100</v>
      </c>
      <c r="AA15" s="19">
        <f>SUM(AA16:AA18)</f>
        <v>59934000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>
        <v>59934000</v>
      </c>
      <c r="F17" s="24">
        <v>59934000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58434099</v>
      </c>
      <c r="Y17" s="24">
        <v>-58434099</v>
      </c>
      <c r="Z17" s="6">
        <v>-100</v>
      </c>
      <c r="AA17" s="22">
        <v>59934000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597108</v>
      </c>
      <c r="D19" s="19">
        <f>SUM(D20:D23)</f>
        <v>0</v>
      </c>
      <c r="E19" s="20">
        <f t="shared" si="3"/>
        <v>691921</v>
      </c>
      <c r="F19" s="21">
        <f t="shared" si="3"/>
        <v>691921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691921</v>
      </c>
    </row>
    <row r="20" spans="1:27" ht="13.5">
      <c r="A20" s="5" t="s">
        <v>47</v>
      </c>
      <c r="B20" s="3"/>
      <c r="C20" s="22">
        <v>597108</v>
      </c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>
        <v>691921</v>
      </c>
      <c r="F23" s="24">
        <v>691921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>
        <v>691921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227685916</v>
      </c>
      <c r="D25" s="40">
        <f>+D5+D9+D15+D19+D24</f>
        <v>0</v>
      </c>
      <c r="E25" s="41">
        <f t="shared" si="4"/>
        <v>222494009</v>
      </c>
      <c r="F25" s="42">
        <f t="shared" si="4"/>
        <v>222494009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0</v>
      </c>
      <c r="X25" s="42">
        <f t="shared" si="4"/>
        <v>219078337</v>
      </c>
      <c r="Y25" s="42">
        <f t="shared" si="4"/>
        <v>-219078337</v>
      </c>
      <c r="Z25" s="43">
        <f>+IF(X25&lt;&gt;0,+(Y25/X25)*100,0)</f>
        <v>-100</v>
      </c>
      <c r="AA25" s="40">
        <f>+AA5+AA9+AA15+AA19+AA24</f>
        <v>222494009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178034532</v>
      </c>
      <c r="D28" s="19">
        <f>SUM(D29:D31)</f>
        <v>0</v>
      </c>
      <c r="E28" s="20">
        <f t="shared" si="5"/>
        <v>134901644</v>
      </c>
      <c r="F28" s="21">
        <f t="shared" si="5"/>
        <v>134901644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0</v>
      </c>
      <c r="X28" s="21">
        <f t="shared" si="5"/>
        <v>99300744</v>
      </c>
      <c r="Y28" s="21">
        <f t="shared" si="5"/>
        <v>-99300744</v>
      </c>
      <c r="Z28" s="4">
        <f>+IF(X28&lt;&gt;0,+(Y28/X28)*100,0)</f>
        <v>-100</v>
      </c>
      <c r="AA28" s="19">
        <f>SUM(AA29:AA31)</f>
        <v>134901644</v>
      </c>
    </row>
    <row r="29" spans="1:27" ht="13.5">
      <c r="A29" s="5" t="s">
        <v>33</v>
      </c>
      <c r="B29" s="3"/>
      <c r="C29" s="22"/>
      <c r="D29" s="22"/>
      <c r="E29" s="23">
        <v>37329000</v>
      </c>
      <c r="F29" s="24">
        <v>37329000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27059247</v>
      </c>
      <c r="Y29" s="24">
        <v>-27059247</v>
      </c>
      <c r="Z29" s="6">
        <v>-100</v>
      </c>
      <c r="AA29" s="22">
        <v>37329000</v>
      </c>
    </row>
    <row r="30" spans="1:27" ht="13.5">
      <c r="A30" s="5" t="s">
        <v>34</v>
      </c>
      <c r="B30" s="3"/>
      <c r="C30" s="25">
        <v>178034532</v>
      </c>
      <c r="D30" s="25"/>
      <c r="E30" s="26">
        <v>72209644</v>
      </c>
      <c r="F30" s="27">
        <v>72209644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53744247</v>
      </c>
      <c r="Y30" s="27">
        <v>-53744247</v>
      </c>
      <c r="Z30" s="7">
        <v>-100</v>
      </c>
      <c r="AA30" s="25">
        <v>72209644</v>
      </c>
    </row>
    <row r="31" spans="1:27" ht="13.5">
      <c r="A31" s="5" t="s">
        <v>35</v>
      </c>
      <c r="B31" s="3"/>
      <c r="C31" s="22"/>
      <c r="D31" s="22"/>
      <c r="E31" s="23">
        <v>25363000</v>
      </c>
      <c r="F31" s="24">
        <v>25363000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18497250</v>
      </c>
      <c r="Y31" s="24">
        <v>-18497250</v>
      </c>
      <c r="Z31" s="6">
        <v>-100</v>
      </c>
      <c r="AA31" s="22">
        <v>25363000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31078000</v>
      </c>
      <c r="F32" s="21">
        <f t="shared" si="6"/>
        <v>31078000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23083497</v>
      </c>
      <c r="Y32" s="21">
        <f t="shared" si="6"/>
        <v>-23083497</v>
      </c>
      <c r="Z32" s="4">
        <f>+IF(X32&lt;&gt;0,+(Y32/X32)*100,0)</f>
        <v>-100</v>
      </c>
      <c r="AA32" s="19">
        <f>SUM(AA33:AA37)</f>
        <v>31078000</v>
      </c>
    </row>
    <row r="33" spans="1:27" ht="13.5">
      <c r="A33" s="5" t="s">
        <v>37</v>
      </c>
      <c r="B33" s="3"/>
      <c r="C33" s="22"/>
      <c r="D33" s="22"/>
      <c r="E33" s="23">
        <v>31078000</v>
      </c>
      <c r="F33" s="24">
        <v>31078000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23083497</v>
      </c>
      <c r="Y33" s="24">
        <v>-23083497</v>
      </c>
      <c r="Z33" s="6">
        <v>-100</v>
      </c>
      <c r="AA33" s="22">
        <v>31078000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88395000</v>
      </c>
      <c r="F38" s="21">
        <f t="shared" si="7"/>
        <v>88395000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66296250</v>
      </c>
      <c r="Y38" s="21">
        <f t="shared" si="7"/>
        <v>-66296250</v>
      </c>
      <c r="Z38" s="4">
        <f>+IF(X38&lt;&gt;0,+(Y38/X38)*100,0)</f>
        <v>-100</v>
      </c>
      <c r="AA38" s="19">
        <f>SUM(AA39:AA41)</f>
        <v>88395000</v>
      </c>
    </row>
    <row r="39" spans="1:27" ht="13.5">
      <c r="A39" s="5" t="s">
        <v>43</v>
      </c>
      <c r="B39" s="3"/>
      <c r="C39" s="22"/>
      <c r="D39" s="22"/>
      <c r="E39" s="23">
        <v>6226000</v>
      </c>
      <c r="F39" s="24">
        <v>6226000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4669497</v>
      </c>
      <c r="Y39" s="24">
        <v>-4669497</v>
      </c>
      <c r="Z39" s="6">
        <v>-100</v>
      </c>
      <c r="AA39" s="22">
        <v>6226000</v>
      </c>
    </row>
    <row r="40" spans="1:27" ht="13.5">
      <c r="A40" s="5" t="s">
        <v>44</v>
      </c>
      <c r="B40" s="3"/>
      <c r="C40" s="22"/>
      <c r="D40" s="22"/>
      <c r="E40" s="23">
        <v>82169000</v>
      </c>
      <c r="F40" s="24">
        <v>82169000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61626753</v>
      </c>
      <c r="Y40" s="24">
        <v>-61626753</v>
      </c>
      <c r="Z40" s="6">
        <v>-100</v>
      </c>
      <c r="AA40" s="22">
        <v>82169000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178034532</v>
      </c>
      <c r="D48" s="40">
        <f>+D28+D32+D38+D42+D47</f>
        <v>0</v>
      </c>
      <c r="E48" s="41">
        <f t="shared" si="9"/>
        <v>254374644</v>
      </c>
      <c r="F48" s="42">
        <f t="shared" si="9"/>
        <v>254374644</v>
      </c>
      <c r="G48" s="42">
        <f t="shared" si="9"/>
        <v>0</v>
      </c>
      <c r="H48" s="42">
        <f t="shared" si="9"/>
        <v>0</v>
      </c>
      <c r="I48" s="42">
        <f t="shared" si="9"/>
        <v>0</v>
      </c>
      <c r="J48" s="42">
        <f t="shared" si="9"/>
        <v>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0</v>
      </c>
      <c r="X48" s="42">
        <f t="shared" si="9"/>
        <v>188680491</v>
      </c>
      <c r="Y48" s="42">
        <f t="shared" si="9"/>
        <v>-188680491</v>
      </c>
      <c r="Z48" s="43">
        <f>+IF(X48&lt;&gt;0,+(Y48/X48)*100,0)</f>
        <v>-100</v>
      </c>
      <c r="AA48" s="40">
        <f>+AA28+AA32+AA38+AA42+AA47</f>
        <v>254374644</v>
      </c>
    </row>
    <row r="49" spans="1:27" ht="13.5">
      <c r="A49" s="14" t="s">
        <v>58</v>
      </c>
      <c r="B49" s="15"/>
      <c r="C49" s="44">
        <f aca="true" t="shared" si="10" ref="C49:Y49">+C25-C48</f>
        <v>49651384</v>
      </c>
      <c r="D49" s="44">
        <f>+D25-D48</f>
        <v>0</v>
      </c>
      <c r="E49" s="45">
        <f t="shared" si="10"/>
        <v>-31880635</v>
      </c>
      <c r="F49" s="46">
        <f t="shared" si="10"/>
        <v>-31880635</v>
      </c>
      <c r="G49" s="46">
        <f t="shared" si="10"/>
        <v>0</v>
      </c>
      <c r="H49" s="46">
        <f t="shared" si="10"/>
        <v>0</v>
      </c>
      <c r="I49" s="46">
        <f t="shared" si="10"/>
        <v>0</v>
      </c>
      <c r="J49" s="46">
        <f t="shared" si="10"/>
        <v>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0</v>
      </c>
      <c r="X49" s="46">
        <f>IF(F25=F48,0,X25-X48)</f>
        <v>30397846</v>
      </c>
      <c r="Y49" s="46">
        <f t="shared" si="10"/>
        <v>-30397846</v>
      </c>
      <c r="Z49" s="47">
        <f>+IF(X49&lt;&gt;0,+(Y49/X49)*100,0)</f>
        <v>-100</v>
      </c>
      <c r="AA49" s="44">
        <f>+AA25-AA48</f>
        <v>-31880635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131620030</v>
      </c>
      <c r="D5" s="19">
        <f>SUM(D6:D8)</f>
        <v>0</v>
      </c>
      <c r="E5" s="20">
        <f t="shared" si="0"/>
        <v>124775399</v>
      </c>
      <c r="F5" s="21">
        <f t="shared" si="0"/>
        <v>125599101</v>
      </c>
      <c r="G5" s="21">
        <f t="shared" si="0"/>
        <v>48359862</v>
      </c>
      <c r="H5" s="21">
        <f t="shared" si="0"/>
        <v>4824899</v>
      </c>
      <c r="I5" s="21">
        <f t="shared" si="0"/>
        <v>1059458</v>
      </c>
      <c r="J5" s="21">
        <f t="shared" si="0"/>
        <v>54244219</v>
      </c>
      <c r="K5" s="21">
        <f t="shared" si="0"/>
        <v>-1728979</v>
      </c>
      <c r="L5" s="21">
        <f t="shared" si="0"/>
        <v>314271</v>
      </c>
      <c r="M5" s="21">
        <f t="shared" si="0"/>
        <v>38580101</v>
      </c>
      <c r="N5" s="21">
        <f t="shared" si="0"/>
        <v>37165393</v>
      </c>
      <c r="O5" s="21">
        <f t="shared" si="0"/>
        <v>188963</v>
      </c>
      <c r="P5" s="21">
        <f t="shared" si="0"/>
        <v>691494</v>
      </c>
      <c r="Q5" s="21">
        <f t="shared" si="0"/>
        <v>30316913</v>
      </c>
      <c r="R5" s="21">
        <f t="shared" si="0"/>
        <v>31197370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122606982</v>
      </c>
      <c r="X5" s="21">
        <f t="shared" si="0"/>
        <v>93581289</v>
      </c>
      <c r="Y5" s="21">
        <f t="shared" si="0"/>
        <v>29025693</v>
      </c>
      <c r="Z5" s="4">
        <f>+IF(X5&lt;&gt;0,+(Y5/X5)*100,0)</f>
        <v>31.016556098089225</v>
      </c>
      <c r="AA5" s="19">
        <f>SUM(AA6:AA8)</f>
        <v>125599101</v>
      </c>
    </row>
    <row r="6" spans="1:27" ht="13.5">
      <c r="A6" s="5" t="s">
        <v>33</v>
      </c>
      <c r="B6" s="3"/>
      <c r="C6" s="22">
        <v>5932000</v>
      </c>
      <c r="D6" s="22"/>
      <c r="E6" s="23">
        <v>6458000</v>
      </c>
      <c r="F6" s="24">
        <v>6780000</v>
      </c>
      <c r="G6" s="24">
        <v>2692400</v>
      </c>
      <c r="H6" s="24">
        <v>500</v>
      </c>
      <c r="I6" s="24">
        <v>66000</v>
      </c>
      <c r="J6" s="24">
        <v>2758900</v>
      </c>
      <c r="K6" s="24">
        <v>1200</v>
      </c>
      <c r="L6" s="24">
        <v>700</v>
      </c>
      <c r="M6" s="24">
        <v>2152629</v>
      </c>
      <c r="N6" s="24">
        <v>2154529</v>
      </c>
      <c r="O6" s="24">
        <v>-184224</v>
      </c>
      <c r="P6" s="24">
        <v>184224</v>
      </c>
      <c r="Q6" s="24">
        <v>1614571</v>
      </c>
      <c r="R6" s="24">
        <v>1614571</v>
      </c>
      <c r="S6" s="24"/>
      <c r="T6" s="24"/>
      <c r="U6" s="24"/>
      <c r="V6" s="24"/>
      <c r="W6" s="24">
        <v>6528000</v>
      </c>
      <c r="X6" s="24">
        <v>4843503</v>
      </c>
      <c r="Y6" s="24">
        <v>1684497</v>
      </c>
      <c r="Z6" s="6">
        <v>34.78</v>
      </c>
      <c r="AA6" s="22">
        <v>6780000</v>
      </c>
    </row>
    <row r="7" spans="1:27" ht="13.5">
      <c r="A7" s="5" t="s">
        <v>34</v>
      </c>
      <c r="B7" s="3"/>
      <c r="C7" s="25">
        <v>125547474</v>
      </c>
      <c r="D7" s="25"/>
      <c r="E7" s="26">
        <v>118317399</v>
      </c>
      <c r="F7" s="27">
        <v>118759101</v>
      </c>
      <c r="G7" s="27">
        <v>45667462</v>
      </c>
      <c r="H7" s="27">
        <v>4824399</v>
      </c>
      <c r="I7" s="27">
        <v>972036</v>
      </c>
      <c r="J7" s="27">
        <v>51463897</v>
      </c>
      <c r="K7" s="27">
        <v>-1751285</v>
      </c>
      <c r="L7" s="27">
        <v>313571</v>
      </c>
      <c r="M7" s="27">
        <v>36427472</v>
      </c>
      <c r="N7" s="27">
        <v>34989758</v>
      </c>
      <c r="O7" s="27">
        <v>347501</v>
      </c>
      <c r="P7" s="27">
        <v>507270</v>
      </c>
      <c r="Q7" s="27">
        <v>28702342</v>
      </c>
      <c r="R7" s="27">
        <v>29557113</v>
      </c>
      <c r="S7" s="27"/>
      <c r="T7" s="27"/>
      <c r="U7" s="27"/>
      <c r="V7" s="27"/>
      <c r="W7" s="27">
        <v>116010768</v>
      </c>
      <c r="X7" s="27">
        <v>88737786</v>
      </c>
      <c r="Y7" s="27">
        <v>27272982</v>
      </c>
      <c r="Z7" s="7">
        <v>30.73</v>
      </c>
      <c r="AA7" s="25">
        <v>118759101</v>
      </c>
    </row>
    <row r="8" spans="1:27" ht="13.5">
      <c r="A8" s="5" t="s">
        <v>35</v>
      </c>
      <c r="B8" s="3"/>
      <c r="C8" s="22">
        <v>140556</v>
      </c>
      <c r="D8" s="22"/>
      <c r="E8" s="23"/>
      <c r="F8" s="24">
        <v>60000</v>
      </c>
      <c r="G8" s="24"/>
      <c r="H8" s="24"/>
      <c r="I8" s="24">
        <v>21422</v>
      </c>
      <c r="J8" s="24">
        <v>21422</v>
      </c>
      <c r="K8" s="24">
        <v>21106</v>
      </c>
      <c r="L8" s="24"/>
      <c r="M8" s="24"/>
      <c r="N8" s="24">
        <v>21106</v>
      </c>
      <c r="O8" s="24">
        <v>25686</v>
      </c>
      <c r="P8" s="24"/>
      <c r="Q8" s="24"/>
      <c r="R8" s="24">
        <v>25686</v>
      </c>
      <c r="S8" s="24"/>
      <c r="T8" s="24"/>
      <c r="U8" s="24"/>
      <c r="V8" s="24"/>
      <c r="W8" s="24">
        <v>68214</v>
      </c>
      <c r="X8" s="24"/>
      <c r="Y8" s="24">
        <v>68214</v>
      </c>
      <c r="Z8" s="6">
        <v>0</v>
      </c>
      <c r="AA8" s="22">
        <v>60000</v>
      </c>
    </row>
    <row r="9" spans="1:27" ht="13.5">
      <c r="A9" s="2" t="s">
        <v>36</v>
      </c>
      <c r="B9" s="3"/>
      <c r="C9" s="19">
        <f aca="true" t="shared" si="1" ref="C9:Y9">SUM(C10:C14)</f>
        <v>1995783</v>
      </c>
      <c r="D9" s="19">
        <f>SUM(D10:D14)</f>
        <v>0</v>
      </c>
      <c r="E9" s="20">
        <f t="shared" si="1"/>
        <v>4348775</v>
      </c>
      <c r="F9" s="21">
        <f t="shared" si="1"/>
        <v>4604626</v>
      </c>
      <c r="G9" s="21">
        <f t="shared" si="1"/>
        <v>137034</v>
      </c>
      <c r="H9" s="21">
        <f t="shared" si="1"/>
        <v>498419</v>
      </c>
      <c r="I9" s="21">
        <f t="shared" si="1"/>
        <v>142396</v>
      </c>
      <c r="J9" s="21">
        <f t="shared" si="1"/>
        <v>777849</v>
      </c>
      <c r="K9" s="21">
        <f t="shared" si="1"/>
        <v>126278</v>
      </c>
      <c r="L9" s="21">
        <f t="shared" si="1"/>
        <v>907881</v>
      </c>
      <c r="M9" s="21">
        <f t="shared" si="1"/>
        <v>585432</v>
      </c>
      <c r="N9" s="21">
        <f t="shared" si="1"/>
        <v>1619591</v>
      </c>
      <c r="O9" s="21">
        <f t="shared" si="1"/>
        <v>121707</v>
      </c>
      <c r="P9" s="21">
        <f t="shared" si="1"/>
        <v>63850</v>
      </c>
      <c r="Q9" s="21">
        <f t="shared" si="1"/>
        <v>139221</v>
      </c>
      <c r="R9" s="21">
        <f t="shared" si="1"/>
        <v>324778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2722218</v>
      </c>
      <c r="X9" s="21">
        <f t="shared" si="1"/>
        <v>3261348</v>
      </c>
      <c r="Y9" s="21">
        <f t="shared" si="1"/>
        <v>-539130</v>
      </c>
      <c r="Z9" s="4">
        <f>+IF(X9&lt;&gt;0,+(Y9/X9)*100,0)</f>
        <v>-16.530894587146175</v>
      </c>
      <c r="AA9" s="19">
        <f>SUM(AA10:AA14)</f>
        <v>4604626</v>
      </c>
    </row>
    <row r="10" spans="1:27" ht="13.5">
      <c r="A10" s="5" t="s">
        <v>37</v>
      </c>
      <c r="B10" s="3"/>
      <c r="C10" s="22">
        <v>1894090</v>
      </c>
      <c r="D10" s="22"/>
      <c r="E10" s="23">
        <v>4275244</v>
      </c>
      <c r="F10" s="24">
        <v>4577626</v>
      </c>
      <c r="G10" s="24">
        <v>123534</v>
      </c>
      <c r="H10" s="24">
        <v>498419</v>
      </c>
      <c r="I10" s="24">
        <v>142396</v>
      </c>
      <c r="J10" s="24">
        <v>764349</v>
      </c>
      <c r="K10" s="24">
        <v>126278</v>
      </c>
      <c r="L10" s="24">
        <v>907881</v>
      </c>
      <c r="M10" s="24">
        <v>585432</v>
      </c>
      <c r="N10" s="24">
        <v>1619591</v>
      </c>
      <c r="O10" s="24">
        <v>121707</v>
      </c>
      <c r="P10" s="24">
        <v>53863</v>
      </c>
      <c r="Q10" s="24">
        <v>139221</v>
      </c>
      <c r="R10" s="24">
        <v>314791</v>
      </c>
      <c r="S10" s="24"/>
      <c r="T10" s="24"/>
      <c r="U10" s="24"/>
      <c r="V10" s="24"/>
      <c r="W10" s="24">
        <v>2698731</v>
      </c>
      <c r="X10" s="24">
        <v>3206196</v>
      </c>
      <c r="Y10" s="24">
        <v>-507465</v>
      </c>
      <c r="Z10" s="6">
        <v>-15.83</v>
      </c>
      <c r="AA10" s="22">
        <v>4577626</v>
      </c>
    </row>
    <row r="11" spans="1:27" ht="13.5">
      <c r="A11" s="5" t="s">
        <v>38</v>
      </c>
      <c r="B11" s="3"/>
      <c r="C11" s="22">
        <v>788</v>
      </c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67355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>
        <v>9987</v>
      </c>
      <c r="Q12" s="24"/>
      <c r="R12" s="24">
        <v>9987</v>
      </c>
      <c r="S12" s="24"/>
      <c r="T12" s="24"/>
      <c r="U12" s="24"/>
      <c r="V12" s="24"/>
      <c r="W12" s="24">
        <v>9987</v>
      </c>
      <c r="X12" s="24"/>
      <c r="Y12" s="24">
        <v>9987</v>
      </c>
      <c r="Z12" s="6">
        <v>0</v>
      </c>
      <c r="AA12" s="22"/>
    </row>
    <row r="13" spans="1:27" ht="13.5">
      <c r="A13" s="5" t="s">
        <v>40</v>
      </c>
      <c r="B13" s="3"/>
      <c r="C13" s="22">
        <v>33550</v>
      </c>
      <c r="D13" s="22"/>
      <c r="E13" s="23">
        <v>73531</v>
      </c>
      <c r="F13" s="24">
        <v>27000</v>
      </c>
      <c r="G13" s="24">
        <v>13500</v>
      </c>
      <c r="H13" s="24"/>
      <c r="I13" s="24"/>
      <c r="J13" s="24">
        <v>13500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13500</v>
      </c>
      <c r="X13" s="24">
        <v>55152</v>
      </c>
      <c r="Y13" s="24">
        <v>-41652</v>
      </c>
      <c r="Z13" s="6">
        <v>-75.52</v>
      </c>
      <c r="AA13" s="22">
        <v>27000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34750082</v>
      </c>
      <c r="D15" s="19">
        <f>SUM(D16:D18)</f>
        <v>0</v>
      </c>
      <c r="E15" s="20">
        <f t="shared" si="2"/>
        <v>35460676</v>
      </c>
      <c r="F15" s="21">
        <f t="shared" si="2"/>
        <v>36518051</v>
      </c>
      <c r="G15" s="21">
        <f t="shared" si="2"/>
        <v>847125</v>
      </c>
      <c r="H15" s="21">
        <f t="shared" si="2"/>
        <v>415604</v>
      </c>
      <c r="I15" s="21">
        <f t="shared" si="2"/>
        <v>58054</v>
      </c>
      <c r="J15" s="21">
        <f t="shared" si="2"/>
        <v>1320783</v>
      </c>
      <c r="K15" s="21">
        <f t="shared" si="2"/>
        <v>977742</v>
      </c>
      <c r="L15" s="21">
        <f t="shared" si="2"/>
        <v>1026696</v>
      </c>
      <c r="M15" s="21">
        <f t="shared" si="2"/>
        <v>2205374</v>
      </c>
      <c r="N15" s="21">
        <f t="shared" si="2"/>
        <v>4209812</v>
      </c>
      <c r="O15" s="21">
        <f t="shared" si="2"/>
        <v>461702</v>
      </c>
      <c r="P15" s="21">
        <f t="shared" si="2"/>
        <v>5040944</v>
      </c>
      <c r="Q15" s="21">
        <f t="shared" si="2"/>
        <v>5564193</v>
      </c>
      <c r="R15" s="21">
        <f t="shared" si="2"/>
        <v>11066839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16597434</v>
      </c>
      <c r="X15" s="21">
        <f t="shared" si="2"/>
        <v>26595351</v>
      </c>
      <c r="Y15" s="21">
        <f t="shared" si="2"/>
        <v>-9997917</v>
      </c>
      <c r="Z15" s="4">
        <f>+IF(X15&lt;&gt;0,+(Y15/X15)*100,0)</f>
        <v>-37.5927243825434</v>
      </c>
      <c r="AA15" s="19">
        <f>SUM(AA16:AA18)</f>
        <v>36518051</v>
      </c>
    </row>
    <row r="16" spans="1:27" ht="13.5">
      <c r="A16" s="5" t="s">
        <v>43</v>
      </c>
      <c r="B16" s="3"/>
      <c r="C16" s="22">
        <v>56294</v>
      </c>
      <c r="D16" s="22"/>
      <c r="E16" s="23">
        <v>10243</v>
      </c>
      <c r="F16" s="24">
        <v>829674</v>
      </c>
      <c r="G16" s="24">
        <v>1078</v>
      </c>
      <c r="H16" s="24">
        <v>7593</v>
      </c>
      <c r="I16" s="24">
        <v>1605</v>
      </c>
      <c r="J16" s="24">
        <v>10276</v>
      </c>
      <c r="K16" s="24">
        <v>964</v>
      </c>
      <c r="L16" s="24">
        <v>2091</v>
      </c>
      <c r="M16" s="24"/>
      <c r="N16" s="24">
        <v>3055</v>
      </c>
      <c r="O16" s="24">
        <v>88</v>
      </c>
      <c r="P16" s="24"/>
      <c r="Q16" s="24"/>
      <c r="R16" s="24">
        <v>88</v>
      </c>
      <c r="S16" s="24"/>
      <c r="T16" s="24"/>
      <c r="U16" s="24"/>
      <c r="V16" s="24"/>
      <c r="W16" s="24">
        <v>13419</v>
      </c>
      <c r="X16" s="24">
        <v>7443</v>
      </c>
      <c r="Y16" s="24">
        <v>5976</v>
      </c>
      <c r="Z16" s="6">
        <v>80.29</v>
      </c>
      <c r="AA16" s="22">
        <v>829674</v>
      </c>
    </row>
    <row r="17" spans="1:27" ht="13.5">
      <c r="A17" s="5" t="s">
        <v>44</v>
      </c>
      <c r="B17" s="3"/>
      <c r="C17" s="22">
        <v>34693788</v>
      </c>
      <c r="D17" s="22"/>
      <c r="E17" s="23">
        <v>35450433</v>
      </c>
      <c r="F17" s="24">
        <v>35688377</v>
      </c>
      <c r="G17" s="24">
        <v>846047</v>
      </c>
      <c r="H17" s="24">
        <v>408011</v>
      </c>
      <c r="I17" s="24">
        <v>56449</v>
      </c>
      <c r="J17" s="24">
        <v>1310507</v>
      </c>
      <c r="K17" s="24">
        <v>976778</v>
      </c>
      <c r="L17" s="24">
        <v>1024605</v>
      </c>
      <c r="M17" s="24">
        <v>2205374</v>
      </c>
      <c r="N17" s="24">
        <v>4206757</v>
      </c>
      <c r="O17" s="24">
        <v>461614</v>
      </c>
      <c r="P17" s="24">
        <v>5040944</v>
      </c>
      <c r="Q17" s="24">
        <v>5564193</v>
      </c>
      <c r="R17" s="24">
        <v>11066751</v>
      </c>
      <c r="S17" s="24"/>
      <c r="T17" s="24"/>
      <c r="U17" s="24"/>
      <c r="V17" s="24"/>
      <c r="W17" s="24">
        <v>16584015</v>
      </c>
      <c r="X17" s="24">
        <v>26587908</v>
      </c>
      <c r="Y17" s="24">
        <v>-10003893</v>
      </c>
      <c r="Z17" s="6">
        <v>-37.63</v>
      </c>
      <c r="AA17" s="22">
        <v>35688377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36090843</v>
      </c>
      <c r="D19" s="19">
        <f>SUM(D20:D23)</f>
        <v>0</v>
      </c>
      <c r="E19" s="20">
        <f t="shared" si="3"/>
        <v>24701028</v>
      </c>
      <c r="F19" s="21">
        <f t="shared" si="3"/>
        <v>29173691</v>
      </c>
      <c r="G19" s="21">
        <f t="shared" si="3"/>
        <v>1064888</v>
      </c>
      <c r="H19" s="21">
        <f t="shared" si="3"/>
        <v>1616154</v>
      </c>
      <c r="I19" s="21">
        <f t="shared" si="3"/>
        <v>1700676</v>
      </c>
      <c r="J19" s="21">
        <f t="shared" si="3"/>
        <v>4381718</v>
      </c>
      <c r="K19" s="21">
        <f t="shared" si="3"/>
        <v>1669730</v>
      </c>
      <c r="L19" s="21">
        <f t="shared" si="3"/>
        <v>1590696</v>
      </c>
      <c r="M19" s="21">
        <f t="shared" si="3"/>
        <v>2017556</v>
      </c>
      <c r="N19" s="21">
        <f t="shared" si="3"/>
        <v>5277982</v>
      </c>
      <c r="O19" s="21">
        <f t="shared" si="3"/>
        <v>3561114</v>
      </c>
      <c r="P19" s="21">
        <f t="shared" si="3"/>
        <v>1981666</v>
      </c>
      <c r="Q19" s="21">
        <f t="shared" si="3"/>
        <v>-3273628</v>
      </c>
      <c r="R19" s="21">
        <f t="shared" si="3"/>
        <v>2269152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11928852</v>
      </c>
      <c r="X19" s="21">
        <f t="shared" si="3"/>
        <v>18525717</v>
      </c>
      <c r="Y19" s="21">
        <f t="shared" si="3"/>
        <v>-6596865</v>
      </c>
      <c r="Z19" s="4">
        <f>+IF(X19&lt;&gt;0,+(Y19/X19)*100,0)</f>
        <v>-35.60922905170148</v>
      </c>
      <c r="AA19" s="19">
        <f>SUM(AA20:AA23)</f>
        <v>29173691</v>
      </c>
    </row>
    <row r="20" spans="1:27" ht="13.5">
      <c r="A20" s="5" t="s">
        <v>47</v>
      </c>
      <c r="B20" s="3"/>
      <c r="C20" s="22">
        <v>29550090</v>
      </c>
      <c r="D20" s="22"/>
      <c r="E20" s="23">
        <v>19934443</v>
      </c>
      <c r="F20" s="24">
        <v>21037825</v>
      </c>
      <c r="G20" s="24">
        <v>583250</v>
      </c>
      <c r="H20" s="24">
        <v>1016562</v>
      </c>
      <c r="I20" s="24">
        <v>1061100</v>
      </c>
      <c r="J20" s="24">
        <v>2660912</v>
      </c>
      <c r="K20" s="24">
        <v>992535</v>
      </c>
      <c r="L20" s="24">
        <v>896950</v>
      </c>
      <c r="M20" s="24">
        <v>1362498</v>
      </c>
      <c r="N20" s="24">
        <v>3251983</v>
      </c>
      <c r="O20" s="24">
        <v>2902954</v>
      </c>
      <c r="P20" s="24">
        <v>1122272</v>
      </c>
      <c r="Q20" s="24">
        <v>7513</v>
      </c>
      <c r="R20" s="24">
        <v>4032739</v>
      </c>
      <c r="S20" s="24"/>
      <c r="T20" s="24"/>
      <c r="U20" s="24"/>
      <c r="V20" s="24"/>
      <c r="W20" s="24">
        <v>9945634</v>
      </c>
      <c r="X20" s="24">
        <v>14950836</v>
      </c>
      <c r="Y20" s="24">
        <v>-5005202</v>
      </c>
      <c r="Z20" s="6">
        <v>-33.48</v>
      </c>
      <c r="AA20" s="22">
        <v>21037825</v>
      </c>
    </row>
    <row r="21" spans="1:27" ht="13.5">
      <c r="A21" s="5" t="s">
        <v>48</v>
      </c>
      <c r="B21" s="3"/>
      <c r="C21" s="22">
        <v>27</v>
      </c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>
        <v>-47043</v>
      </c>
      <c r="D22" s="25"/>
      <c r="E22" s="26"/>
      <c r="F22" s="27"/>
      <c r="G22" s="27">
        <v>-219</v>
      </c>
      <c r="H22" s="27"/>
      <c r="I22" s="27"/>
      <c r="J22" s="27">
        <v>-219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-219</v>
      </c>
      <c r="X22" s="27"/>
      <c r="Y22" s="27">
        <v>-219</v>
      </c>
      <c r="Z22" s="7">
        <v>0</v>
      </c>
      <c r="AA22" s="25"/>
    </row>
    <row r="23" spans="1:27" ht="13.5">
      <c r="A23" s="5" t="s">
        <v>50</v>
      </c>
      <c r="B23" s="3"/>
      <c r="C23" s="22">
        <v>6587769</v>
      </c>
      <c r="D23" s="22"/>
      <c r="E23" s="23">
        <v>4766585</v>
      </c>
      <c r="F23" s="24">
        <v>8135866</v>
      </c>
      <c r="G23" s="24">
        <v>481857</v>
      </c>
      <c r="H23" s="24">
        <v>599592</v>
      </c>
      <c r="I23" s="24">
        <v>639576</v>
      </c>
      <c r="J23" s="24">
        <v>1721025</v>
      </c>
      <c r="K23" s="24">
        <v>677195</v>
      </c>
      <c r="L23" s="24">
        <v>693746</v>
      </c>
      <c r="M23" s="24">
        <v>655058</v>
      </c>
      <c r="N23" s="24">
        <v>2025999</v>
      </c>
      <c r="O23" s="24">
        <v>658160</v>
      </c>
      <c r="P23" s="24">
        <v>859394</v>
      </c>
      <c r="Q23" s="24">
        <v>-3281141</v>
      </c>
      <c r="R23" s="24">
        <v>-1763587</v>
      </c>
      <c r="S23" s="24"/>
      <c r="T23" s="24"/>
      <c r="U23" s="24"/>
      <c r="V23" s="24"/>
      <c r="W23" s="24">
        <v>1983437</v>
      </c>
      <c r="X23" s="24">
        <v>3574881</v>
      </c>
      <c r="Y23" s="24">
        <v>-1591444</v>
      </c>
      <c r="Z23" s="6">
        <v>-44.52</v>
      </c>
      <c r="AA23" s="22">
        <v>8135866</v>
      </c>
    </row>
    <row r="24" spans="1:27" ht="13.5">
      <c r="A24" s="2" t="s">
        <v>51</v>
      </c>
      <c r="B24" s="8" t="s">
        <v>52</v>
      </c>
      <c r="C24" s="19"/>
      <c r="D24" s="19"/>
      <c r="E24" s="20">
        <v>27000</v>
      </c>
      <c r="F24" s="21">
        <v>31736</v>
      </c>
      <c r="G24" s="21">
        <v>3062</v>
      </c>
      <c r="H24" s="21">
        <v>7890</v>
      </c>
      <c r="I24" s="21">
        <v>7692</v>
      </c>
      <c r="J24" s="21">
        <v>18644</v>
      </c>
      <c r="K24" s="21">
        <v>5528</v>
      </c>
      <c r="L24" s="21">
        <v>2313</v>
      </c>
      <c r="M24" s="21">
        <v>5149</v>
      </c>
      <c r="N24" s="21">
        <v>12990</v>
      </c>
      <c r="O24" s="21">
        <v>1979</v>
      </c>
      <c r="P24" s="21">
        <v>6084</v>
      </c>
      <c r="Q24" s="21">
        <v>20473</v>
      </c>
      <c r="R24" s="21">
        <v>28536</v>
      </c>
      <c r="S24" s="21"/>
      <c r="T24" s="21"/>
      <c r="U24" s="21"/>
      <c r="V24" s="21"/>
      <c r="W24" s="21">
        <v>60170</v>
      </c>
      <c r="X24" s="21">
        <v>20250</v>
      </c>
      <c r="Y24" s="21">
        <v>39920</v>
      </c>
      <c r="Z24" s="4">
        <v>197.14</v>
      </c>
      <c r="AA24" s="19">
        <v>31736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204456738</v>
      </c>
      <c r="D25" s="40">
        <f>+D5+D9+D15+D19+D24</f>
        <v>0</v>
      </c>
      <c r="E25" s="41">
        <f t="shared" si="4"/>
        <v>189312878</v>
      </c>
      <c r="F25" s="42">
        <f t="shared" si="4"/>
        <v>195927205</v>
      </c>
      <c r="G25" s="42">
        <f t="shared" si="4"/>
        <v>50411971</v>
      </c>
      <c r="H25" s="42">
        <f t="shared" si="4"/>
        <v>7362966</v>
      </c>
      <c r="I25" s="42">
        <f t="shared" si="4"/>
        <v>2968276</v>
      </c>
      <c r="J25" s="42">
        <f t="shared" si="4"/>
        <v>60743213</v>
      </c>
      <c r="K25" s="42">
        <f t="shared" si="4"/>
        <v>1050299</v>
      </c>
      <c r="L25" s="42">
        <f t="shared" si="4"/>
        <v>3841857</v>
      </c>
      <c r="M25" s="42">
        <f t="shared" si="4"/>
        <v>43393612</v>
      </c>
      <c r="N25" s="42">
        <f t="shared" si="4"/>
        <v>48285768</v>
      </c>
      <c r="O25" s="42">
        <f t="shared" si="4"/>
        <v>4335465</v>
      </c>
      <c r="P25" s="42">
        <f t="shared" si="4"/>
        <v>7784038</v>
      </c>
      <c r="Q25" s="42">
        <f t="shared" si="4"/>
        <v>32767172</v>
      </c>
      <c r="R25" s="42">
        <f t="shared" si="4"/>
        <v>44886675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153915656</v>
      </c>
      <c r="X25" s="42">
        <f t="shared" si="4"/>
        <v>141983955</v>
      </c>
      <c r="Y25" s="42">
        <f t="shared" si="4"/>
        <v>11931701</v>
      </c>
      <c r="Z25" s="43">
        <f>+IF(X25&lt;&gt;0,+(Y25/X25)*100,0)</f>
        <v>8.403555880662712</v>
      </c>
      <c r="AA25" s="40">
        <f>+AA5+AA9+AA15+AA19+AA24</f>
        <v>195927205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91609323</v>
      </c>
      <c r="D28" s="19">
        <f>SUM(D29:D31)</f>
        <v>0</v>
      </c>
      <c r="E28" s="20">
        <f t="shared" si="5"/>
        <v>81362175</v>
      </c>
      <c r="F28" s="21">
        <f t="shared" si="5"/>
        <v>85526205</v>
      </c>
      <c r="G28" s="21">
        <f t="shared" si="5"/>
        <v>5500901</v>
      </c>
      <c r="H28" s="21">
        <f t="shared" si="5"/>
        <v>5813239</v>
      </c>
      <c r="I28" s="21">
        <f t="shared" si="5"/>
        <v>7460410</v>
      </c>
      <c r="J28" s="21">
        <f t="shared" si="5"/>
        <v>18774550</v>
      </c>
      <c r="K28" s="21">
        <f t="shared" si="5"/>
        <v>6417615</v>
      </c>
      <c r="L28" s="21">
        <f t="shared" si="5"/>
        <v>6938778</v>
      </c>
      <c r="M28" s="21">
        <f t="shared" si="5"/>
        <v>6198974</v>
      </c>
      <c r="N28" s="21">
        <f t="shared" si="5"/>
        <v>19555367</v>
      </c>
      <c r="O28" s="21">
        <f t="shared" si="5"/>
        <v>6639243</v>
      </c>
      <c r="P28" s="21">
        <f t="shared" si="5"/>
        <v>7190793</v>
      </c>
      <c r="Q28" s="21">
        <f t="shared" si="5"/>
        <v>6613523</v>
      </c>
      <c r="R28" s="21">
        <f t="shared" si="5"/>
        <v>20443559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58773476</v>
      </c>
      <c r="X28" s="21">
        <f t="shared" si="5"/>
        <v>61021458</v>
      </c>
      <c r="Y28" s="21">
        <f t="shared" si="5"/>
        <v>-2247982</v>
      </c>
      <c r="Z28" s="4">
        <f>+IF(X28&lt;&gt;0,+(Y28/X28)*100,0)</f>
        <v>-3.6839204989169545</v>
      </c>
      <c r="AA28" s="19">
        <f>SUM(AA29:AA31)</f>
        <v>85526205</v>
      </c>
    </row>
    <row r="29" spans="1:27" ht="13.5">
      <c r="A29" s="5" t="s">
        <v>33</v>
      </c>
      <c r="B29" s="3"/>
      <c r="C29" s="22">
        <v>33412800</v>
      </c>
      <c r="D29" s="22"/>
      <c r="E29" s="23">
        <v>31700886</v>
      </c>
      <c r="F29" s="24">
        <v>34229854</v>
      </c>
      <c r="G29" s="24">
        <v>2480200</v>
      </c>
      <c r="H29" s="24">
        <v>2526800</v>
      </c>
      <c r="I29" s="24">
        <v>3017615</v>
      </c>
      <c r="J29" s="24">
        <v>8024615</v>
      </c>
      <c r="K29" s="24">
        <v>2981344</v>
      </c>
      <c r="L29" s="24">
        <v>2287328</v>
      </c>
      <c r="M29" s="24">
        <v>2156660</v>
      </c>
      <c r="N29" s="24">
        <v>7425332</v>
      </c>
      <c r="O29" s="24">
        <v>2669613</v>
      </c>
      <c r="P29" s="24">
        <v>3226551</v>
      </c>
      <c r="Q29" s="24">
        <v>2972555</v>
      </c>
      <c r="R29" s="24">
        <v>8868719</v>
      </c>
      <c r="S29" s="24"/>
      <c r="T29" s="24"/>
      <c r="U29" s="24"/>
      <c r="V29" s="24"/>
      <c r="W29" s="24">
        <v>24318666</v>
      </c>
      <c r="X29" s="24">
        <v>23775660</v>
      </c>
      <c r="Y29" s="24">
        <v>543006</v>
      </c>
      <c r="Z29" s="6">
        <v>2.28</v>
      </c>
      <c r="AA29" s="22">
        <v>34229854</v>
      </c>
    </row>
    <row r="30" spans="1:27" ht="13.5">
      <c r="A30" s="5" t="s">
        <v>34</v>
      </c>
      <c r="B30" s="3"/>
      <c r="C30" s="25">
        <v>40100962</v>
      </c>
      <c r="D30" s="25"/>
      <c r="E30" s="26">
        <v>31384458</v>
      </c>
      <c r="F30" s="27">
        <v>32076010</v>
      </c>
      <c r="G30" s="27">
        <v>1775487</v>
      </c>
      <c r="H30" s="27">
        <v>2108880</v>
      </c>
      <c r="I30" s="27">
        <v>2686655</v>
      </c>
      <c r="J30" s="27">
        <v>6571022</v>
      </c>
      <c r="K30" s="27">
        <v>1984037</v>
      </c>
      <c r="L30" s="27">
        <v>3209171</v>
      </c>
      <c r="M30" s="27">
        <v>2669391</v>
      </c>
      <c r="N30" s="27">
        <v>7862599</v>
      </c>
      <c r="O30" s="27">
        <v>2630659</v>
      </c>
      <c r="P30" s="27">
        <v>2168082</v>
      </c>
      <c r="Q30" s="27">
        <v>2381214</v>
      </c>
      <c r="R30" s="27">
        <v>7179955</v>
      </c>
      <c r="S30" s="27"/>
      <c r="T30" s="27"/>
      <c r="U30" s="27"/>
      <c r="V30" s="27"/>
      <c r="W30" s="27">
        <v>21613576</v>
      </c>
      <c r="X30" s="27">
        <v>23538195</v>
      </c>
      <c r="Y30" s="27">
        <v>-1924619</v>
      </c>
      <c r="Z30" s="7">
        <v>-8.18</v>
      </c>
      <c r="AA30" s="25">
        <v>32076010</v>
      </c>
    </row>
    <row r="31" spans="1:27" ht="13.5">
      <c r="A31" s="5" t="s">
        <v>35</v>
      </c>
      <c r="B31" s="3"/>
      <c r="C31" s="22">
        <v>18095561</v>
      </c>
      <c r="D31" s="22"/>
      <c r="E31" s="23">
        <v>18276831</v>
      </c>
      <c r="F31" s="24">
        <v>19220341</v>
      </c>
      <c r="G31" s="24">
        <v>1245214</v>
      </c>
      <c r="H31" s="24">
        <v>1177559</v>
      </c>
      <c r="I31" s="24">
        <v>1756140</v>
      </c>
      <c r="J31" s="24">
        <v>4178913</v>
      </c>
      <c r="K31" s="24">
        <v>1452234</v>
      </c>
      <c r="L31" s="24">
        <v>1442279</v>
      </c>
      <c r="M31" s="24">
        <v>1372923</v>
      </c>
      <c r="N31" s="24">
        <v>4267436</v>
      </c>
      <c r="O31" s="24">
        <v>1338971</v>
      </c>
      <c r="P31" s="24">
        <v>1796160</v>
      </c>
      <c r="Q31" s="24">
        <v>1259754</v>
      </c>
      <c r="R31" s="24">
        <v>4394885</v>
      </c>
      <c r="S31" s="24"/>
      <c r="T31" s="24"/>
      <c r="U31" s="24"/>
      <c r="V31" s="24"/>
      <c r="W31" s="24">
        <v>12841234</v>
      </c>
      <c r="X31" s="24">
        <v>13707603</v>
      </c>
      <c r="Y31" s="24">
        <v>-866369</v>
      </c>
      <c r="Z31" s="6">
        <v>-6.32</v>
      </c>
      <c r="AA31" s="22">
        <v>19220341</v>
      </c>
    </row>
    <row r="32" spans="1:27" ht="13.5">
      <c r="A32" s="2" t="s">
        <v>36</v>
      </c>
      <c r="B32" s="3"/>
      <c r="C32" s="19">
        <f aca="true" t="shared" si="6" ref="C32:Y32">SUM(C33:C37)</f>
        <v>20351721</v>
      </c>
      <c r="D32" s="19">
        <f>SUM(D33:D37)</f>
        <v>0</v>
      </c>
      <c r="E32" s="20">
        <f t="shared" si="6"/>
        <v>20886244</v>
      </c>
      <c r="F32" s="21">
        <f t="shared" si="6"/>
        <v>21853995</v>
      </c>
      <c r="G32" s="21">
        <f t="shared" si="6"/>
        <v>1315549</v>
      </c>
      <c r="H32" s="21">
        <f t="shared" si="6"/>
        <v>1213631</v>
      </c>
      <c r="I32" s="21">
        <f t="shared" si="6"/>
        <v>1802821</v>
      </c>
      <c r="J32" s="21">
        <f t="shared" si="6"/>
        <v>4332001</v>
      </c>
      <c r="K32" s="21">
        <f t="shared" si="6"/>
        <v>1483390</v>
      </c>
      <c r="L32" s="21">
        <f t="shared" si="6"/>
        <v>1854411</v>
      </c>
      <c r="M32" s="21">
        <f t="shared" si="6"/>
        <v>2430331</v>
      </c>
      <c r="N32" s="21">
        <f t="shared" si="6"/>
        <v>5768132</v>
      </c>
      <c r="O32" s="21">
        <f t="shared" si="6"/>
        <v>1545245</v>
      </c>
      <c r="P32" s="21">
        <f t="shared" si="6"/>
        <v>1423394</v>
      </c>
      <c r="Q32" s="21">
        <f t="shared" si="6"/>
        <v>1587552</v>
      </c>
      <c r="R32" s="21">
        <f t="shared" si="6"/>
        <v>4556191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14656324</v>
      </c>
      <c r="X32" s="21">
        <f t="shared" si="6"/>
        <v>15664698</v>
      </c>
      <c r="Y32" s="21">
        <f t="shared" si="6"/>
        <v>-1008374</v>
      </c>
      <c r="Z32" s="4">
        <f>+IF(X32&lt;&gt;0,+(Y32/X32)*100,0)</f>
        <v>-6.437238687908314</v>
      </c>
      <c r="AA32" s="19">
        <f>SUM(AA33:AA37)</f>
        <v>21853995</v>
      </c>
    </row>
    <row r="33" spans="1:27" ht="13.5">
      <c r="A33" s="5" t="s">
        <v>37</v>
      </c>
      <c r="B33" s="3"/>
      <c r="C33" s="22">
        <v>16455795</v>
      </c>
      <c r="D33" s="22"/>
      <c r="E33" s="23">
        <v>17426274</v>
      </c>
      <c r="F33" s="24">
        <v>16029604</v>
      </c>
      <c r="G33" s="24">
        <v>1009230</v>
      </c>
      <c r="H33" s="24">
        <v>1052702</v>
      </c>
      <c r="I33" s="24">
        <v>1632848</v>
      </c>
      <c r="J33" s="24">
        <v>3694780</v>
      </c>
      <c r="K33" s="24">
        <v>1297859</v>
      </c>
      <c r="L33" s="24">
        <v>1571110</v>
      </c>
      <c r="M33" s="24">
        <v>2260013</v>
      </c>
      <c r="N33" s="24">
        <v>5128982</v>
      </c>
      <c r="O33" s="24">
        <v>1378007</v>
      </c>
      <c r="P33" s="24">
        <v>1210156</v>
      </c>
      <c r="Q33" s="24">
        <v>688545</v>
      </c>
      <c r="R33" s="24">
        <v>3276708</v>
      </c>
      <c r="S33" s="24"/>
      <c r="T33" s="24"/>
      <c r="U33" s="24"/>
      <c r="V33" s="24"/>
      <c r="W33" s="24">
        <v>12100470</v>
      </c>
      <c r="X33" s="24">
        <v>13069701</v>
      </c>
      <c r="Y33" s="24">
        <v>-969231</v>
      </c>
      <c r="Z33" s="6">
        <v>-7.42</v>
      </c>
      <c r="AA33" s="22">
        <v>16029604</v>
      </c>
    </row>
    <row r="34" spans="1:27" ht="13.5">
      <c r="A34" s="5" t="s">
        <v>38</v>
      </c>
      <c r="B34" s="3"/>
      <c r="C34" s="22">
        <v>1106578</v>
      </c>
      <c r="D34" s="22"/>
      <c r="E34" s="23">
        <v>1329460</v>
      </c>
      <c r="F34" s="24">
        <v>1227957</v>
      </c>
      <c r="G34" s="24">
        <v>89687</v>
      </c>
      <c r="H34" s="24">
        <v>89813</v>
      </c>
      <c r="I34" s="24">
        <v>89615</v>
      </c>
      <c r="J34" s="24">
        <v>269115</v>
      </c>
      <c r="K34" s="24">
        <v>90252</v>
      </c>
      <c r="L34" s="24">
        <v>89948</v>
      </c>
      <c r="M34" s="24">
        <v>88817</v>
      </c>
      <c r="N34" s="24">
        <v>269017</v>
      </c>
      <c r="O34" s="24">
        <v>90694</v>
      </c>
      <c r="P34" s="24">
        <v>90469</v>
      </c>
      <c r="Q34" s="24">
        <v>89523</v>
      </c>
      <c r="R34" s="24">
        <v>270686</v>
      </c>
      <c r="S34" s="24"/>
      <c r="T34" s="24"/>
      <c r="U34" s="24"/>
      <c r="V34" s="24"/>
      <c r="W34" s="24">
        <v>808818</v>
      </c>
      <c r="X34" s="24">
        <v>997092</v>
      </c>
      <c r="Y34" s="24">
        <v>-188274</v>
      </c>
      <c r="Z34" s="6">
        <v>-18.88</v>
      </c>
      <c r="AA34" s="22">
        <v>1227957</v>
      </c>
    </row>
    <row r="35" spans="1:27" ht="13.5">
      <c r="A35" s="5" t="s">
        <v>39</v>
      </c>
      <c r="B35" s="3"/>
      <c r="C35" s="22">
        <v>1530396</v>
      </c>
      <c r="D35" s="22"/>
      <c r="E35" s="23">
        <v>-24</v>
      </c>
      <c r="F35" s="24">
        <v>1534976</v>
      </c>
      <c r="G35" s="24"/>
      <c r="H35" s="24"/>
      <c r="I35" s="24"/>
      <c r="J35" s="24"/>
      <c r="K35" s="24"/>
      <c r="L35" s="24"/>
      <c r="M35" s="24"/>
      <c r="N35" s="24"/>
      <c r="O35" s="24"/>
      <c r="P35" s="24">
        <v>35054</v>
      </c>
      <c r="Q35" s="24"/>
      <c r="R35" s="24">
        <v>35054</v>
      </c>
      <c r="S35" s="24"/>
      <c r="T35" s="24"/>
      <c r="U35" s="24"/>
      <c r="V35" s="24"/>
      <c r="W35" s="24">
        <v>35054</v>
      </c>
      <c r="X35" s="24"/>
      <c r="Y35" s="24">
        <v>35054</v>
      </c>
      <c r="Z35" s="6">
        <v>0</v>
      </c>
      <c r="AA35" s="22">
        <v>1534976</v>
      </c>
    </row>
    <row r="36" spans="1:27" ht="13.5">
      <c r="A36" s="5" t="s">
        <v>40</v>
      </c>
      <c r="B36" s="3"/>
      <c r="C36" s="22">
        <v>1258952</v>
      </c>
      <c r="D36" s="22"/>
      <c r="E36" s="23">
        <v>2130534</v>
      </c>
      <c r="F36" s="24">
        <v>3061458</v>
      </c>
      <c r="G36" s="24">
        <v>216632</v>
      </c>
      <c r="H36" s="24">
        <v>71116</v>
      </c>
      <c r="I36" s="24">
        <v>80358</v>
      </c>
      <c r="J36" s="24">
        <v>368106</v>
      </c>
      <c r="K36" s="24">
        <v>95279</v>
      </c>
      <c r="L36" s="24">
        <v>193353</v>
      </c>
      <c r="M36" s="24">
        <v>81501</v>
      </c>
      <c r="N36" s="24">
        <v>370133</v>
      </c>
      <c r="O36" s="24">
        <v>76544</v>
      </c>
      <c r="P36" s="24">
        <v>87715</v>
      </c>
      <c r="Q36" s="24">
        <v>809484</v>
      </c>
      <c r="R36" s="24">
        <v>973743</v>
      </c>
      <c r="S36" s="24"/>
      <c r="T36" s="24"/>
      <c r="U36" s="24"/>
      <c r="V36" s="24"/>
      <c r="W36" s="24">
        <v>1711982</v>
      </c>
      <c r="X36" s="24">
        <v>1597905</v>
      </c>
      <c r="Y36" s="24">
        <v>114077</v>
      </c>
      <c r="Z36" s="6">
        <v>7.14</v>
      </c>
      <c r="AA36" s="22">
        <v>3061458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43341957</v>
      </c>
      <c r="D38" s="19">
        <f>SUM(D39:D41)</f>
        <v>0</v>
      </c>
      <c r="E38" s="20">
        <f t="shared" si="7"/>
        <v>44362664</v>
      </c>
      <c r="F38" s="21">
        <f t="shared" si="7"/>
        <v>48273578</v>
      </c>
      <c r="G38" s="21">
        <f t="shared" si="7"/>
        <v>3355092</v>
      </c>
      <c r="H38" s="21">
        <f t="shared" si="7"/>
        <v>3670099</v>
      </c>
      <c r="I38" s="21">
        <f t="shared" si="7"/>
        <v>3884536</v>
      </c>
      <c r="J38" s="21">
        <f t="shared" si="7"/>
        <v>10909727</v>
      </c>
      <c r="K38" s="21">
        <f t="shared" si="7"/>
        <v>3753455</v>
      </c>
      <c r="L38" s="21">
        <f t="shared" si="7"/>
        <v>3824335</v>
      </c>
      <c r="M38" s="21">
        <f t="shared" si="7"/>
        <v>5152366</v>
      </c>
      <c r="N38" s="21">
        <f t="shared" si="7"/>
        <v>12730156</v>
      </c>
      <c r="O38" s="21">
        <f t="shared" si="7"/>
        <v>3651350</v>
      </c>
      <c r="P38" s="21">
        <f t="shared" si="7"/>
        <v>3637859</v>
      </c>
      <c r="Q38" s="21">
        <f t="shared" si="7"/>
        <v>3977585</v>
      </c>
      <c r="R38" s="21">
        <f t="shared" si="7"/>
        <v>11266794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34906677</v>
      </c>
      <c r="X38" s="21">
        <f t="shared" si="7"/>
        <v>33272352</v>
      </c>
      <c r="Y38" s="21">
        <f t="shared" si="7"/>
        <v>1634325</v>
      </c>
      <c r="Z38" s="4">
        <f>+IF(X38&lt;&gt;0,+(Y38/X38)*100,0)</f>
        <v>4.91196113818464</v>
      </c>
      <c r="AA38" s="19">
        <f>SUM(AA39:AA41)</f>
        <v>48273578</v>
      </c>
    </row>
    <row r="39" spans="1:27" ht="13.5">
      <c r="A39" s="5" t="s">
        <v>43</v>
      </c>
      <c r="B39" s="3"/>
      <c r="C39" s="22">
        <v>5851319</v>
      </c>
      <c r="D39" s="22"/>
      <c r="E39" s="23">
        <v>5629987</v>
      </c>
      <c r="F39" s="24">
        <v>6429418</v>
      </c>
      <c r="G39" s="24">
        <v>609683</v>
      </c>
      <c r="H39" s="24">
        <v>335950</v>
      </c>
      <c r="I39" s="24">
        <v>405516</v>
      </c>
      <c r="J39" s="24">
        <v>1351149</v>
      </c>
      <c r="K39" s="24">
        <v>398395</v>
      </c>
      <c r="L39" s="24">
        <v>354847</v>
      </c>
      <c r="M39" s="24">
        <v>865802</v>
      </c>
      <c r="N39" s="24">
        <v>1619044</v>
      </c>
      <c r="O39" s="24">
        <v>411942</v>
      </c>
      <c r="P39" s="24">
        <v>437539</v>
      </c>
      <c r="Q39" s="24">
        <v>504093</v>
      </c>
      <c r="R39" s="24">
        <v>1353574</v>
      </c>
      <c r="S39" s="24"/>
      <c r="T39" s="24"/>
      <c r="U39" s="24"/>
      <c r="V39" s="24"/>
      <c r="W39" s="24">
        <v>4323767</v>
      </c>
      <c r="X39" s="24">
        <v>4222494</v>
      </c>
      <c r="Y39" s="24">
        <v>101273</v>
      </c>
      <c r="Z39" s="6">
        <v>2.4</v>
      </c>
      <c r="AA39" s="22">
        <v>6429418</v>
      </c>
    </row>
    <row r="40" spans="1:27" ht="13.5">
      <c r="A40" s="5" t="s">
        <v>44</v>
      </c>
      <c r="B40" s="3"/>
      <c r="C40" s="22">
        <v>37490638</v>
      </c>
      <c r="D40" s="22"/>
      <c r="E40" s="23">
        <v>38732677</v>
      </c>
      <c r="F40" s="24">
        <v>41844160</v>
      </c>
      <c r="G40" s="24">
        <v>2745409</v>
      </c>
      <c r="H40" s="24">
        <v>3334149</v>
      </c>
      <c r="I40" s="24">
        <v>3479020</v>
      </c>
      <c r="J40" s="24">
        <v>9558578</v>
      </c>
      <c r="K40" s="24">
        <v>3355060</v>
      </c>
      <c r="L40" s="24">
        <v>3469488</v>
      </c>
      <c r="M40" s="24">
        <v>4286564</v>
      </c>
      <c r="N40" s="24">
        <v>11111112</v>
      </c>
      <c r="O40" s="24">
        <v>3239408</v>
      </c>
      <c r="P40" s="24">
        <v>3200320</v>
      </c>
      <c r="Q40" s="24">
        <v>3473492</v>
      </c>
      <c r="R40" s="24">
        <v>9913220</v>
      </c>
      <c r="S40" s="24"/>
      <c r="T40" s="24"/>
      <c r="U40" s="24"/>
      <c r="V40" s="24"/>
      <c r="W40" s="24">
        <v>30582910</v>
      </c>
      <c r="X40" s="24">
        <v>29049858</v>
      </c>
      <c r="Y40" s="24">
        <v>1533052</v>
      </c>
      <c r="Z40" s="6">
        <v>5.28</v>
      </c>
      <c r="AA40" s="22">
        <v>41844160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47950308</v>
      </c>
      <c r="D42" s="19">
        <f>SUM(D43:D46)</f>
        <v>0</v>
      </c>
      <c r="E42" s="20">
        <f t="shared" si="8"/>
        <v>42153076</v>
      </c>
      <c r="F42" s="21">
        <f t="shared" si="8"/>
        <v>39730248</v>
      </c>
      <c r="G42" s="21">
        <f t="shared" si="8"/>
        <v>2255574</v>
      </c>
      <c r="H42" s="21">
        <f t="shared" si="8"/>
        <v>2658835</v>
      </c>
      <c r="I42" s="21">
        <f t="shared" si="8"/>
        <v>2304328</v>
      </c>
      <c r="J42" s="21">
        <f t="shared" si="8"/>
        <v>7218737</v>
      </c>
      <c r="K42" s="21">
        <f t="shared" si="8"/>
        <v>1820235</v>
      </c>
      <c r="L42" s="21">
        <f t="shared" si="8"/>
        <v>1723493</v>
      </c>
      <c r="M42" s="21">
        <f t="shared" si="8"/>
        <v>2624888</v>
      </c>
      <c r="N42" s="21">
        <f t="shared" si="8"/>
        <v>6168616</v>
      </c>
      <c r="O42" s="21">
        <f t="shared" si="8"/>
        <v>3974654</v>
      </c>
      <c r="P42" s="21">
        <f t="shared" si="8"/>
        <v>1530615</v>
      </c>
      <c r="Q42" s="21">
        <f t="shared" si="8"/>
        <v>2042019</v>
      </c>
      <c r="R42" s="21">
        <f t="shared" si="8"/>
        <v>7547288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20934641</v>
      </c>
      <c r="X42" s="21">
        <f t="shared" si="8"/>
        <v>31614741</v>
      </c>
      <c r="Y42" s="21">
        <f t="shared" si="8"/>
        <v>-10680100</v>
      </c>
      <c r="Z42" s="4">
        <f>+IF(X42&lt;&gt;0,+(Y42/X42)*100,0)</f>
        <v>-33.78202592265425</v>
      </c>
      <c r="AA42" s="19">
        <f>SUM(AA43:AA46)</f>
        <v>39730248</v>
      </c>
    </row>
    <row r="43" spans="1:27" ht="13.5">
      <c r="A43" s="5" t="s">
        <v>47</v>
      </c>
      <c r="B43" s="3"/>
      <c r="C43" s="22">
        <v>36948212</v>
      </c>
      <c r="D43" s="22"/>
      <c r="E43" s="23">
        <v>33737330</v>
      </c>
      <c r="F43" s="24">
        <v>29512238</v>
      </c>
      <c r="G43" s="24">
        <v>1838377</v>
      </c>
      <c r="H43" s="24">
        <v>2162948</v>
      </c>
      <c r="I43" s="24">
        <v>1655287</v>
      </c>
      <c r="J43" s="24">
        <v>5656612</v>
      </c>
      <c r="K43" s="24">
        <v>1076812</v>
      </c>
      <c r="L43" s="24">
        <v>1041563</v>
      </c>
      <c r="M43" s="24">
        <v>1904728</v>
      </c>
      <c r="N43" s="24">
        <v>4023103</v>
      </c>
      <c r="O43" s="24">
        <v>3043072</v>
      </c>
      <c r="P43" s="24">
        <v>783776</v>
      </c>
      <c r="Q43" s="24">
        <v>1330195</v>
      </c>
      <c r="R43" s="24">
        <v>5157043</v>
      </c>
      <c r="S43" s="24"/>
      <c r="T43" s="24"/>
      <c r="U43" s="24"/>
      <c r="V43" s="24"/>
      <c r="W43" s="24">
        <v>14836758</v>
      </c>
      <c r="X43" s="24">
        <v>25302627</v>
      </c>
      <c r="Y43" s="24">
        <v>-10465869</v>
      </c>
      <c r="Z43" s="6">
        <v>-41.36</v>
      </c>
      <c r="AA43" s="22">
        <v>29512238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>
        <v>-401</v>
      </c>
      <c r="P45" s="27"/>
      <c r="Q45" s="27">
        <v>-76</v>
      </c>
      <c r="R45" s="27">
        <v>-477</v>
      </c>
      <c r="S45" s="27"/>
      <c r="T45" s="27"/>
      <c r="U45" s="27"/>
      <c r="V45" s="27"/>
      <c r="W45" s="27">
        <v>-477</v>
      </c>
      <c r="X45" s="27"/>
      <c r="Y45" s="27">
        <v>-477</v>
      </c>
      <c r="Z45" s="7">
        <v>0</v>
      </c>
      <c r="AA45" s="25"/>
    </row>
    <row r="46" spans="1:27" ht="13.5">
      <c r="A46" s="5" t="s">
        <v>50</v>
      </c>
      <c r="B46" s="3"/>
      <c r="C46" s="22">
        <v>11002096</v>
      </c>
      <c r="D46" s="22"/>
      <c r="E46" s="23">
        <v>8415746</v>
      </c>
      <c r="F46" s="24">
        <v>10218010</v>
      </c>
      <c r="G46" s="24">
        <v>417197</v>
      </c>
      <c r="H46" s="24">
        <v>495887</v>
      </c>
      <c r="I46" s="24">
        <v>649041</v>
      </c>
      <c r="J46" s="24">
        <v>1562125</v>
      </c>
      <c r="K46" s="24">
        <v>743423</v>
      </c>
      <c r="L46" s="24">
        <v>681930</v>
      </c>
      <c r="M46" s="24">
        <v>720160</v>
      </c>
      <c r="N46" s="24">
        <v>2145513</v>
      </c>
      <c r="O46" s="24">
        <v>931983</v>
      </c>
      <c r="P46" s="24">
        <v>746839</v>
      </c>
      <c r="Q46" s="24">
        <v>711900</v>
      </c>
      <c r="R46" s="24">
        <v>2390722</v>
      </c>
      <c r="S46" s="24"/>
      <c r="T46" s="24"/>
      <c r="U46" s="24"/>
      <c r="V46" s="24"/>
      <c r="W46" s="24">
        <v>6098360</v>
      </c>
      <c r="X46" s="24">
        <v>6312114</v>
      </c>
      <c r="Y46" s="24">
        <v>-213754</v>
      </c>
      <c r="Z46" s="6">
        <v>-3.39</v>
      </c>
      <c r="AA46" s="22">
        <v>10218010</v>
      </c>
    </row>
    <row r="47" spans="1:27" ht="13.5">
      <c r="A47" s="2" t="s">
        <v>51</v>
      </c>
      <c r="B47" s="8" t="s">
        <v>52</v>
      </c>
      <c r="C47" s="19"/>
      <c r="D47" s="19"/>
      <c r="E47" s="20">
        <v>534318</v>
      </c>
      <c r="F47" s="21">
        <v>531889</v>
      </c>
      <c r="G47" s="21">
        <v>28371</v>
      </c>
      <c r="H47" s="21">
        <v>38571</v>
      </c>
      <c r="I47" s="21">
        <v>28371</v>
      </c>
      <c r="J47" s="21">
        <v>95313</v>
      </c>
      <c r="K47" s="21">
        <v>32982</v>
      </c>
      <c r="L47" s="21">
        <v>59075</v>
      </c>
      <c r="M47" s="21">
        <v>40255</v>
      </c>
      <c r="N47" s="21">
        <v>132312</v>
      </c>
      <c r="O47" s="21">
        <v>41577</v>
      </c>
      <c r="P47" s="21">
        <v>40980</v>
      </c>
      <c r="Q47" s="21">
        <v>-225019</v>
      </c>
      <c r="R47" s="21">
        <v>-142462</v>
      </c>
      <c r="S47" s="21"/>
      <c r="T47" s="21"/>
      <c r="U47" s="21"/>
      <c r="V47" s="21"/>
      <c r="W47" s="21">
        <v>85163</v>
      </c>
      <c r="X47" s="21">
        <v>400743</v>
      </c>
      <c r="Y47" s="21">
        <v>-315580</v>
      </c>
      <c r="Z47" s="4">
        <v>-78.75</v>
      </c>
      <c r="AA47" s="19">
        <v>531889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203253309</v>
      </c>
      <c r="D48" s="40">
        <f>+D28+D32+D38+D42+D47</f>
        <v>0</v>
      </c>
      <c r="E48" s="41">
        <f t="shared" si="9"/>
        <v>189298477</v>
      </c>
      <c r="F48" s="42">
        <f t="shared" si="9"/>
        <v>195915915</v>
      </c>
      <c r="G48" s="42">
        <f t="shared" si="9"/>
        <v>12455487</v>
      </c>
      <c r="H48" s="42">
        <f t="shared" si="9"/>
        <v>13394375</v>
      </c>
      <c r="I48" s="42">
        <f t="shared" si="9"/>
        <v>15480466</v>
      </c>
      <c r="J48" s="42">
        <f t="shared" si="9"/>
        <v>41330328</v>
      </c>
      <c r="K48" s="42">
        <f t="shared" si="9"/>
        <v>13507677</v>
      </c>
      <c r="L48" s="42">
        <f t="shared" si="9"/>
        <v>14400092</v>
      </c>
      <c r="M48" s="42">
        <f t="shared" si="9"/>
        <v>16446814</v>
      </c>
      <c r="N48" s="42">
        <f t="shared" si="9"/>
        <v>44354583</v>
      </c>
      <c r="O48" s="42">
        <f t="shared" si="9"/>
        <v>15852069</v>
      </c>
      <c r="P48" s="42">
        <f t="shared" si="9"/>
        <v>13823641</v>
      </c>
      <c r="Q48" s="42">
        <f t="shared" si="9"/>
        <v>13995660</v>
      </c>
      <c r="R48" s="42">
        <f t="shared" si="9"/>
        <v>43671370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129356281</v>
      </c>
      <c r="X48" s="42">
        <f t="shared" si="9"/>
        <v>141973992</v>
      </c>
      <c r="Y48" s="42">
        <f t="shared" si="9"/>
        <v>-12617711</v>
      </c>
      <c r="Z48" s="43">
        <f>+IF(X48&lt;&gt;0,+(Y48/X48)*100,0)</f>
        <v>-8.887339731913716</v>
      </c>
      <c r="AA48" s="40">
        <f>+AA28+AA32+AA38+AA42+AA47</f>
        <v>195915915</v>
      </c>
    </row>
    <row r="49" spans="1:27" ht="13.5">
      <c r="A49" s="14" t="s">
        <v>58</v>
      </c>
      <c r="B49" s="15"/>
      <c r="C49" s="44">
        <f aca="true" t="shared" si="10" ref="C49:Y49">+C25-C48</f>
        <v>1203429</v>
      </c>
      <c r="D49" s="44">
        <f>+D25-D48</f>
        <v>0</v>
      </c>
      <c r="E49" s="45">
        <f t="shared" si="10"/>
        <v>14401</v>
      </c>
      <c r="F49" s="46">
        <f t="shared" si="10"/>
        <v>11290</v>
      </c>
      <c r="G49" s="46">
        <f t="shared" si="10"/>
        <v>37956484</v>
      </c>
      <c r="H49" s="46">
        <f t="shared" si="10"/>
        <v>-6031409</v>
      </c>
      <c r="I49" s="46">
        <f t="shared" si="10"/>
        <v>-12512190</v>
      </c>
      <c r="J49" s="46">
        <f t="shared" si="10"/>
        <v>19412885</v>
      </c>
      <c r="K49" s="46">
        <f t="shared" si="10"/>
        <v>-12457378</v>
      </c>
      <c r="L49" s="46">
        <f t="shared" si="10"/>
        <v>-10558235</v>
      </c>
      <c r="M49" s="46">
        <f t="shared" si="10"/>
        <v>26946798</v>
      </c>
      <c r="N49" s="46">
        <f t="shared" si="10"/>
        <v>3931185</v>
      </c>
      <c r="O49" s="46">
        <f t="shared" si="10"/>
        <v>-11516604</v>
      </c>
      <c r="P49" s="46">
        <f t="shared" si="10"/>
        <v>-6039603</v>
      </c>
      <c r="Q49" s="46">
        <f t="shared" si="10"/>
        <v>18771512</v>
      </c>
      <c r="R49" s="46">
        <f t="shared" si="10"/>
        <v>1215305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24559375</v>
      </c>
      <c r="X49" s="46">
        <f>IF(F25=F48,0,X25-X48)</f>
        <v>9963</v>
      </c>
      <c r="Y49" s="46">
        <f t="shared" si="10"/>
        <v>24549412</v>
      </c>
      <c r="Z49" s="47">
        <f>+IF(X49&lt;&gt;0,+(Y49/X49)*100,0)</f>
        <v>246405.8215396969</v>
      </c>
      <c r="AA49" s="44">
        <f>+AA25-AA48</f>
        <v>11290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85482660</v>
      </c>
      <c r="D5" s="19">
        <f>SUM(D6:D8)</f>
        <v>0</v>
      </c>
      <c r="E5" s="20">
        <f t="shared" si="0"/>
        <v>84857500</v>
      </c>
      <c r="F5" s="21">
        <f t="shared" si="0"/>
        <v>89138139</v>
      </c>
      <c r="G5" s="21">
        <f t="shared" si="0"/>
        <v>62466704</v>
      </c>
      <c r="H5" s="21">
        <f t="shared" si="0"/>
        <v>3439636</v>
      </c>
      <c r="I5" s="21">
        <f t="shared" si="0"/>
        <v>2107009</v>
      </c>
      <c r="J5" s="21">
        <f t="shared" si="0"/>
        <v>68013349</v>
      </c>
      <c r="K5" s="21">
        <f t="shared" si="0"/>
        <v>6578262</v>
      </c>
      <c r="L5" s="21">
        <f t="shared" si="0"/>
        <v>2529752</v>
      </c>
      <c r="M5" s="21">
        <f t="shared" si="0"/>
        <v>44551272</v>
      </c>
      <c r="N5" s="21">
        <f t="shared" si="0"/>
        <v>53659286</v>
      </c>
      <c r="O5" s="21">
        <f t="shared" si="0"/>
        <v>1181135</v>
      </c>
      <c r="P5" s="21">
        <f t="shared" si="0"/>
        <v>1206521</v>
      </c>
      <c r="Q5" s="21">
        <f t="shared" si="0"/>
        <v>63250316</v>
      </c>
      <c r="R5" s="21">
        <f t="shared" si="0"/>
        <v>65637972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187310607</v>
      </c>
      <c r="X5" s="21">
        <f t="shared" si="0"/>
        <v>71908383</v>
      </c>
      <c r="Y5" s="21">
        <f t="shared" si="0"/>
        <v>115402224</v>
      </c>
      <c r="Z5" s="4">
        <f>+IF(X5&lt;&gt;0,+(Y5/X5)*100,0)</f>
        <v>160.48507724057708</v>
      </c>
      <c r="AA5" s="19">
        <f>SUM(AA6:AA8)</f>
        <v>89138139</v>
      </c>
    </row>
    <row r="6" spans="1:27" ht="13.5">
      <c r="A6" s="5" t="s">
        <v>33</v>
      </c>
      <c r="B6" s="3"/>
      <c r="C6" s="22">
        <v>31663605</v>
      </c>
      <c r="D6" s="22"/>
      <c r="E6" s="23">
        <v>35450000</v>
      </c>
      <c r="F6" s="24">
        <v>35924185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24400000</v>
      </c>
      <c r="Y6" s="24">
        <v>-24400000</v>
      </c>
      <c r="Z6" s="6">
        <v>-100</v>
      </c>
      <c r="AA6" s="22">
        <v>35924185</v>
      </c>
    </row>
    <row r="7" spans="1:27" ht="13.5">
      <c r="A7" s="5" t="s">
        <v>34</v>
      </c>
      <c r="B7" s="3"/>
      <c r="C7" s="25">
        <v>32442060</v>
      </c>
      <c r="D7" s="25"/>
      <c r="E7" s="26">
        <v>29975500</v>
      </c>
      <c r="F7" s="27">
        <v>32211817</v>
      </c>
      <c r="G7" s="27">
        <v>62466704</v>
      </c>
      <c r="H7" s="27">
        <v>3439636</v>
      </c>
      <c r="I7" s="27">
        <v>2107009</v>
      </c>
      <c r="J7" s="27">
        <v>68013349</v>
      </c>
      <c r="K7" s="27">
        <v>6578262</v>
      </c>
      <c r="L7" s="27">
        <v>2529752</v>
      </c>
      <c r="M7" s="27">
        <v>44551272</v>
      </c>
      <c r="N7" s="27">
        <v>53659286</v>
      </c>
      <c r="O7" s="27">
        <v>1181135</v>
      </c>
      <c r="P7" s="27">
        <v>1206521</v>
      </c>
      <c r="Q7" s="27">
        <v>63250316</v>
      </c>
      <c r="R7" s="27">
        <v>65637972</v>
      </c>
      <c r="S7" s="27"/>
      <c r="T7" s="27"/>
      <c r="U7" s="27"/>
      <c r="V7" s="27"/>
      <c r="W7" s="27">
        <v>187310607</v>
      </c>
      <c r="X7" s="27">
        <v>28244954</v>
      </c>
      <c r="Y7" s="27">
        <v>159065653</v>
      </c>
      <c r="Z7" s="7">
        <v>563.16</v>
      </c>
      <c r="AA7" s="25">
        <v>32211817</v>
      </c>
    </row>
    <row r="8" spans="1:27" ht="13.5">
      <c r="A8" s="5" t="s">
        <v>35</v>
      </c>
      <c r="B8" s="3"/>
      <c r="C8" s="22">
        <v>21376995</v>
      </c>
      <c r="D8" s="22"/>
      <c r="E8" s="23">
        <v>19432000</v>
      </c>
      <c r="F8" s="24">
        <v>21002137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19263429</v>
      </c>
      <c r="Y8" s="24">
        <v>-19263429</v>
      </c>
      <c r="Z8" s="6">
        <v>-100</v>
      </c>
      <c r="AA8" s="22">
        <v>21002137</v>
      </c>
    </row>
    <row r="9" spans="1:27" ht="13.5">
      <c r="A9" s="2" t="s">
        <v>36</v>
      </c>
      <c r="B9" s="3"/>
      <c r="C9" s="19">
        <f aca="true" t="shared" si="1" ref="C9:Y9">SUM(C10:C14)</f>
        <v>42162845</v>
      </c>
      <c r="D9" s="19">
        <f>SUM(D10:D14)</f>
        <v>0</v>
      </c>
      <c r="E9" s="20">
        <f t="shared" si="1"/>
        <v>30503000</v>
      </c>
      <c r="F9" s="21">
        <f t="shared" si="1"/>
        <v>38997650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27293141</v>
      </c>
      <c r="Y9" s="21">
        <f t="shared" si="1"/>
        <v>-27293141</v>
      </c>
      <c r="Z9" s="4">
        <f>+IF(X9&lt;&gt;0,+(Y9/X9)*100,0)</f>
        <v>-100</v>
      </c>
      <c r="AA9" s="19">
        <f>SUM(AA10:AA14)</f>
        <v>38997650</v>
      </c>
    </row>
    <row r="10" spans="1:27" ht="13.5">
      <c r="A10" s="5" t="s">
        <v>37</v>
      </c>
      <c r="B10" s="3"/>
      <c r="C10" s="22">
        <v>42162845</v>
      </c>
      <c r="D10" s="22"/>
      <c r="E10" s="23">
        <v>30503000</v>
      </c>
      <c r="F10" s="24">
        <v>38997650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27293141</v>
      </c>
      <c r="Y10" s="24">
        <v>-27293141</v>
      </c>
      <c r="Z10" s="6">
        <v>-100</v>
      </c>
      <c r="AA10" s="22">
        <v>38997650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114181698</v>
      </c>
      <c r="D15" s="19">
        <f>SUM(D16:D18)</f>
        <v>0</v>
      </c>
      <c r="E15" s="20">
        <f t="shared" si="2"/>
        <v>97556000</v>
      </c>
      <c r="F15" s="21">
        <f t="shared" si="2"/>
        <v>130482267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96545016</v>
      </c>
      <c r="Y15" s="21">
        <f t="shared" si="2"/>
        <v>-96545016</v>
      </c>
      <c r="Z15" s="4">
        <f>+IF(X15&lt;&gt;0,+(Y15/X15)*100,0)</f>
        <v>-100</v>
      </c>
      <c r="AA15" s="19">
        <f>SUM(AA16:AA18)</f>
        <v>130482267</v>
      </c>
    </row>
    <row r="16" spans="1:27" ht="13.5">
      <c r="A16" s="5" t="s">
        <v>43</v>
      </c>
      <c r="B16" s="3"/>
      <c r="C16" s="22">
        <v>33526533</v>
      </c>
      <c r="D16" s="22"/>
      <c r="E16" s="23">
        <v>29575000</v>
      </c>
      <c r="F16" s="24">
        <v>36064440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29323429</v>
      </c>
      <c r="Y16" s="24">
        <v>-29323429</v>
      </c>
      <c r="Z16" s="6">
        <v>-100</v>
      </c>
      <c r="AA16" s="22">
        <v>36064440</v>
      </c>
    </row>
    <row r="17" spans="1:27" ht="13.5">
      <c r="A17" s="5" t="s">
        <v>44</v>
      </c>
      <c r="B17" s="3"/>
      <c r="C17" s="22">
        <v>80655165</v>
      </c>
      <c r="D17" s="22"/>
      <c r="E17" s="23">
        <v>67981000</v>
      </c>
      <c r="F17" s="24">
        <v>94417827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67221587</v>
      </c>
      <c r="Y17" s="24">
        <v>-67221587</v>
      </c>
      <c r="Z17" s="6">
        <v>-100</v>
      </c>
      <c r="AA17" s="22">
        <v>94417827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20838985</v>
      </c>
      <c r="D19" s="19">
        <f>SUM(D20:D23)</f>
        <v>0</v>
      </c>
      <c r="E19" s="20">
        <f t="shared" si="3"/>
        <v>30848642</v>
      </c>
      <c r="F19" s="21">
        <f t="shared" si="3"/>
        <v>30850000</v>
      </c>
      <c r="G19" s="21">
        <f t="shared" si="3"/>
        <v>58588</v>
      </c>
      <c r="H19" s="21">
        <f t="shared" si="3"/>
        <v>39495</v>
      </c>
      <c r="I19" s="21">
        <f t="shared" si="3"/>
        <v>5057441</v>
      </c>
      <c r="J19" s="21">
        <f t="shared" si="3"/>
        <v>5155524</v>
      </c>
      <c r="K19" s="21">
        <f t="shared" si="3"/>
        <v>5077973</v>
      </c>
      <c r="L19" s="21">
        <f t="shared" si="3"/>
        <v>10071558</v>
      </c>
      <c r="M19" s="21">
        <f t="shared" si="3"/>
        <v>10049473</v>
      </c>
      <c r="N19" s="21">
        <f t="shared" si="3"/>
        <v>25199004</v>
      </c>
      <c r="O19" s="21">
        <f t="shared" si="3"/>
        <v>40778</v>
      </c>
      <c r="P19" s="21">
        <f t="shared" si="3"/>
        <v>54265</v>
      </c>
      <c r="Q19" s="21">
        <f t="shared" si="3"/>
        <v>80924</v>
      </c>
      <c r="R19" s="21">
        <f t="shared" si="3"/>
        <v>175967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30530495</v>
      </c>
      <c r="X19" s="21">
        <f t="shared" si="3"/>
        <v>30699353</v>
      </c>
      <c r="Y19" s="21">
        <f t="shared" si="3"/>
        <v>-168858</v>
      </c>
      <c r="Z19" s="4">
        <f>+IF(X19&lt;&gt;0,+(Y19/X19)*100,0)</f>
        <v>-0.5500376506306175</v>
      </c>
      <c r="AA19" s="19">
        <f>SUM(AA20:AA23)</f>
        <v>30850000</v>
      </c>
    </row>
    <row r="20" spans="1:27" ht="13.5">
      <c r="A20" s="5" t="s">
        <v>47</v>
      </c>
      <c r="B20" s="3"/>
      <c r="C20" s="22">
        <v>20000000</v>
      </c>
      <c r="D20" s="22"/>
      <c r="E20" s="23">
        <v>29999436</v>
      </c>
      <c r="F20" s="24">
        <v>30000000</v>
      </c>
      <c r="G20" s="24"/>
      <c r="H20" s="24"/>
      <c r="I20" s="24">
        <v>5000000</v>
      </c>
      <c r="J20" s="24">
        <v>5000000</v>
      </c>
      <c r="K20" s="24">
        <v>5000000</v>
      </c>
      <c r="L20" s="24">
        <v>10000000</v>
      </c>
      <c r="M20" s="24">
        <v>10000000</v>
      </c>
      <c r="N20" s="24">
        <v>25000000</v>
      </c>
      <c r="O20" s="24"/>
      <c r="P20" s="24"/>
      <c r="Q20" s="24"/>
      <c r="R20" s="24"/>
      <c r="S20" s="24"/>
      <c r="T20" s="24"/>
      <c r="U20" s="24"/>
      <c r="V20" s="24"/>
      <c r="W20" s="24">
        <v>30000000</v>
      </c>
      <c r="X20" s="24">
        <v>30000000</v>
      </c>
      <c r="Y20" s="24"/>
      <c r="Z20" s="6">
        <v>0</v>
      </c>
      <c r="AA20" s="22">
        <v>30000000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838985</v>
      </c>
      <c r="D23" s="22"/>
      <c r="E23" s="23">
        <v>849206</v>
      </c>
      <c r="F23" s="24">
        <v>850000</v>
      </c>
      <c r="G23" s="24">
        <v>58588</v>
      </c>
      <c r="H23" s="24">
        <v>39495</v>
      </c>
      <c r="I23" s="24">
        <v>57441</v>
      </c>
      <c r="J23" s="24">
        <v>155524</v>
      </c>
      <c r="K23" s="24">
        <v>77973</v>
      </c>
      <c r="L23" s="24">
        <v>71558</v>
      </c>
      <c r="M23" s="24">
        <v>49473</v>
      </c>
      <c r="N23" s="24">
        <v>199004</v>
      </c>
      <c r="O23" s="24">
        <v>40778</v>
      </c>
      <c r="P23" s="24">
        <v>54265</v>
      </c>
      <c r="Q23" s="24">
        <v>80924</v>
      </c>
      <c r="R23" s="24">
        <v>175967</v>
      </c>
      <c r="S23" s="24"/>
      <c r="T23" s="24"/>
      <c r="U23" s="24"/>
      <c r="V23" s="24"/>
      <c r="W23" s="24">
        <v>530495</v>
      </c>
      <c r="X23" s="24">
        <v>699353</v>
      </c>
      <c r="Y23" s="24">
        <v>-168858</v>
      </c>
      <c r="Z23" s="6">
        <v>-24.14</v>
      </c>
      <c r="AA23" s="22">
        <v>850000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262666188</v>
      </c>
      <c r="D25" s="40">
        <f>+D5+D9+D15+D19+D24</f>
        <v>0</v>
      </c>
      <c r="E25" s="41">
        <f t="shared" si="4"/>
        <v>243765142</v>
      </c>
      <c r="F25" s="42">
        <f t="shared" si="4"/>
        <v>289468056</v>
      </c>
      <c r="G25" s="42">
        <f t="shared" si="4"/>
        <v>62525292</v>
      </c>
      <c r="H25" s="42">
        <f t="shared" si="4"/>
        <v>3479131</v>
      </c>
      <c r="I25" s="42">
        <f t="shared" si="4"/>
        <v>7164450</v>
      </c>
      <c r="J25" s="42">
        <f t="shared" si="4"/>
        <v>73168873</v>
      </c>
      <c r="K25" s="42">
        <f t="shared" si="4"/>
        <v>11656235</v>
      </c>
      <c r="L25" s="42">
        <f t="shared" si="4"/>
        <v>12601310</v>
      </c>
      <c r="M25" s="42">
        <f t="shared" si="4"/>
        <v>54600745</v>
      </c>
      <c r="N25" s="42">
        <f t="shared" si="4"/>
        <v>78858290</v>
      </c>
      <c r="O25" s="42">
        <f t="shared" si="4"/>
        <v>1221913</v>
      </c>
      <c r="P25" s="42">
        <f t="shared" si="4"/>
        <v>1260786</v>
      </c>
      <c r="Q25" s="42">
        <f t="shared" si="4"/>
        <v>63331240</v>
      </c>
      <c r="R25" s="42">
        <f t="shared" si="4"/>
        <v>65813939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217841102</v>
      </c>
      <c r="X25" s="42">
        <f t="shared" si="4"/>
        <v>226445893</v>
      </c>
      <c r="Y25" s="42">
        <f t="shared" si="4"/>
        <v>-8604791</v>
      </c>
      <c r="Z25" s="43">
        <f>+IF(X25&lt;&gt;0,+(Y25/X25)*100,0)</f>
        <v>-3.799932463336838</v>
      </c>
      <c r="AA25" s="40">
        <f>+AA5+AA9+AA15+AA19+AA24</f>
        <v>289468056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103139555</v>
      </c>
      <c r="D28" s="19">
        <f>SUM(D29:D31)</f>
        <v>0</v>
      </c>
      <c r="E28" s="20">
        <f t="shared" si="5"/>
        <v>118202307</v>
      </c>
      <c r="F28" s="21">
        <f t="shared" si="5"/>
        <v>123520460</v>
      </c>
      <c r="G28" s="21">
        <f t="shared" si="5"/>
        <v>4827231</v>
      </c>
      <c r="H28" s="21">
        <f t="shared" si="5"/>
        <v>5381378</v>
      </c>
      <c r="I28" s="21">
        <f t="shared" si="5"/>
        <v>6705365</v>
      </c>
      <c r="J28" s="21">
        <f t="shared" si="5"/>
        <v>16913974</v>
      </c>
      <c r="K28" s="21">
        <f t="shared" si="5"/>
        <v>5681252</v>
      </c>
      <c r="L28" s="21">
        <f t="shared" si="5"/>
        <v>5476738</v>
      </c>
      <c r="M28" s="21">
        <f t="shared" si="5"/>
        <v>6078865</v>
      </c>
      <c r="N28" s="21">
        <f t="shared" si="5"/>
        <v>17236855</v>
      </c>
      <c r="O28" s="21">
        <f t="shared" si="5"/>
        <v>5429901</v>
      </c>
      <c r="P28" s="21">
        <f t="shared" si="5"/>
        <v>5832327</v>
      </c>
      <c r="Q28" s="21">
        <f t="shared" si="5"/>
        <v>6096616</v>
      </c>
      <c r="R28" s="21">
        <f t="shared" si="5"/>
        <v>17358844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51509673</v>
      </c>
      <c r="X28" s="21">
        <f t="shared" si="5"/>
        <v>74060402</v>
      </c>
      <c r="Y28" s="21">
        <f t="shared" si="5"/>
        <v>-22550729</v>
      </c>
      <c r="Z28" s="4">
        <f>+IF(X28&lt;&gt;0,+(Y28/X28)*100,0)</f>
        <v>-30.449104232515506</v>
      </c>
      <c r="AA28" s="19">
        <f>SUM(AA29:AA31)</f>
        <v>123520460</v>
      </c>
    </row>
    <row r="29" spans="1:27" ht="13.5">
      <c r="A29" s="5" t="s">
        <v>33</v>
      </c>
      <c r="B29" s="3"/>
      <c r="C29" s="22">
        <v>29643394</v>
      </c>
      <c r="D29" s="22"/>
      <c r="E29" s="23">
        <v>30729081</v>
      </c>
      <c r="F29" s="24">
        <v>31671559</v>
      </c>
      <c r="G29" s="24">
        <v>2204329</v>
      </c>
      <c r="H29" s="24">
        <v>2319416</v>
      </c>
      <c r="I29" s="24">
        <v>1895651</v>
      </c>
      <c r="J29" s="24">
        <v>6419396</v>
      </c>
      <c r="K29" s="24">
        <v>2315233</v>
      </c>
      <c r="L29" s="24">
        <v>2276469</v>
      </c>
      <c r="M29" s="24">
        <v>2330685</v>
      </c>
      <c r="N29" s="24">
        <v>6922387</v>
      </c>
      <c r="O29" s="24">
        <v>2238425</v>
      </c>
      <c r="P29" s="24">
        <v>2808778</v>
      </c>
      <c r="Q29" s="24">
        <v>2717794</v>
      </c>
      <c r="R29" s="24">
        <v>7764997</v>
      </c>
      <c r="S29" s="24"/>
      <c r="T29" s="24"/>
      <c r="U29" s="24"/>
      <c r="V29" s="24"/>
      <c r="W29" s="24">
        <v>21106780</v>
      </c>
      <c r="X29" s="24">
        <v>23991498</v>
      </c>
      <c r="Y29" s="24">
        <v>-2884718</v>
      </c>
      <c r="Z29" s="6">
        <v>-12.02</v>
      </c>
      <c r="AA29" s="22">
        <v>31671559</v>
      </c>
    </row>
    <row r="30" spans="1:27" ht="13.5">
      <c r="A30" s="5" t="s">
        <v>34</v>
      </c>
      <c r="B30" s="3"/>
      <c r="C30" s="25">
        <v>72861766</v>
      </c>
      <c r="D30" s="25"/>
      <c r="E30" s="26">
        <v>66953316</v>
      </c>
      <c r="F30" s="27">
        <v>69985971</v>
      </c>
      <c r="G30" s="27">
        <v>1549739</v>
      </c>
      <c r="H30" s="27">
        <v>1633132</v>
      </c>
      <c r="I30" s="27">
        <v>3686350</v>
      </c>
      <c r="J30" s="27">
        <v>6869221</v>
      </c>
      <c r="K30" s="27">
        <v>2342899</v>
      </c>
      <c r="L30" s="27">
        <v>2140967</v>
      </c>
      <c r="M30" s="27">
        <v>2564578</v>
      </c>
      <c r="N30" s="27">
        <v>7048444</v>
      </c>
      <c r="O30" s="27">
        <v>2321965</v>
      </c>
      <c r="P30" s="27">
        <v>1679114</v>
      </c>
      <c r="Q30" s="27">
        <v>2058539</v>
      </c>
      <c r="R30" s="27">
        <v>6059618</v>
      </c>
      <c r="S30" s="27"/>
      <c r="T30" s="27"/>
      <c r="U30" s="27"/>
      <c r="V30" s="27"/>
      <c r="W30" s="27">
        <v>19977283</v>
      </c>
      <c r="X30" s="27">
        <v>43505652</v>
      </c>
      <c r="Y30" s="27">
        <v>-23528369</v>
      </c>
      <c r="Z30" s="7">
        <v>-54.08</v>
      </c>
      <c r="AA30" s="25">
        <v>69985971</v>
      </c>
    </row>
    <row r="31" spans="1:27" ht="13.5">
      <c r="A31" s="5" t="s">
        <v>35</v>
      </c>
      <c r="B31" s="3"/>
      <c r="C31" s="22">
        <v>634395</v>
      </c>
      <c r="D31" s="22"/>
      <c r="E31" s="23">
        <v>20519910</v>
      </c>
      <c r="F31" s="24">
        <v>21862930</v>
      </c>
      <c r="G31" s="24">
        <v>1073163</v>
      </c>
      <c r="H31" s="24">
        <v>1428830</v>
      </c>
      <c r="I31" s="24">
        <v>1123364</v>
      </c>
      <c r="J31" s="24">
        <v>3625357</v>
      </c>
      <c r="K31" s="24">
        <v>1023120</v>
      </c>
      <c r="L31" s="24">
        <v>1059302</v>
      </c>
      <c r="M31" s="24">
        <v>1183602</v>
      </c>
      <c r="N31" s="24">
        <v>3266024</v>
      </c>
      <c r="O31" s="24">
        <v>869511</v>
      </c>
      <c r="P31" s="24">
        <v>1344435</v>
      </c>
      <c r="Q31" s="24">
        <v>1320283</v>
      </c>
      <c r="R31" s="24">
        <v>3534229</v>
      </c>
      <c r="S31" s="24"/>
      <c r="T31" s="24"/>
      <c r="U31" s="24"/>
      <c r="V31" s="24"/>
      <c r="W31" s="24">
        <v>10425610</v>
      </c>
      <c r="X31" s="24">
        <v>6563252</v>
      </c>
      <c r="Y31" s="24">
        <v>3862358</v>
      </c>
      <c r="Z31" s="6">
        <v>58.85</v>
      </c>
      <c r="AA31" s="22">
        <v>21862930</v>
      </c>
    </row>
    <row r="32" spans="1:27" ht="13.5">
      <c r="A32" s="2" t="s">
        <v>36</v>
      </c>
      <c r="B32" s="3"/>
      <c r="C32" s="19">
        <f aca="true" t="shared" si="6" ref="C32:Y32">SUM(C33:C37)</f>
        <v>5443694</v>
      </c>
      <c r="D32" s="19">
        <f>SUM(D33:D37)</f>
        <v>0</v>
      </c>
      <c r="E32" s="20">
        <f t="shared" si="6"/>
        <v>24209103</v>
      </c>
      <c r="F32" s="21">
        <f t="shared" si="6"/>
        <v>24883005</v>
      </c>
      <c r="G32" s="21">
        <f t="shared" si="6"/>
        <v>2746700</v>
      </c>
      <c r="H32" s="21">
        <f t="shared" si="6"/>
        <v>1947474</v>
      </c>
      <c r="I32" s="21">
        <f t="shared" si="6"/>
        <v>2633973</v>
      </c>
      <c r="J32" s="21">
        <f t="shared" si="6"/>
        <v>7328147</v>
      </c>
      <c r="K32" s="21">
        <f t="shared" si="6"/>
        <v>2123621</v>
      </c>
      <c r="L32" s="21">
        <f t="shared" si="6"/>
        <v>1811171</v>
      </c>
      <c r="M32" s="21">
        <f t="shared" si="6"/>
        <v>2042470</v>
      </c>
      <c r="N32" s="21">
        <f t="shared" si="6"/>
        <v>5977262</v>
      </c>
      <c r="O32" s="21">
        <f t="shared" si="6"/>
        <v>2277835</v>
      </c>
      <c r="P32" s="21">
        <f t="shared" si="6"/>
        <v>2162253</v>
      </c>
      <c r="Q32" s="21">
        <f t="shared" si="6"/>
        <v>2417600</v>
      </c>
      <c r="R32" s="21">
        <f t="shared" si="6"/>
        <v>6857688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20163097</v>
      </c>
      <c r="X32" s="21">
        <f t="shared" si="6"/>
        <v>6427594</v>
      </c>
      <c r="Y32" s="21">
        <f t="shared" si="6"/>
        <v>13735503</v>
      </c>
      <c r="Z32" s="4">
        <f>+IF(X32&lt;&gt;0,+(Y32/X32)*100,0)</f>
        <v>213.69587127002734</v>
      </c>
      <c r="AA32" s="19">
        <f>SUM(AA33:AA37)</f>
        <v>24883005</v>
      </c>
    </row>
    <row r="33" spans="1:27" ht="13.5">
      <c r="A33" s="5" t="s">
        <v>37</v>
      </c>
      <c r="B33" s="3"/>
      <c r="C33" s="22">
        <v>5443694</v>
      </c>
      <c r="D33" s="22"/>
      <c r="E33" s="23">
        <v>24209103</v>
      </c>
      <c r="F33" s="24">
        <v>24883005</v>
      </c>
      <c r="G33" s="24">
        <v>2746700</v>
      </c>
      <c r="H33" s="24">
        <v>1947474</v>
      </c>
      <c r="I33" s="24">
        <v>2633973</v>
      </c>
      <c r="J33" s="24">
        <v>7328147</v>
      </c>
      <c r="K33" s="24">
        <v>2123621</v>
      </c>
      <c r="L33" s="24">
        <v>1811171</v>
      </c>
      <c r="M33" s="24">
        <v>2042470</v>
      </c>
      <c r="N33" s="24">
        <v>5977262</v>
      </c>
      <c r="O33" s="24">
        <v>2277835</v>
      </c>
      <c r="P33" s="24">
        <v>2162253</v>
      </c>
      <c r="Q33" s="24">
        <v>2417600</v>
      </c>
      <c r="R33" s="24">
        <v>6857688</v>
      </c>
      <c r="S33" s="24"/>
      <c r="T33" s="24"/>
      <c r="U33" s="24"/>
      <c r="V33" s="24"/>
      <c r="W33" s="24">
        <v>20163097</v>
      </c>
      <c r="X33" s="24">
        <v>6427594</v>
      </c>
      <c r="Y33" s="24">
        <v>13735503</v>
      </c>
      <c r="Z33" s="6">
        <v>213.7</v>
      </c>
      <c r="AA33" s="22">
        <v>24883005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68198192</v>
      </c>
      <c r="D38" s="19">
        <f>SUM(D39:D41)</f>
        <v>0</v>
      </c>
      <c r="E38" s="20">
        <f t="shared" si="7"/>
        <v>48561020</v>
      </c>
      <c r="F38" s="21">
        <f t="shared" si="7"/>
        <v>51447227</v>
      </c>
      <c r="G38" s="21">
        <f t="shared" si="7"/>
        <v>1912720</v>
      </c>
      <c r="H38" s="21">
        <f t="shared" si="7"/>
        <v>4291990</v>
      </c>
      <c r="I38" s="21">
        <f t="shared" si="7"/>
        <v>2792412</v>
      </c>
      <c r="J38" s="21">
        <f t="shared" si="7"/>
        <v>8997122</v>
      </c>
      <c r="K38" s="21">
        <f t="shared" si="7"/>
        <v>2250346</v>
      </c>
      <c r="L38" s="21">
        <f t="shared" si="7"/>
        <v>2781202</v>
      </c>
      <c r="M38" s="21">
        <f t="shared" si="7"/>
        <v>6087485</v>
      </c>
      <c r="N38" s="21">
        <f t="shared" si="7"/>
        <v>11119033</v>
      </c>
      <c r="O38" s="21">
        <f t="shared" si="7"/>
        <v>2523827</v>
      </c>
      <c r="P38" s="21">
        <f t="shared" si="7"/>
        <v>4352489</v>
      </c>
      <c r="Q38" s="21">
        <f t="shared" si="7"/>
        <v>3605999</v>
      </c>
      <c r="R38" s="21">
        <f t="shared" si="7"/>
        <v>10482315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30598470</v>
      </c>
      <c r="X38" s="21">
        <f t="shared" si="7"/>
        <v>20633875</v>
      </c>
      <c r="Y38" s="21">
        <f t="shared" si="7"/>
        <v>9964595</v>
      </c>
      <c r="Z38" s="4">
        <f>+IF(X38&lt;&gt;0,+(Y38/X38)*100,0)</f>
        <v>48.292407509495916</v>
      </c>
      <c r="AA38" s="19">
        <f>SUM(AA39:AA41)</f>
        <v>51447227</v>
      </c>
    </row>
    <row r="39" spans="1:27" ht="13.5">
      <c r="A39" s="5" t="s">
        <v>43</v>
      </c>
      <c r="B39" s="3"/>
      <c r="C39" s="22">
        <v>29671802</v>
      </c>
      <c r="D39" s="22"/>
      <c r="E39" s="23">
        <v>30971465</v>
      </c>
      <c r="F39" s="24">
        <v>32528360</v>
      </c>
      <c r="G39" s="24">
        <v>563686</v>
      </c>
      <c r="H39" s="24">
        <v>2065480</v>
      </c>
      <c r="I39" s="24">
        <v>1013321</v>
      </c>
      <c r="J39" s="24">
        <v>3642487</v>
      </c>
      <c r="K39" s="24">
        <v>624583</v>
      </c>
      <c r="L39" s="24">
        <v>1484377</v>
      </c>
      <c r="M39" s="24">
        <v>4535099</v>
      </c>
      <c r="N39" s="24">
        <v>6644059</v>
      </c>
      <c r="O39" s="24">
        <v>1320506</v>
      </c>
      <c r="P39" s="24">
        <v>2586370</v>
      </c>
      <c r="Q39" s="24">
        <v>2092436</v>
      </c>
      <c r="R39" s="24">
        <v>5999312</v>
      </c>
      <c r="S39" s="24"/>
      <c r="T39" s="24"/>
      <c r="U39" s="24"/>
      <c r="V39" s="24"/>
      <c r="W39" s="24">
        <v>16285858</v>
      </c>
      <c r="X39" s="24">
        <v>7424985</v>
      </c>
      <c r="Y39" s="24">
        <v>8860873</v>
      </c>
      <c r="Z39" s="6">
        <v>119.34</v>
      </c>
      <c r="AA39" s="22">
        <v>32528360</v>
      </c>
    </row>
    <row r="40" spans="1:27" ht="13.5">
      <c r="A40" s="5" t="s">
        <v>44</v>
      </c>
      <c r="B40" s="3"/>
      <c r="C40" s="22">
        <v>38526390</v>
      </c>
      <c r="D40" s="22"/>
      <c r="E40" s="23">
        <v>17589555</v>
      </c>
      <c r="F40" s="24">
        <v>18918867</v>
      </c>
      <c r="G40" s="24">
        <v>1349034</v>
      </c>
      <c r="H40" s="24">
        <v>2226510</v>
      </c>
      <c r="I40" s="24">
        <v>1779091</v>
      </c>
      <c r="J40" s="24">
        <v>5354635</v>
      </c>
      <c r="K40" s="24">
        <v>1625763</v>
      </c>
      <c r="L40" s="24">
        <v>1296825</v>
      </c>
      <c r="M40" s="24">
        <v>1552386</v>
      </c>
      <c r="N40" s="24">
        <v>4474974</v>
      </c>
      <c r="O40" s="24">
        <v>1203321</v>
      </c>
      <c r="P40" s="24">
        <v>1766119</v>
      </c>
      <c r="Q40" s="24">
        <v>1513563</v>
      </c>
      <c r="R40" s="24">
        <v>4483003</v>
      </c>
      <c r="S40" s="24"/>
      <c r="T40" s="24"/>
      <c r="U40" s="24"/>
      <c r="V40" s="24"/>
      <c r="W40" s="24">
        <v>14312612</v>
      </c>
      <c r="X40" s="24">
        <v>13208890</v>
      </c>
      <c r="Y40" s="24">
        <v>1103722</v>
      </c>
      <c r="Z40" s="6">
        <v>8.36</v>
      </c>
      <c r="AA40" s="22">
        <v>18918867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176781441</v>
      </c>
      <c r="D48" s="40">
        <f>+D28+D32+D38+D42+D47</f>
        <v>0</v>
      </c>
      <c r="E48" s="41">
        <f t="shared" si="9"/>
        <v>190972430</v>
      </c>
      <c r="F48" s="42">
        <f t="shared" si="9"/>
        <v>199850692</v>
      </c>
      <c r="G48" s="42">
        <f t="shared" si="9"/>
        <v>9486651</v>
      </c>
      <c r="H48" s="42">
        <f t="shared" si="9"/>
        <v>11620842</v>
      </c>
      <c r="I48" s="42">
        <f t="shared" si="9"/>
        <v>12131750</v>
      </c>
      <c r="J48" s="42">
        <f t="shared" si="9"/>
        <v>33239243</v>
      </c>
      <c r="K48" s="42">
        <f t="shared" si="9"/>
        <v>10055219</v>
      </c>
      <c r="L48" s="42">
        <f t="shared" si="9"/>
        <v>10069111</v>
      </c>
      <c r="M48" s="42">
        <f t="shared" si="9"/>
        <v>14208820</v>
      </c>
      <c r="N48" s="42">
        <f t="shared" si="9"/>
        <v>34333150</v>
      </c>
      <c r="O48" s="42">
        <f t="shared" si="9"/>
        <v>10231563</v>
      </c>
      <c r="P48" s="42">
        <f t="shared" si="9"/>
        <v>12347069</v>
      </c>
      <c r="Q48" s="42">
        <f t="shared" si="9"/>
        <v>12120215</v>
      </c>
      <c r="R48" s="42">
        <f t="shared" si="9"/>
        <v>34698847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102271240</v>
      </c>
      <c r="X48" s="42">
        <f t="shared" si="9"/>
        <v>101121871</v>
      </c>
      <c r="Y48" s="42">
        <f t="shared" si="9"/>
        <v>1149369</v>
      </c>
      <c r="Z48" s="43">
        <f>+IF(X48&lt;&gt;0,+(Y48/X48)*100,0)</f>
        <v>1.1366176165787123</v>
      </c>
      <c r="AA48" s="40">
        <f>+AA28+AA32+AA38+AA42+AA47</f>
        <v>199850692</v>
      </c>
    </row>
    <row r="49" spans="1:27" ht="13.5">
      <c r="A49" s="14" t="s">
        <v>58</v>
      </c>
      <c r="B49" s="15"/>
      <c r="C49" s="44">
        <f aca="true" t="shared" si="10" ref="C49:Y49">+C25-C48</f>
        <v>85884747</v>
      </c>
      <c r="D49" s="44">
        <f>+D25-D48</f>
        <v>0</v>
      </c>
      <c r="E49" s="45">
        <f t="shared" si="10"/>
        <v>52792712</v>
      </c>
      <c r="F49" s="46">
        <f t="shared" si="10"/>
        <v>89617364</v>
      </c>
      <c r="G49" s="46">
        <f t="shared" si="10"/>
        <v>53038641</v>
      </c>
      <c r="H49" s="46">
        <f t="shared" si="10"/>
        <v>-8141711</v>
      </c>
      <c r="I49" s="46">
        <f t="shared" si="10"/>
        <v>-4967300</v>
      </c>
      <c r="J49" s="46">
        <f t="shared" si="10"/>
        <v>39929630</v>
      </c>
      <c r="K49" s="46">
        <f t="shared" si="10"/>
        <v>1601016</v>
      </c>
      <c r="L49" s="46">
        <f t="shared" si="10"/>
        <v>2532199</v>
      </c>
      <c r="M49" s="46">
        <f t="shared" si="10"/>
        <v>40391925</v>
      </c>
      <c r="N49" s="46">
        <f t="shared" si="10"/>
        <v>44525140</v>
      </c>
      <c r="O49" s="46">
        <f t="shared" si="10"/>
        <v>-9009650</v>
      </c>
      <c r="P49" s="46">
        <f t="shared" si="10"/>
        <v>-11086283</v>
      </c>
      <c r="Q49" s="46">
        <f t="shared" si="10"/>
        <v>51211025</v>
      </c>
      <c r="R49" s="46">
        <f t="shared" si="10"/>
        <v>31115092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115569862</v>
      </c>
      <c r="X49" s="46">
        <f>IF(F25=F48,0,X25-X48)</f>
        <v>125324022</v>
      </c>
      <c r="Y49" s="46">
        <f t="shared" si="10"/>
        <v>-9754160</v>
      </c>
      <c r="Z49" s="47">
        <f>+IF(X49&lt;&gt;0,+(Y49/X49)*100,0)</f>
        <v>-7.783152698370947</v>
      </c>
      <c r="AA49" s="44">
        <f>+AA25-AA48</f>
        <v>89617364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97053567</v>
      </c>
      <c r="D5" s="19">
        <f>SUM(D6:D8)</f>
        <v>0</v>
      </c>
      <c r="E5" s="20">
        <f t="shared" si="0"/>
        <v>66865560</v>
      </c>
      <c r="F5" s="21">
        <f t="shared" si="0"/>
        <v>66865560</v>
      </c>
      <c r="G5" s="21">
        <f t="shared" si="0"/>
        <v>24424057</v>
      </c>
      <c r="H5" s="21">
        <f t="shared" si="0"/>
        <v>8450808</v>
      </c>
      <c r="I5" s="21">
        <f t="shared" si="0"/>
        <v>1316247</v>
      </c>
      <c r="J5" s="21">
        <f t="shared" si="0"/>
        <v>34191112</v>
      </c>
      <c r="K5" s="21">
        <f t="shared" si="0"/>
        <v>0</v>
      </c>
      <c r="L5" s="21">
        <f t="shared" si="0"/>
        <v>1094790</v>
      </c>
      <c r="M5" s="21">
        <f t="shared" si="0"/>
        <v>15356298</v>
      </c>
      <c r="N5" s="21">
        <f t="shared" si="0"/>
        <v>16451088</v>
      </c>
      <c r="O5" s="21">
        <f t="shared" si="0"/>
        <v>641619</v>
      </c>
      <c r="P5" s="21">
        <f t="shared" si="0"/>
        <v>589649</v>
      </c>
      <c r="Q5" s="21">
        <f t="shared" si="0"/>
        <v>15046953</v>
      </c>
      <c r="R5" s="21">
        <f t="shared" si="0"/>
        <v>16278221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66920421</v>
      </c>
      <c r="X5" s="21">
        <f t="shared" si="0"/>
        <v>65037420</v>
      </c>
      <c r="Y5" s="21">
        <f t="shared" si="0"/>
        <v>1883001</v>
      </c>
      <c r="Z5" s="4">
        <f>+IF(X5&lt;&gt;0,+(Y5/X5)*100,0)</f>
        <v>2.895257837718655</v>
      </c>
      <c r="AA5" s="19">
        <f>SUM(AA6:AA8)</f>
        <v>66865560</v>
      </c>
    </row>
    <row r="6" spans="1:27" ht="13.5">
      <c r="A6" s="5" t="s">
        <v>33</v>
      </c>
      <c r="B6" s="3"/>
      <c r="C6" s="22"/>
      <c r="D6" s="22"/>
      <c r="E6" s="23">
        <v>3259000</v>
      </c>
      <c r="F6" s="24">
        <v>3259000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3258999</v>
      </c>
      <c r="Y6" s="24">
        <v>-3258999</v>
      </c>
      <c r="Z6" s="6">
        <v>-100</v>
      </c>
      <c r="AA6" s="22">
        <v>3259000</v>
      </c>
    </row>
    <row r="7" spans="1:27" ht="13.5">
      <c r="A7" s="5" t="s">
        <v>34</v>
      </c>
      <c r="B7" s="3"/>
      <c r="C7" s="25">
        <v>76056791</v>
      </c>
      <c r="D7" s="25"/>
      <c r="E7" s="26">
        <v>63516560</v>
      </c>
      <c r="F7" s="27">
        <v>63516560</v>
      </c>
      <c r="G7" s="27">
        <v>24423845</v>
      </c>
      <c r="H7" s="27">
        <v>8377672</v>
      </c>
      <c r="I7" s="27">
        <v>1316035</v>
      </c>
      <c r="J7" s="27">
        <v>34117552</v>
      </c>
      <c r="K7" s="27"/>
      <c r="L7" s="27">
        <v>1095148</v>
      </c>
      <c r="M7" s="27">
        <v>15356086</v>
      </c>
      <c r="N7" s="27">
        <v>16451234</v>
      </c>
      <c r="O7" s="27">
        <v>641619</v>
      </c>
      <c r="P7" s="27">
        <v>589649</v>
      </c>
      <c r="Q7" s="27">
        <v>15046953</v>
      </c>
      <c r="R7" s="27">
        <v>16278221</v>
      </c>
      <c r="S7" s="27"/>
      <c r="T7" s="27"/>
      <c r="U7" s="27"/>
      <c r="V7" s="27"/>
      <c r="W7" s="27">
        <v>66847007</v>
      </c>
      <c r="X7" s="27">
        <v>61767171</v>
      </c>
      <c r="Y7" s="27">
        <v>5079836</v>
      </c>
      <c r="Z7" s="7">
        <v>8.22</v>
      </c>
      <c r="AA7" s="25">
        <v>63516560</v>
      </c>
    </row>
    <row r="8" spans="1:27" ht="13.5">
      <c r="A8" s="5" t="s">
        <v>35</v>
      </c>
      <c r="B8" s="3"/>
      <c r="C8" s="22">
        <v>20996776</v>
      </c>
      <c r="D8" s="22"/>
      <c r="E8" s="23">
        <v>90000</v>
      </c>
      <c r="F8" s="24">
        <v>90000</v>
      </c>
      <c r="G8" s="24">
        <v>212</v>
      </c>
      <c r="H8" s="24">
        <v>73136</v>
      </c>
      <c r="I8" s="24">
        <v>212</v>
      </c>
      <c r="J8" s="24">
        <v>73560</v>
      </c>
      <c r="K8" s="24"/>
      <c r="L8" s="24">
        <v>-358</v>
      </c>
      <c r="M8" s="24">
        <v>212</v>
      </c>
      <c r="N8" s="24">
        <v>-146</v>
      </c>
      <c r="O8" s="24"/>
      <c r="P8" s="24"/>
      <c r="Q8" s="24"/>
      <c r="R8" s="24"/>
      <c r="S8" s="24"/>
      <c r="T8" s="24"/>
      <c r="U8" s="24"/>
      <c r="V8" s="24"/>
      <c r="W8" s="24">
        <v>73414</v>
      </c>
      <c r="X8" s="24">
        <v>11250</v>
      </c>
      <c r="Y8" s="24">
        <v>62164</v>
      </c>
      <c r="Z8" s="6">
        <v>552.57</v>
      </c>
      <c r="AA8" s="22">
        <v>90000</v>
      </c>
    </row>
    <row r="9" spans="1:27" ht="13.5">
      <c r="A9" s="2" t="s">
        <v>36</v>
      </c>
      <c r="B9" s="3"/>
      <c r="C9" s="19">
        <f aca="true" t="shared" si="1" ref="C9:Y9">SUM(C10:C14)</f>
        <v>369000</v>
      </c>
      <c r="D9" s="19">
        <f>SUM(D10:D14)</f>
        <v>0</v>
      </c>
      <c r="E9" s="20">
        <f t="shared" si="1"/>
        <v>3316200</v>
      </c>
      <c r="F9" s="21">
        <f t="shared" si="1"/>
        <v>3316200</v>
      </c>
      <c r="G9" s="21">
        <f t="shared" si="1"/>
        <v>132510</v>
      </c>
      <c r="H9" s="21">
        <f t="shared" si="1"/>
        <v>175221</v>
      </c>
      <c r="I9" s="21">
        <f t="shared" si="1"/>
        <v>19054</v>
      </c>
      <c r="J9" s="21">
        <f t="shared" si="1"/>
        <v>326785</v>
      </c>
      <c r="K9" s="21">
        <f t="shared" si="1"/>
        <v>0</v>
      </c>
      <c r="L9" s="21">
        <f t="shared" si="1"/>
        <v>134185</v>
      </c>
      <c r="M9" s="21">
        <f t="shared" si="1"/>
        <v>82511</v>
      </c>
      <c r="N9" s="21">
        <f t="shared" si="1"/>
        <v>216696</v>
      </c>
      <c r="O9" s="21">
        <f t="shared" si="1"/>
        <v>90267</v>
      </c>
      <c r="P9" s="21">
        <f t="shared" si="1"/>
        <v>465579</v>
      </c>
      <c r="Q9" s="21">
        <f t="shared" si="1"/>
        <v>81452</v>
      </c>
      <c r="R9" s="21">
        <f t="shared" si="1"/>
        <v>637298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1180779</v>
      </c>
      <c r="X9" s="21">
        <f t="shared" si="1"/>
        <v>2582156</v>
      </c>
      <c r="Y9" s="21">
        <f t="shared" si="1"/>
        <v>-1401377</v>
      </c>
      <c r="Z9" s="4">
        <f>+IF(X9&lt;&gt;0,+(Y9/X9)*100,0)</f>
        <v>-54.27158545029812</v>
      </c>
      <c r="AA9" s="19">
        <f>SUM(AA10:AA14)</f>
        <v>3316200</v>
      </c>
    </row>
    <row r="10" spans="1:27" ht="13.5">
      <c r="A10" s="5" t="s">
        <v>37</v>
      </c>
      <c r="B10" s="3"/>
      <c r="C10" s="22">
        <v>369000</v>
      </c>
      <c r="D10" s="22"/>
      <c r="E10" s="23">
        <v>448700</v>
      </c>
      <c r="F10" s="24">
        <v>448700</v>
      </c>
      <c r="G10" s="24">
        <v>6137</v>
      </c>
      <c r="H10" s="24">
        <v>4453</v>
      </c>
      <c r="I10" s="24">
        <v>5680</v>
      </c>
      <c r="J10" s="24">
        <v>16270</v>
      </c>
      <c r="K10" s="24"/>
      <c r="L10" s="24">
        <v>12402</v>
      </c>
      <c r="M10" s="24">
        <v>5893</v>
      </c>
      <c r="N10" s="24">
        <v>18295</v>
      </c>
      <c r="O10" s="24">
        <v>4558</v>
      </c>
      <c r="P10" s="24">
        <v>392005</v>
      </c>
      <c r="Q10" s="24">
        <v>5480</v>
      </c>
      <c r="R10" s="24">
        <v>402043</v>
      </c>
      <c r="S10" s="24"/>
      <c r="T10" s="24"/>
      <c r="U10" s="24"/>
      <c r="V10" s="24"/>
      <c r="W10" s="24">
        <v>436608</v>
      </c>
      <c r="X10" s="24">
        <v>431525</v>
      </c>
      <c r="Y10" s="24">
        <v>5083</v>
      </c>
      <c r="Z10" s="6">
        <v>1.18</v>
      </c>
      <c r="AA10" s="22">
        <v>448700</v>
      </c>
    </row>
    <row r="11" spans="1:27" ht="13.5">
      <c r="A11" s="5" t="s">
        <v>38</v>
      </c>
      <c r="B11" s="3"/>
      <c r="C11" s="22"/>
      <c r="D11" s="22"/>
      <c r="E11" s="23">
        <v>500</v>
      </c>
      <c r="F11" s="24">
        <v>500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378</v>
      </c>
      <c r="Y11" s="24">
        <v>-378</v>
      </c>
      <c r="Z11" s="6">
        <v>-100</v>
      </c>
      <c r="AA11" s="22">
        <v>500</v>
      </c>
    </row>
    <row r="12" spans="1:27" ht="13.5">
      <c r="A12" s="5" t="s">
        <v>39</v>
      </c>
      <c r="B12" s="3"/>
      <c r="C12" s="22"/>
      <c r="D12" s="22"/>
      <c r="E12" s="23">
        <v>2817000</v>
      </c>
      <c r="F12" s="24">
        <v>2817000</v>
      </c>
      <c r="G12" s="24">
        <v>101746</v>
      </c>
      <c r="H12" s="24">
        <v>154474</v>
      </c>
      <c r="I12" s="24">
        <v>13374</v>
      </c>
      <c r="J12" s="24">
        <v>269594</v>
      </c>
      <c r="K12" s="24"/>
      <c r="L12" s="24">
        <v>121783</v>
      </c>
      <c r="M12" s="24">
        <v>76618</v>
      </c>
      <c r="N12" s="24">
        <v>198401</v>
      </c>
      <c r="O12" s="24">
        <v>85709</v>
      </c>
      <c r="P12" s="24">
        <v>73574</v>
      </c>
      <c r="Q12" s="24">
        <v>75972</v>
      </c>
      <c r="R12" s="24">
        <v>235255</v>
      </c>
      <c r="S12" s="24"/>
      <c r="T12" s="24"/>
      <c r="U12" s="24"/>
      <c r="V12" s="24"/>
      <c r="W12" s="24">
        <v>703250</v>
      </c>
      <c r="X12" s="24">
        <v>2112750</v>
      </c>
      <c r="Y12" s="24">
        <v>-1409500</v>
      </c>
      <c r="Z12" s="6">
        <v>-66.71</v>
      </c>
      <c r="AA12" s="22">
        <v>2817000</v>
      </c>
    </row>
    <row r="13" spans="1:27" ht="13.5">
      <c r="A13" s="5" t="s">
        <v>40</v>
      </c>
      <c r="B13" s="3"/>
      <c r="C13" s="22"/>
      <c r="D13" s="22"/>
      <c r="E13" s="23">
        <v>50000</v>
      </c>
      <c r="F13" s="24">
        <v>50000</v>
      </c>
      <c r="G13" s="24">
        <v>24627</v>
      </c>
      <c r="H13" s="24">
        <v>16294</v>
      </c>
      <c r="I13" s="24"/>
      <c r="J13" s="24">
        <v>40921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40921</v>
      </c>
      <c r="X13" s="24">
        <v>37503</v>
      </c>
      <c r="Y13" s="24">
        <v>3418</v>
      </c>
      <c r="Z13" s="6">
        <v>9.11</v>
      </c>
      <c r="AA13" s="22">
        <v>50000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1647407</v>
      </c>
      <c r="D15" s="19">
        <f>SUM(D16:D18)</f>
        <v>0</v>
      </c>
      <c r="E15" s="20">
        <f t="shared" si="2"/>
        <v>22829000</v>
      </c>
      <c r="F15" s="21">
        <f t="shared" si="2"/>
        <v>22829000</v>
      </c>
      <c r="G15" s="21">
        <f t="shared" si="2"/>
        <v>1561758</v>
      </c>
      <c r="H15" s="21">
        <f t="shared" si="2"/>
        <v>387675</v>
      </c>
      <c r="I15" s="21">
        <f t="shared" si="2"/>
        <v>457749</v>
      </c>
      <c r="J15" s="21">
        <f t="shared" si="2"/>
        <v>2407182</v>
      </c>
      <c r="K15" s="21">
        <f t="shared" si="2"/>
        <v>0</v>
      </c>
      <c r="L15" s="21">
        <f t="shared" si="2"/>
        <v>808888</v>
      </c>
      <c r="M15" s="21">
        <f t="shared" si="2"/>
        <v>10132</v>
      </c>
      <c r="N15" s="21">
        <f t="shared" si="2"/>
        <v>819020</v>
      </c>
      <c r="O15" s="21">
        <f t="shared" si="2"/>
        <v>294511</v>
      </c>
      <c r="P15" s="21">
        <f t="shared" si="2"/>
        <v>6988094</v>
      </c>
      <c r="Q15" s="21">
        <f t="shared" si="2"/>
        <v>1316</v>
      </c>
      <c r="R15" s="21">
        <f t="shared" si="2"/>
        <v>7283921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10510123</v>
      </c>
      <c r="X15" s="21">
        <f t="shared" si="2"/>
        <v>22299009</v>
      </c>
      <c r="Y15" s="21">
        <f t="shared" si="2"/>
        <v>-11788886</v>
      </c>
      <c r="Z15" s="4">
        <f>+IF(X15&lt;&gt;0,+(Y15/X15)*100,0)</f>
        <v>-52.867309036020394</v>
      </c>
      <c r="AA15" s="19">
        <f>SUM(AA16:AA18)</f>
        <v>22829000</v>
      </c>
    </row>
    <row r="16" spans="1:27" ht="13.5">
      <c r="A16" s="5" t="s">
        <v>43</v>
      </c>
      <c r="B16" s="3"/>
      <c r="C16" s="22">
        <v>1647407</v>
      </c>
      <c r="D16" s="22"/>
      <c r="E16" s="23">
        <v>20823000</v>
      </c>
      <c r="F16" s="24">
        <v>20823000</v>
      </c>
      <c r="G16" s="24">
        <v>1557526</v>
      </c>
      <c r="H16" s="24">
        <v>387025</v>
      </c>
      <c r="I16" s="24">
        <v>457749</v>
      </c>
      <c r="J16" s="24">
        <v>2402300</v>
      </c>
      <c r="K16" s="24"/>
      <c r="L16" s="24">
        <v>807941</v>
      </c>
      <c r="M16" s="24">
        <v>10132</v>
      </c>
      <c r="N16" s="24">
        <v>818073</v>
      </c>
      <c r="O16" s="24">
        <v>294511</v>
      </c>
      <c r="P16" s="24">
        <v>6988094</v>
      </c>
      <c r="Q16" s="24">
        <v>1316</v>
      </c>
      <c r="R16" s="24">
        <v>7283921</v>
      </c>
      <c r="S16" s="24"/>
      <c r="T16" s="24"/>
      <c r="U16" s="24"/>
      <c r="V16" s="24"/>
      <c r="W16" s="24">
        <v>10504294</v>
      </c>
      <c r="X16" s="24">
        <v>20544512</v>
      </c>
      <c r="Y16" s="24">
        <v>-10040218</v>
      </c>
      <c r="Z16" s="6">
        <v>-48.87</v>
      </c>
      <c r="AA16" s="22">
        <v>20823000</v>
      </c>
    </row>
    <row r="17" spans="1:27" ht="13.5">
      <c r="A17" s="5" t="s">
        <v>44</v>
      </c>
      <c r="B17" s="3"/>
      <c r="C17" s="22"/>
      <c r="D17" s="22"/>
      <c r="E17" s="23">
        <v>2006000</v>
      </c>
      <c r="F17" s="24">
        <v>2006000</v>
      </c>
      <c r="G17" s="24">
        <v>4232</v>
      </c>
      <c r="H17" s="24">
        <v>650</v>
      </c>
      <c r="I17" s="24"/>
      <c r="J17" s="24">
        <v>4882</v>
      </c>
      <c r="K17" s="24"/>
      <c r="L17" s="24">
        <v>947</v>
      </c>
      <c r="M17" s="24"/>
      <c r="N17" s="24">
        <v>947</v>
      </c>
      <c r="O17" s="24"/>
      <c r="P17" s="24"/>
      <c r="Q17" s="24"/>
      <c r="R17" s="24"/>
      <c r="S17" s="24"/>
      <c r="T17" s="24"/>
      <c r="U17" s="24"/>
      <c r="V17" s="24"/>
      <c r="W17" s="24">
        <v>5829</v>
      </c>
      <c r="X17" s="24">
        <v>1754497</v>
      </c>
      <c r="Y17" s="24">
        <v>-1748668</v>
      </c>
      <c r="Z17" s="6">
        <v>-99.67</v>
      </c>
      <c r="AA17" s="22">
        <v>2006000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10572439</v>
      </c>
      <c r="D19" s="19">
        <f>SUM(D20:D23)</f>
        <v>0</v>
      </c>
      <c r="E19" s="20">
        <f t="shared" si="3"/>
        <v>16597684</v>
      </c>
      <c r="F19" s="21">
        <f t="shared" si="3"/>
        <v>16597684</v>
      </c>
      <c r="G19" s="21">
        <f t="shared" si="3"/>
        <v>1257941</v>
      </c>
      <c r="H19" s="21">
        <f t="shared" si="3"/>
        <v>1455802</v>
      </c>
      <c r="I19" s="21">
        <f t="shared" si="3"/>
        <v>915346</v>
      </c>
      <c r="J19" s="21">
        <f t="shared" si="3"/>
        <v>3629089</v>
      </c>
      <c r="K19" s="21">
        <f t="shared" si="3"/>
        <v>0</v>
      </c>
      <c r="L19" s="21">
        <f t="shared" si="3"/>
        <v>1029453</v>
      </c>
      <c r="M19" s="21">
        <f t="shared" si="3"/>
        <v>991501</v>
      </c>
      <c r="N19" s="21">
        <f t="shared" si="3"/>
        <v>2020954</v>
      </c>
      <c r="O19" s="21">
        <f t="shared" si="3"/>
        <v>1005829</v>
      </c>
      <c r="P19" s="21">
        <f t="shared" si="3"/>
        <v>895644</v>
      </c>
      <c r="Q19" s="21">
        <f t="shared" si="3"/>
        <v>964469</v>
      </c>
      <c r="R19" s="21">
        <f t="shared" si="3"/>
        <v>2865942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8515985</v>
      </c>
      <c r="X19" s="21">
        <f t="shared" si="3"/>
        <v>12448260</v>
      </c>
      <c r="Y19" s="21">
        <f t="shared" si="3"/>
        <v>-3932275</v>
      </c>
      <c r="Z19" s="4">
        <f>+IF(X19&lt;&gt;0,+(Y19/X19)*100,0)</f>
        <v>-31.588952994233733</v>
      </c>
      <c r="AA19" s="19">
        <f>SUM(AA20:AA23)</f>
        <v>16597684</v>
      </c>
    </row>
    <row r="20" spans="1:27" ht="13.5">
      <c r="A20" s="5" t="s">
        <v>47</v>
      </c>
      <c r="B20" s="3"/>
      <c r="C20" s="22">
        <v>7669130</v>
      </c>
      <c r="D20" s="22"/>
      <c r="E20" s="23">
        <v>11656264</v>
      </c>
      <c r="F20" s="24">
        <v>11656264</v>
      </c>
      <c r="G20" s="24">
        <v>795727</v>
      </c>
      <c r="H20" s="24">
        <v>966882</v>
      </c>
      <c r="I20" s="24">
        <v>538245</v>
      </c>
      <c r="J20" s="24">
        <v>2300854</v>
      </c>
      <c r="K20" s="24"/>
      <c r="L20" s="24">
        <v>648112</v>
      </c>
      <c r="M20" s="24">
        <v>605150</v>
      </c>
      <c r="N20" s="24">
        <v>1253262</v>
      </c>
      <c r="O20" s="24">
        <v>615832</v>
      </c>
      <c r="P20" s="24">
        <v>513470</v>
      </c>
      <c r="Q20" s="24">
        <v>574837</v>
      </c>
      <c r="R20" s="24">
        <v>1704139</v>
      </c>
      <c r="S20" s="24"/>
      <c r="T20" s="24"/>
      <c r="U20" s="24"/>
      <c r="V20" s="24"/>
      <c r="W20" s="24">
        <v>5258255</v>
      </c>
      <c r="X20" s="24">
        <v>8742195</v>
      </c>
      <c r="Y20" s="24">
        <v>-3483940</v>
      </c>
      <c r="Z20" s="6">
        <v>-39.85</v>
      </c>
      <c r="AA20" s="22">
        <v>11656264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2903309</v>
      </c>
      <c r="D23" s="22"/>
      <c r="E23" s="23">
        <v>4941420</v>
      </c>
      <c r="F23" s="24">
        <v>4941420</v>
      </c>
      <c r="G23" s="24">
        <v>462214</v>
      </c>
      <c r="H23" s="24">
        <v>488920</v>
      </c>
      <c r="I23" s="24">
        <v>377101</v>
      </c>
      <c r="J23" s="24">
        <v>1328235</v>
      </c>
      <c r="K23" s="24"/>
      <c r="L23" s="24">
        <v>381341</v>
      </c>
      <c r="M23" s="24">
        <v>386351</v>
      </c>
      <c r="N23" s="24">
        <v>767692</v>
      </c>
      <c r="O23" s="24">
        <v>389997</v>
      </c>
      <c r="P23" s="24">
        <v>382174</v>
      </c>
      <c r="Q23" s="24">
        <v>389632</v>
      </c>
      <c r="R23" s="24">
        <v>1161803</v>
      </c>
      <c r="S23" s="24"/>
      <c r="T23" s="24"/>
      <c r="U23" s="24"/>
      <c r="V23" s="24"/>
      <c r="W23" s="24">
        <v>3257730</v>
      </c>
      <c r="X23" s="24">
        <v>3706065</v>
      </c>
      <c r="Y23" s="24">
        <v>-448335</v>
      </c>
      <c r="Z23" s="6">
        <v>-12.1</v>
      </c>
      <c r="AA23" s="22">
        <v>4941420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109642413</v>
      </c>
      <c r="D25" s="40">
        <f>+D5+D9+D15+D19+D24</f>
        <v>0</v>
      </c>
      <c r="E25" s="41">
        <f t="shared" si="4"/>
        <v>109608444</v>
      </c>
      <c r="F25" s="42">
        <f t="shared" si="4"/>
        <v>109608444</v>
      </c>
      <c r="G25" s="42">
        <f t="shared" si="4"/>
        <v>27376266</v>
      </c>
      <c r="H25" s="42">
        <f t="shared" si="4"/>
        <v>10469506</v>
      </c>
      <c r="I25" s="42">
        <f t="shared" si="4"/>
        <v>2708396</v>
      </c>
      <c r="J25" s="42">
        <f t="shared" si="4"/>
        <v>40554168</v>
      </c>
      <c r="K25" s="42">
        <f t="shared" si="4"/>
        <v>0</v>
      </c>
      <c r="L25" s="42">
        <f t="shared" si="4"/>
        <v>3067316</v>
      </c>
      <c r="M25" s="42">
        <f t="shared" si="4"/>
        <v>16440442</v>
      </c>
      <c r="N25" s="42">
        <f t="shared" si="4"/>
        <v>19507758</v>
      </c>
      <c r="O25" s="42">
        <f t="shared" si="4"/>
        <v>2032226</v>
      </c>
      <c r="P25" s="42">
        <f t="shared" si="4"/>
        <v>8938966</v>
      </c>
      <c r="Q25" s="42">
        <f t="shared" si="4"/>
        <v>16094190</v>
      </c>
      <c r="R25" s="42">
        <f t="shared" si="4"/>
        <v>27065382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87127308</v>
      </c>
      <c r="X25" s="42">
        <f t="shared" si="4"/>
        <v>102366845</v>
      </c>
      <c r="Y25" s="42">
        <f t="shared" si="4"/>
        <v>-15239537</v>
      </c>
      <c r="Z25" s="43">
        <f>+IF(X25&lt;&gt;0,+(Y25/X25)*100,0)</f>
        <v>-14.887180512401258</v>
      </c>
      <c r="AA25" s="40">
        <f>+AA5+AA9+AA15+AA19+AA24</f>
        <v>109608444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100829768</v>
      </c>
      <c r="D28" s="19">
        <f>SUM(D29:D31)</f>
        <v>0</v>
      </c>
      <c r="E28" s="20">
        <f t="shared" si="5"/>
        <v>42238595</v>
      </c>
      <c r="F28" s="21">
        <f t="shared" si="5"/>
        <v>42238595</v>
      </c>
      <c r="G28" s="21">
        <f t="shared" si="5"/>
        <v>3420584</v>
      </c>
      <c r="H28" s="21">
        <f t="shared" si="5"/>
        <v>3173701</v>
      </c>
      <c r="I28" s="21">
        <f t="shared" si="5"/>
        <v>3938509</v>
      </c>
      <c r="J28" s="21">
        <f t="shared" si="5"/>
        <v>10532794</v>
      </c>
      <c r="K28" s="21">
        <f t="shared" si="5"/>
        <v>0</v>
      </c>
      <c r="L28" s="21">
        <f t="shared" si="5"/>
        <v>3510647</v>
      </c>
      <c r="M28" s="21">
        <f t="shared" si="5"/>
        <v>4694471</v>
      </c>
      <c r="N28" s="21">
        <f t="shared" si="5"/>
        <v>8205118</v>
      </c>
      <c r="O28" s="21">
        <f t="shared" si="5"/>
        <v>2485000</v>
      </c>
      <c r="P28" s="21">
        <f t="shared" si="5"/>
        <v>2398793</v>
      </c>
      <c r="Q28" s="21">
        <f t="shared" si="5"/>
        <v>3346501</v>
      </c>
      <c r="R28" s="21">
        <f t="shared" si="5"/>
        <v>8230294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26968206</v>
      </c>
      <c r="X28" s="21">
        <f t="shared" si="5"/>
        <v>33451855</v>
      </c>
      <c r="Y28" s="21">
        <f t="shared" si="5"/>
        <v>-6483649</v>
      </c>
      <c r="Z28" s="4">
        <f>+IF(X28&lt;&gt;0,+(Y28/X28)*100,0)</f>
        <v>-19.38203128047757</v>
      </c>
      <c r="AA28" s="19">
        <f>SUM(AA29:AA31)</f>
        <v>42238595</v>
      </c>
    </row>
    <row r="29" spans="1:27" ht="13.5">
      <c r="A29" s="5" t="s">
        <v>33</v>
      </c>
      <c r="B29" s="3"/>
      <c r="C29" s="22">
        <v>5961719</v>
      </c>
      <c r="D29" s="22"/>
      <c r="E29" s="23">
        <v>19459808</v>
      </c>
      <c r="F29" s="24">
        <v>19459808</v>
      </c>
      <c r="G29" s="24">
        <v>1707984</v>
      </c>
      <c r="H29" s="24">
        <v>1310940</v>
      </c>
      <c r="I29" s="24">
        <v>1462924</v>
      </c>
      <c r="J29" s="24">
        <v>4481848</v>
      </c>
      <c r="K29" s="24"/>
      <c r="L29" s="24">
        <v>1295346</v>
      </c>
      <c r="M29" s="24">
        <v>1905717</v>
      </c>
      <c r="N29" s="24">
        <v>3201063</v>
      </c>
      <c r="O29" s="24">
        <v>1109534</v>
      </c>
      <c r="P29" s="24">
        <v>1308672</v>
      </c>
      <c r="Q29" s="24">
        <v>1186125</v>
      </c>
      <c r="R29" s="24">
        <v>3604331</v>
      </c>
      <c r="S29" s="24"/>
      <c r="T29" s="24"/>
      <c r="U29" s="24"/>
      <c r="V29" s="24"/>
      <c r="W29" s="24">
        <v>11287242</v>
      </c>
      <c r="X29" s="24">
        <v>14902575</v>
      </c>
      <c r="Y29" s="24">
        <v>-3615333</v>
      </c>
      <c r="Z29" s="6">
        <v>-24.26</v>
      </c>
      <c r="AA29" s="22">
        <v>19459808</v>
      </c>
    </row>
    <row r="30" spans="1:27" ht="13.5">
      <c r="A30" s="5" t="s">
        <v>34</v>
      </c>
      <c r="B30" s="3"/>
      <c r="C30" s="25">
        <v>94868049</v>
      </c>
      <c r="D30" s="25"/>
      <c r="E30" s="26">
        <v>12596021</v>
      </c>
      <c r="F30" s="27">
        <v>12596021</v>
      </c>
      <c r="G30" s="27">
        <v>755440</v>
      </c>
      <c r="H30" s="27">
        <v>874466</v>
      </c>
      <c r="I30" s="27">
        <v>1517813</v>
      </c>
      <c r="J30" s="27">
        <v>3147719</v>
      </c>
      <c r="K30" s="27"/>
      <c r="L30" s="27">
        <v>1292418</v>
      </c>
      <c r="M30" s="27">
        <v>1226353</v>
      </c>
      <c r="N30" s="27">
        <v>2518771</v>
      </c>
      <c r="O30" s="27">
        <v>587000</v>
      </c>
      <c r="P30" s="27">
        <v>405638</v>
      </c>
      <c r="Q30" s="27">
        <v>1258240</v>
      </c>
      <c r="R30" s="27">
        <v>2250878</v>
      </c>
      <c r="S30" s="27"/>
      <c r="T30" s="27"/>
      <c r="U30" s="27"/>
      <c r="V30" s="27"/>
      <c r="W30" s="27">
        <v>7917368</v>
      </c>
      <c r="X30" s="27">
        <v>12626402</v>
      </c>
      <c r="Y30" s="27">
        <v>-4709034</v>
      </c>
      <c r="Z30" s="7">
        <v>-37.3</v>
      </c>
      <c r="AA30" s="25">
        <v>12596021</v>
      </c>
    </row>
    <row r="31" spans="1:27" ht="13.5">
      <c r="A31" s="5" t="s">
        <v>35</v>
      </c>
      <c r="B31" s="3"/>
      <c r="C31" s="22"/>
      <c r="D31" s="22"/>
      <c r="E31" s="23">
        <v>10182766</v>
      </c>
      <c r="F31" s="24">
        <v>10182766</v>
      </c>
      <c r="G31" s="24">
        <v>957160</v>
      </c>
      <c r="H31" s="24">
        <v>988295</v>
      </c>
      <c r="I31" s="24">
        <v>957772</v>
      </c>
      <c r="J31" s="24">
        <v>2903227</v>
      </c>
      <c r="K31" s="24"/>
      <c r="L31" s="24">
        <v>922883</v>
      </c>
      <c r="M31" s="24">
        <v>1562401</v>
      </c>
      <c r="N31" s="24">
        <v>2485284</v>
      </c>
      <c r="O31" s="24">
        <v>788466</v>
      </c>
      <c r="P31" s="24">
        <v>684483</v>
      </c>
      <c r="Q31" s="24">
        <v>902136</v>
      </c>
      <c r="R31" s="24">
        <v>2375085</v>
      </c>
      <c r="S31" s="24"/>
      <c r="T31" s="24"/>
      <c r="U31" s="24"/>
      <c r="V31" s="24"/>
      <c r="W31" s="24">
        <v>7763596</v>
      </c>
      <c r="X31" s="24">
        <v>5922878</v>
      </c>
      <c r="Y31" s="24">
        <v>1840718</v>
      </c>
      <c r="Z31" s="6">
        <v>31.08</v>
      </c>
      <c r="AA31" s="22">
        <v>10182766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6828606</v>
      </c>
      <c r="F32" s="21">
        <f t="shared" si="6"/>
        <v>6828606</v>
      </c>
      <c r="G32" s="21">
        <f t="shared" si="6"/>
        <v>471777</v>
      </c>
      <c r="H32" s="21">
        <f t="shared" si="6"/>
        <v>531387</v>
      </c>
      <c r="I32" s="21">
        <f t="shared" si="6"/>
        <v>490913</v>
      </c>
      <c r="J32" s="21">
        <f t="shared" si="6"/>
        <v>1494077</v>
      </c>
      <c r="K32" s="21">
        <f t="shared" si="6"/>
        <v>0</v>
      </c>
      <c r="L32" s="21">
        <f t="shared" si="6"/>
        <v>495567</v>
      </c>
      <c r="M32" s="21">
        <f t="shared" si="6"/>
        <v>503887</v>
      </c>
      <c r="N32" s="21">
        <f t="shared" si="6"/>
        <v>999454</v>
      </c>
      <c r="O32" s="21">
        <f t="shared" si="6"/>
        <v>488005</v>
      </c>
      <c r="P32" s="21">
        <f t="shared" si="6"/>
        <v>485899</v>
      </c>
      <c r="Q32" s="21">
        <f t="shared" si="6"/>
        <v>445191</v>
      </c>
      <c r="R32" s="21">
        <f t="shared" si="6"/>
        <v>1419095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3912626</v>
      </c>
      <c r="X32" s="21">
        <f t="shared" si="6"/>
        <v>5465959</v>
      </c>
      <c r="Y32" s="21">
        <f t="shared" si="6"/>
        <v>-1553333</v>
      </c>
      <c r="Z32" s="4">
        <f>+IF(X32&lt;&gt;0,+(Y32/X32)*100,0)</f>
        <v>-28.418306833256523</v>
      </c>
      <c r="AA32" s="19">
        <f>SUM(AA33:AA37)</f>
        <v>6828606</v>
      </c>
    </row>
    <row r="33" spans="1:27" ht="13.5">
      <c r="A33" s="5" t="s">
        <v>37</v>
      </c>
      <c r="B33" s="3"/>
      <c r="C33" s="22"/>
      <c r="D33" s="22"/>
      <c r="E33" s="23">
        <v>3374351</v>
      </c>
      <c r="F33" s="24">
        <v>3374351</v>
      </c>
      <c r="G33" s="24">
        <v>232725</v>
      </c>
      <c r="H33" s="24">
        <v>231320</v>
      </c>
      <c r="I33" s="24">
        <v>237374</v>
      </c>
      <c r="J33" s="24">
        <v>701419</v>
      </c>
      <c r="K33" s="24"/>
      <c r="L33" s="24">
        <v>247906</v>
      </c>
      <c r="M33" s="24">
        <v>271982</v>
      </c>
      <c r="N33" s="24">
        <v>519888</v>
      </c>
      <c r="O33" s="24">
        <v>256481</v>
      </c>
      <c r="P33" s="24">
        <v>264451</v>
      </c>
      <c r="Q33" s="24">
        <v>245484</v>
      </c>
      <c r="R33" s="24">
        <v>766416</v>
      </c>
      <c r="S33" s="24"/>
      <c r="T33" s="24"/>
      <c r="U33" s="24"/>
      <c r="V33" s="24"/>
      <c r="W33" s="24">
        <v>1987723</v>
      </c>
      <c r="X33" s="24">
        <v>2554454</v>
      </c>
      <c r="Y33" s="24">
        <v>-566731</v>
      </c>
      <c r="Z33" s="6">
        <v>-22.19</v>
      </c>
      <c r="AA33" s="22">
        <v>3374351</v>
      </c>
    </row>
    <row r="34" spans="1:27" ht="13.5">
      <c r="A34" s="5" t="s">
        <v>38</v>
      </c>
      <c r="B34" s="3"/>
      <c r="C34" s="22"/>
      <c r="D34" s="22"/>
      <c r="E34" s="23">
        <v>166504</v>
      </c>
      <c r="F34" s="24">
        <v>166504</v>
      </c>
      <c r="G34" s="24"/>
      <c r="H34" s="24">
        <v>1197</v>
      </c>
      <c r="I34" s="24">
        <v>4559</v>
      </c>
      <c r="J34" s="24">
        <v>5756</v>
      </c>
      <c r="K34" s="24"/>
      <c r="L34" s="24">
        <v>4557</v>
      </c>
      <c r="M34" s="24"/>
      <c r="N34" s="24">
        <v>4557</v>
      </c>
      <c r="O34" s="24">
        <v>904</v>
      </c>
      <c r="P34" s="24">
        <v>1844</v>
      </c>
      <c r="Q34" s="24">
        <v>8656</v>
      </c>
      <c r="R34" s="24">
        <v>11404</v>
      </c>
      <c r="S34" s="24"/>
      <c r="T34" s="24"/>
      <c r="U34" s="24"/>
      <c r="V34" s="24"/>
      <c r="W34" s="24">
        <v>21717</v>
      </c>
      <c r="X34" s="24">
        <v>122533</v>
      </c>
      <c r="Y34" s="24">
        <v>-100816</v>
      </c>
      <c r="Z34" s="6">
        <v>-82.28</v>
      </c>
      <c r="AA34" s="22">
        <v>166504</v>
      </c>
    </row>
    <row r="35" spans="1:27" ht="13.5">
      <c r="A35" s="5" t="s">
        <v>39</v>
      </c>
      <c r="B35" s="3"/>
      <c r="C35" s="22"/>
      <c r="D35" s="22"/>
      <c r="E35" s="23">
        <v>2793708</v>
      </c>
      <c r="F35" s="24">
        <v>2793708</v>
      </c>
      <c r="G35" s="24">
        <v>201165</v>
      </c>
      <c r="H35" s="24">
        <v>251503</v>
      </c>
      <c r="I35" s="24">
        <v>248980</v>
      </c>
      <c r="J35" s="24">
        <v>701648</v>
      </c>
      <c r="K35" s="24"/>
      <c r="L35" s="24">
        <v>243104</v>
      </c>
      <c r="M35" s="24">
        <v>231905</v>
      </c>
      <c r="N35" s="24">
        <v>475009</v>
      </c>
      <c r="O35" s="24">
        <v>230620</v>
      </c>
      <c r="P35" s="24">
        <v>219604</v>
      </c>
      <c r="Q35" s="24">
        <v>191051</v>
      </c>
      <c r="R35" s="24">
        <v>641275</v>
      </c>
      <c r="S35" s="24"/>
      <c r="T35" s="24"/>
      <c r="U35" s="24"/>
      <c r="V35" s="24"/>
      <c r="W35" s="24">
        <v>1817932</v>
      </c>
      <c r="X35" s="24">
        <v>2415599</v>
      </c>
      <c r="Y35" s="24">
        <v>-597667</v>
      </c>
      <c r="Z35" s="6">
        <v>-24.74</v>
      </c>
      <c r="AA35" s="22">
        <v>2793708</v>
      </c>
    </row>
    <row r="36" spans="1:27" ht="13.5">
      <c r="A36" s="5" t="s">
        <v>40</v>
      </c>
      <c r="B36" s="3"/>
      <c r="C36" s="22"/>
      <c r="D36" s="22"/>
      <c r="E36" s="23">
        <v>494043</v>
      </c>
      <c r="F36" s="24">
        <v>494043</v>
      </c>
      <c r="G36" s="24">
        <v>37887</v>
      </c>
      <c r="H36" s="24">
        <v>47367</v>
      </c>
      <c r="I36" s="24"/>
      <c r="J36" s="24">
        <v>85254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85254</v>
      </c>
      <c r="X36" s="24">
        <v>373373</v>
      </c>
      <c r="Y36" s="24">
        <v>-288119</v>
      </c>
      <c r="Z36" s="6">
        <v>-77.17</v>
      </c>
      <c r="AA36" s="22">
        <v>494043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22614078</v>
      </c>
      <c r="F38" s="21">
        <f t="shared" si="7"/>
        <v>22614078</v>
      </c>
      <c r="G38" s="21">
        <f t="shared" si="7"/>
        <v>694692</v>
      </c>
      <c r="H38" s="21">
        <f t="shared" si="7"/>
        <v>1134478</v>
      </c>
      <c r="I38" s="21">
        <f t="shared" si="7"/>
        <v>1241414</v>
      </c>
      <c r="J38" s="21">
        <f t="shared" si="7"/>
        <v>3070584</v>
      </c>
      <c r="K38" s="21">
        <f t="shared" si="7"/>
        <v>0</v>
      </c>
      <c r="L38" s="21">
        <f t="shared" si="7"/>
        <v>1176868</v>
      </c>
      <c r="M38" s="21">
        <f t="shared" si="7"/>
        <v>1250085</v>
      </c>
      <c r="N38" s="21">
        <f t="shared" si="7"/>
        <v>2426953</v>
      </c>
      <c r="O38" s="21">
        <f t="shared" si="7"/>
        <v>896311</v>
      </c>
      <c r="P38" s="21">
        <f t="shared" si="7"/>
        <v>1117315</v>
      </c>
      <c r="Q38" s="21">
        <f t="shared" si="7"/>
        <v>1076186</v>
      </c>
      <c r="R38" s="21">
        <f t="shared" si="7"/>
        <v>3089812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8587349</v>
      </c>
      <c r="X38" s="21">
        <f t="shared" si="7"/>
        <v>14190603</v>
      </c>
      <c r="Y38" s="21">
        <f t="shared" si="7"/>
        <v>-5603254</v>
      </c>
      <c r="Z38" s="4">
        <f>+IF(X38&lt;&gt;0,+(Y38/X38)*100,0)</f>
        <v>-39.48566526736038</v>
      </c>
      <c r="AA38" s="19">
        <f>SUM(AA39:AA41)</f>
        <v>22614078</v>
      </c>
    </row>
    <row r="39" spans="1:27" ht="13.5">
      <c r="A39" s="5" t="s">
        <v>43</v>
      </c>
      <c r="B39" s="3"/>
      <c r="C39" s="22"/>
      <c r="D39" s="22"/>
      <c r="E39" s="23">
        <v>3733421</v>
      </c>
      <c r="F39" s="24">
        <v>3733421</v>
      </c>
      <c r="G39" s="24">
        <v>524375</v>
      </c>
      <c r="H39" s="24">
        <v>600819</v>
      </c>
      <c r="I39" s="24">
        <v>536970</v>
      </c>
      <c r="J39" s="24">
        <v>1662164</v>
      </c>
      <c r="K39" s="24"/>
      <c r="L39" s="24">
        <v>657079</v>
      </c>
      <c r="M39" s="24">
        <v>743400</v>
      </c>
      <c r="N39" s="24">
        <v>1400479</v>
      </c>
      <c r="O39" s="24">
        <v>450812</v>
      </c>
      <c r="P39" s="24">
        <v>566612</v>
      </c>
      <c r="Q39" s="24">
        <v>591955</v>
      </c>
      <c r="R39" s="24">
        <v>1609379</v>
      </c>
      <c r="S39" s="24"/>
      <c r="T39" s="24"/>
      <c r="U39" s="24"/>
      <c r="V39" s="24"/>
      <c r="W39" s="24">
        <v>4672022</v>
      </c>
      <c r="X39" s="24">
        <v>3348490</v>
      </c>
      <c r="Y39" s="24">
        <v>1323532</v>
      </c>
      <c r="Z39" s="6">
        <v>39.53</v>
      </c>
      <c r="AA39" s="22">
        <v>3733421</v>
      </c>
    </row>
    <row r="40" spans="1:27" ht="13.5">
      <c r="A40" s="5" t="s">
        <v>44</v>
      </c>
      <c r="B40" s="3"/>
      <c r="C40" s="22"/>
      <c r="D40" s="22"/>
      <c r="E40" s="23">
        <v>18880657</v>
      </c>
      <c r="F40" s="24">
        <v>18880657</v>
      </c>
      <c r="G40" s="24">
        <v>170317</v>
      </c>
      <c r="H40" s="24">
        <v>533659</v>
      </c>
      <c r="I40" s="24">
        <v>704444</v>
      </c>
      <c r="J40" s="24">
        <v>1408420</v>
      </c>
      <c r="K40" s="24"/>
      <c r="L40" s="24">
        <v>519789</v>
      </c>
      <c r="M40" s="24">
        <v>506685</v>
      </c>
      <c r="N40" s="24">
        <v>1026474</v>
      </c>
      <c r="O40" s="24">
        <v>445499</v>
      </c>
      <c r="P40" s="24">
        <v>550703</v>
      </c>
      <c r="Q40" s="24">
        <v>484231</v>
      </c>
      <c r="R40" s="24">
        <v>1480433</v>
      </c>
      <c r="S40" s="24"/>
      <c r="T40" s="24"/>
      <c r="U40" s="24"/>
      <c r="V40" s="24"/>
      <c r="W40" s="24">
        <v>3915327</v>
      </c>
      <c r="X40" s="24">
        <v>10842113</v>
      </c>
      <c r="Y40" s="24">
        <v>-6926786</v>
      </c>
      <c r="Z40" s="6">
        <v>-63.89</v>
      </c>
      <c r="AA40" s="22">
        <v>18880657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21520782</v>
      </c>
      <c r="F42" s="21">
        <f t="shared" si="8"/>
        <v>21520782</v>
      </c>
      <c r="G42" s="21">
        <f t="shared" si="8"/>
        <v>2035824</v>
      </c>
      <c r="H42" s="21">
        <f t="shared" si="8"/>
        <v>2811000</v>
      </c>
      <c r="I42" s="21">
        <f t="shared" si="8"/>
        <v>1900844</v>
      </c>
      <c r="J42" s="21">
        <f t="shared" si="8"/>
        <v>6747668</v>
      </c>
      <c r="K42" s="21">
        <f t="shared" si="8"/>
        <v>0</v>
      </c>
      <c r="L42" s="21">
        <f t="shared" si="8"/>
        <v>1762210</v>
      </c>
      <c r="M42" s="21">
        <f t="shared" si="8"/>
        <v>2061190</v>
      </c>
      <c r="N42" s="21">
        <f t="shared" si="8"/>
        <v>3823400</v>
      </c>
      <c r="O42" s="21">
        <f t="shared" si="8"/>
        <v>1485376</v>
      </c>
      <c r="P42" s="21">
        <f t="shared" si="8"/>
        <v>1596505</v>
      </c>
      <c r="Q42" s="21">
        <f t="shared" si="8"/>
        <v>1596383</v>
      </c>
      <c r="R42" s="21">
        <f t="shared" si="8"/>
        <v>4678264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15249332</v>
      </c>
      <c r="X42" s="21">
        <f t="shared" si="8"/>
        <v>17481381</v>
      </c>
      <c r="Y42" s="21">
        <f t="shared" si="8"/>
        <v>-2232049</v>
      </c>
      <c r="Z42" s="4">
        <f>+IF(X42&lt;&gt;0,+(Y42/X42)*100,0)</f>
        <v>-12.768150296592701</v>
      </c>
      <c r="AA42" s="19">
        <f>SUM(AA43:AA46)</f>
        <v>21520782</v>
      </c>
    </row>
    <row r="43" spans="1:27" ht="13.5">
      <c r="A43" s="5" t="s">
        <v>47</v>
      </c>
      <c r="B43" s="3"/>
      <c r="C43" s="22"/>
      <c r="D43" s="22"/>
      <c r="E43" s="23">
        <v>14888984</v>
      </c>
      <c r="F43" s="24">
        <v>14888984</v>
      </c>
      <c r="G43" s="24">
        <v>1335677</v>
      </c>
      <c r="H43" s="24">
        <v>1878436</v>
      </c>
      <c r="I43" s="24">
        <v>1282422</v>
      </c>
      <c r="J43" s="24">
        <v>4496535</v>
      </c>
      <c r="K43" s="24"/>
      <c r="L43" s="24">
        <v>1078678</v>
      </c>
      <c r="M43" s="24">
        <v>1195121</v>
      </c>
      <c r="N43" s="24">
        <v>2273799</v>
      </c>
      <c r="O43" s="24">
        <v>853361</v>
      </c>
      <c r="P43" s="24">
        <v>1002655</v>
      </c>
      <c r="Q43" s="24">
        <v>999516</v>
      </c>
      <c r="R43" s="24">
        <v>2855532</v>
      </c>
      <c r="S43" s="24"/>
      <c r="T43" s="24"/>
      <c r="U43" s="24"/>
      <c r="V43" s="24"/>
      <c r="W43" s="24">
        <v>9625866</v>
      </c>
      <c r="X43" s="24">
        <v>10567135</v>
      </c>
      <c r="Y43" s="24">
        <v>-941269</v>
      </c>
      <c r="Z43" s="6">
        <v>-8.91</v>
      </c>
      <c r="AA43" s="22">
        <v>14888984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>
        <v>6631798</v>
      </c>
      <c r="F46" s="24">
        <v>6631798</v>
      </c>
      <c r="G46" s="24">
        <v>700147</v>
      </c>
      <c r="H46" s="24">
        <v>932564</v>
      </c>
      <c r="I46" s="24">
        <v>618422</v>
      </c>
      <c r="J46" s="24">
        <v>2251133</v>
      </c>
      <c r="K46" s="24"/>
      <c r="L46" s="24">
        <v>683532</v>
      </c>
      <c r="M46" s="24">
        <v>866069</v>
      </c>
      <c r="N46" s="24">
        <v>1549601</v>
      </c>
      <c r="O46" s="24">
        <v>632015</v>
      </c>
      <c r="P46" s="24">
        <v>593850</v>
      </c>
      <c r="Q46" s="24">
        <v>596867</v>
      </c>
      <c r="R46" s="24">
        <v>1822732</v>
      </c>
      <c r="S46" s="24"/>
      <c r="T46" s="24"/>
      <c r="U46" s="24"/>
      <c r="V46" s="24"/>
      <c r="W46" s="24">
        <v>5623466</v>
      </c>
      <c r="X46" s="24">
        <v>6914246</v>
      </c>
      <c r="Y46" s="24">
        <v>-1290780</v>
      </c>
      <c r="Z46" s="6">
        <v>-18.67</v>
      </c>
      <c r="AA46" s="22">
        <v>6631798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100829768</v>
      </c>
      <c r="D48" s="40">
        <f>+D28+D32+D38+D42+D47</f>
        <v>0</v>
      </c>
      <c r="E48" s="41">
        <f t="shared" si="9"/>
        <v>93202061</v>
      </c>
      <c r="F48" s="42">
        <f t="shared" si="9"/>
        <v>93202061</v>
      </c>
      <c r="G48" s="42">
        <f t="shared" si="9"/>
        <v>6622877</v>
      </c>
      <c r="H48" s="42">
        <f t="shared" si="9"/>
        <v>7650566</v>
      </c>
      <c r="I48" s="42">
        <f t="shared" si="9"/>
        <v>7571680</v>
      </c>
      <c r="J48" s="42">
        <f t="shared" si="9"/>
        <v>21845123</v>
      </c>
      <c r="K48" s="42">
        <f t="shared" si="9"/>
        <v>0</v>
      </c>
      <c r="L48" s="42">
        <f t="shared" si="9"/>
        <v>6945292</v>
      </c>
      <c r="M48" s="42">
        <f t="shared" si="9"/>
        <v>8509633</v>
      </c>
      <c r="N48" s="42">
        <f t="shared" si="9"/>
        <v>15454925</v>
      </c>
      <c r="O48" s="42">
        <f t="shared" si="9"/>
        <v>5354692</v>
      </c>
      <c r="P48" s="42">
        <f t="shared" si="9"/>
        <v>5598512</v>
      </c>
      <c r="Q48" s="42">
        <f t="shared" si="9"/>
        <v>6464261</v>
      </c>
      <c r="R48" s="42">
        <f t="shared" si="9"/>
        <v>17417465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54717513</v>
      </c>
      <c r="X48" s="42">
        <f t="shared" si="9"/>
        <v>70589798</v>
      </c>
      <c r="Y48" s="42">
        <f t="shared" si="9"/>
        <v>-15872285</v>
      </c>
      <c r="Z48" s="43">
        <f>+IF(X48&lt;&gt;0,+(Y48/X48)*100,0)</f>
        <v>-22.485239297610683</v>
      </c>
      <c r="AA48" s="40">
        <f>+AA28+AA32+AA38+AA42+AA47</f>
        <v>93202061</v>
      </c>
    </row>
    <row r="49" spans="1:27" ht="13.5">
      <c r="A49" s="14" t="s">
        <v>58</v>
      </c>
      <c r="B49" s="15"/>
      <c r="C49" s="44">
        <f aca="true" t="shared" si="10" ref="C49:Y49">+C25-C48</f>
        <v>8812645</v>
      </c>
      <c r="D49" s="44">
        <f>+D25-D48</f>
        <v>0</v>
      </c>
      <c r="E49" s="45">
        <f t="shared" si="10"/>
        <v>16406383</v>
      </c>
      <c r="F49" s="46">
        <f t="shared" si="10"/>
        <v>16406383</v>
      </c>
      <c r="G49" s="46">
        <f t="shared" si="10"/>
        <v>20753389</v>
      </c>
      <c r="H49" s="46">
        <f t="shared" si="10"/>
        <v>2818940</v>
      </c>
      <c r="I49" s="46">
        <f t="shared" si="10"/>
        <v>-4863284</v>
      </c>
      <c r="J49" s="46">
        <f t="shared" si="10"/>
        <v>18709045</v>
      </c>
      <c r="K49" s="46">
        <f t="shared" si="10"/>
        <v>0</v>
      </c>
      <c r="L49" s="46">
        <f t="shared" si="10"/>
        <v>-3877976</v>
      </c>
      <c r="M49" s="46">
        <f t="shared" si="10"/>
        <v>7930809</v>
      </c>
      <c r="N49" s="46">
        <f t="shared" si="10"/>
        <v>4052833</v>
      </c>
      <c r="O49" s="46">
        <f t="shared" si="10"/>
        <v>-3322466</v>
      </c>
      <c r="P49" s="46">
        <f t="shared" si="10"/>
        <v>3340454</v>
      </c>
      <c r="Q49" s="46">
        <f t="shared" si="10"/>
        <v>9629929</v>
      </c>
      <c r="R49" s="46">
        <f t="shared" si="10"/>
        <v>9647917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32409795</v>
      </c>
      <c r="X49" s="46">
        <f>IF(F25=F48,0,X25-X48)</f>
        <v>31777047</v>
      </c>
      <c r="Y49" s="46">
        <f t="shared" si="10"/>
        <v>632748</v>
      </c>
      <c r="Z49" s="47">
        <f>+IF(X49&lt;&gt;0,+(Y49/X49)*100,0)</f>
        <v>1.9912108258517538</v>
      </c>
      <c r="AA49" s="44">
        <f>+AA25-AA48</f>
        <v>16406383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44522508</v>
      </c>
      <c r="J5" s="21">
        <f t="shared" si="0"/>
        <v>44522508</v>
      </c>
      <c r="K5" s="21">
        <f t="shared" si="0"/>
        <v>1339300</v>
      </c>
      <c r="L5" s="21">
        <f t="shared" si="0"/>
        <v>1644359</v>
      </c>
      <c r="M5" s="21">
        <f t="shared" si="0"/>
        <v>45632082</v>
      </c>
      <c r="N5" s="21">
        <f t="shared" si="0"/>
        <v>48615741</v>
      </c>
      <c r="O5" s="21">
        <f t="shared" si="0"/>
        <v>2549681</v>
      </c>
      <c r="P5" s="21">
        <f t="shared" si="0"/>
        <v>3749103</v>
      </c>
      <c r="Q5" s="21">
        <f t="shared" si="0"/>
        <v>24147722</v>
      </c>
      <c r="R5" s="21">
        <f t="shared" si="0"/>
        <v>30446506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123584755</v>
      </c>
      <c r="X5" s="21">
        <f t="shared" si="0"/>
        <v>285936003</v>
      </c>
      <c r="Y5" s="21">
        <f t="shared" si="0"/>
        <v>-162351248</v>
      </c>
      <c r="Z5" s="4">
        <f>+IF(X5&lt;&gt;0,+(Y5/X5)*100,0)</f>
        <v>-56.778875796203955</v>
      </c>
      <c r="AA5" s="19">
        <f>SUM(AA6:AA8)</f>
        <v>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>
        <v>42479903</v>
      </c>
      <c r="J6" s="24">
        <v>42479903</v>
      </c>
      <c r="K6" s="24">
        <v>829987</v>
      </c>
      <c r="L6" s="24">
        <v>319389</v>
      </c>
      <c r="M6" s="24">
        <v>43198343</v>
      </c>
      <c r="N6" s="24">
        <v>44347719</v>
      </c>
      <c r="O6" s="24">
        <v>309814</v>
      </c>
      <c r="P6" s="24">
        <v>2685437</v>
      </c>
      <c r="Q6" s="24">
        <v>836510</v>
      </c>
      <c r="R6" s="24">
        <v>3831761</v>
      </c>
      <c r="S6" s="24"/>
      <c r="T6" s="24"/>
      <c r="U6" s="24"/>
      <c r="V6" s="24"/>
      <c r="W6" s="24">
        <v>90659383</v>
      </c>
      <c r="X6" s="24">
        <v>89066250</v>
      </c>
      <c r="Y6" s="24">
        <v>1593133</v>
      </c>
      <c r="Z6" s="6">
        <v>1.79</v>
      </c>
      <c r="AA6" s="22"/>
    </row>
    <row r="7" spans="1:27" ht="13.5">
      <c r="A7" s="5" t="s">
        <v>34</v>
      </c>
      <c r="B7" s="3"/>
      <c r="C7" s="25"/>
      <c r="D7" s="25"/>
      <c r="E7" s="26"/>
      <c r="F7" s="27"/>
      <c r="G7" s="27"/>
      <c r="H7" s="27"/>
      <c r="I7" s="27">
        <v>1996682</v>
      </c>
      <c r="J7" s="27">
        <v>1996682</v>
      </c>
      <c r="K7" s="27">
        <v>486883</v>
      </c>
      <c r="L7" s="27">
        <v>1301483</v>
      </c>
      <c r="M7" s="27">
        <v>2374859</v>
      </c>
      <c r="N7" s="27">
        <v>4163225</v>
      </c>
      <c r="O7" s="27">
        <v>2225110</v>
      </c>
      <c r="P7" s="27">
        <v>1033962</v>
      </c>
      <c r="Q7" s="27">
        <v>18558293</v>
      </c>
      <c r="R7" s="27">
        <v>21817365</v>
      </c>
      <c r="S7" s="27"/>
      <c r="T7" s="27"/>
      <c r="U7" s="27"/>
      <c r="V7" s="27"/>
      <c r="W7" s="27">
        <v>27977272</v>
      </c>
      <c r="X7" s="27">
        <v>187883253</v>
      </c>
      <c r="Y7" s="27">
        <v>-159905981</v>
      </c>
      <c r="Z7" s="7">
        <v>-85.11</v>
      </c>
      <c r="AA7" s="25"/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>
        <v>45923</v>
      </c>
      <c r="J8" s="24">
        <v>45923</v>
      </c>
      <c r="K8" s="24">
        <v>22430</v>
      </c>
      <c r="L8" s="24">
        <v>23487</v>
      </c>
      <c r="M8" s="24">
        <v>58880</v>
      </c>
      <c r="N8" s="24">
        <v>104797</v>
      </c>
      <c r="O8" s="24">
        <v>14757</v>
      </c>
      <c r="P8" s="24">
        <v>29704</v>
      </c>
      <c r="Q8" s="24">
        <v>4752919</v>
      </c>
      <c r="R8" s="24">
        <v>4797380</v>
      </c>
      <c r="S8" s="24"/>
      <c r="T8" s="24"/>
      <c r="U8" s="24"/>
      <c r="V8" s="24"/>
      <c r="W8" s="24">
        <v>4948100</v>
      </c>
      <c r="X8" s="24">
        <v>8986500</v>
      </c>
      <c r="Y8" s="24">
        <v>-4038400</v>
      </c>
      <c r="Z8" s="6">
        <v>-44.94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1465053</v>
      </c>
      <c r="J9" s="21">
        <f t="shared" si="1"/>
        <v>1465053</v>
      </c>
      <c r="K9" s="21">
        <f t="shared" si="1"/>
        <v>745335</v>
      </c>
      <c r="L9" s="21">
        <f t="shared" si="1"/>
        <v>1162252</v>
      </c>
      <c r="M9" s="21">
        <f t="shared" si="1"/>
        <v>1126888</v>
      </c>
      <c r="N9" s="21">
        <f t="shared" si="1"/>
        <v>3034475</v>
      </c>
      <c r="O9" s="21">
        <f t="shared" si="1"/>
        <v>1908810</v>
      </c>
      <c r="P9" s="21">
        <f t="shared" si="1"/>
        <v>1171698</v>
      </c>
      <c r="Q9" s="21">
        <f t="shared" si="1"/>
        <v>6848293</v>
      </c>
      <c r="R9" s="21">
        <f t="shared" si="1"/>
        <v>9928801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14428329</v>
      </c>
      <c r="X9" s="21">
        <f t="shared" si="1"/>
        <v>29306250</v>
      </c>
      <c r="Y9" s="21">
        <f t="shared" si="1"/>
        <v>-14877921</v>
      </c>
      <c r="Z9" s="4">
        <f>+IF(X9&lt;&gt;0,+(Y9/X9)*100,0)</f>
        <v>-50.76705822136917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>
        <v>268730</v>
      </c>
      <c r="J10" s="24">
        <v>268730</v>
      </c>
      <c r="K10" s="24">
        <v>88764</v>
      </c>
      <c r="L10" s="24">
        <v>96676</v>
      </c>
      <c r="M10" s="24">
        <v>476437</v>
      </c>
      <c r="N10" s="24">
        <v>661877</v>
      </c>
      <c r="O10" s="24">
        <v>313944</v>
      </c>
      <c r="P10" s="24">
        <v>284336</v>
      </c>
      <c r="Q10" s="24">
        <v>5588652</v>
      </c>
      <c r="R10" s="24">
        <v>6186932</v>
      </c>
      <c r="S10" s="24"/>
      <c r="T10" s="24"/>
      <c r="U10" s="24"/>
      <c r="V10" s="24"/>
      <c r="W10" s="24">
        <v>7117539</v>
      </c>
      <c r="X10" s="24">
        <v>15423750</v>
      </c>
      <c r="Y10" s="24">
        <v>-8306211</v>
      </c>
      <c r="Z10" s="6">
        <v>-53.85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>
        <v>37773</v>
      </c>
      <c r="J11" s="24">
        <v>37773</v>
      </c>
      <c r="K11" s="24">
        <v>4704</v>
      </c>
      <c r="L11" s="24">
        <v>-26204</v>
      </c>
      <c r="M11" s="24">
        <v>17046</v>
      </c>
      <c r="N11" s="24">
        <v>-4454</v>
      </c>
      <c r="O11" s="24">
        <v>20623</v>
      </c>
      <c r="P11" s="24">
        <v>7605</v>
      </c>
      <c r="Q11" s="24"/>
      <c r="R11" s="24">
        <v>28228</v>
      </c>
      <c r="S11" s="24"/>
      <c r="T11" s="24"/>
      <c r="U11" s="24"/>
      <c r="V11" s="24"/>
      <c r="W11" s="24">
        <v>61547</v>
      </c>
      <c r="X11" s="24">
        <v>4043250</v>
      </c>
      <c r="Y11" s="24">
        <v>-3981703</v>
      </c>
      <c r="Z11" s="6">
        <v>-98.48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>
        <v>1158550</v>
      </c>
      <c r="J12" s="24">
        <v>1158550</v>
      </c>
      <c r="K12" s="24">
        <v>651867</v>
      </c>
      <c r="L12" s="24">
        <v>1091780</v>
      </c>
      <c r="M12" s="24">
        <v>633405</v>
      </c>
      <c r="N12" s="24">
        <v>2377052</v>
      </c>
      <c r="O12" s="24">
        <v>1574243</v>
      </c>
      <c r="P12" s="24">
        <v>879757</v>
      </c>
      <c r="Q12" s="24">
        <v>1259641</v>
      </c>
      <c r="R12" s="24">
        <v>3713641</v>
      </c>
      <c r="S12" s="24"/>
      <c r="T12" s="24"/>
      <c r="U12" s="24"/>
      <c r="V12" s="24"/>
      <c r="W12" s="24">
        <v>7249243</v>
      </c>
      <c r="X12" s="24">
        <v>9010503</v>
      </c>
      <c r="Y12" s="24">
        <v>-1761260</v>
      </c>
      <c r="Z12" s="6">
        <v>-19.55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828747</v>
      </c>
      <c r="Y13" s="24">
        <v>-828747</v>
      </c>
      <c r="Z13" s="6">
        <v>-100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116245</v>
      </c>
      <c r="J15" s="21">
        <f t="shared" si="2"/>
        <v>116245</v>
      </c>
      <c r="K15" s="21">
        <f t="shared" si="2"/>
        <v>6429737</v>
      </c>
      <c r="L15" s="21">
        <f t="shared" si="2"/>
        <v>4978988</v>
      </c>
      <c r="M15" s="21">
        <f t="shared" si="2"/>
        <v>6806631</v>
      </c>
      <c r="N15" s="21">
        <f t="shared" si="2"/>
        <v>18215356</v>
      </c>
      <c r="O15" s="21">
        <f t="shared" si="2"/>
        <v>7431586</v>
      </c>
      <c r="P15" s="21">
        <f t="shared" si="2"/>
        <v>87221</v>
      </c>
      <c r="Q15" s="21">
        <f t="shared" si="2"/>
        <v>7143153</v>
      </c>
      <c r="R15" s="21">
        <f t="shared" si="2"/>
        <v>14661960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32993561</v>
      </c>
      <c r="X15" s="21">
        <f t="shared" si="2"/>
        <v>72528750</v>
      </c>
      <c r="Y15" s="21">
        <f t="shared" si="2"/>
        <v>-39535189</v>
      </c>
      <c r="Z15" s="4">
        <f>+IF(X15&lt;&gt;0,+(Y15/X15)*100,0)</f>
        <v>-54.509679265119004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>
        <v>116245</v>
      </c>
      <c r="J16" s="24">
        <v>116245</v>
      </c>
      <c r="K16" s="24">
        <v>1110804</v>
      </c>
      <c r="L16" s="24">
        <v>134079</v>
      </c>
      <c r="M16" s="24">
        <v>1947644</v>
      </c>
      <c r="N16" s="24">
        <v>3192527</v>
      </c>
      <c r="O16" s="24">
        <v>1830390</v>
      </c>
      <c r="P16" s="24">
        <v>85644</v>
      </c>
      <c r="Q16" s="24">
        <v>370698</v>
      </c>
      <c r="R16" s="24">
        <v>2286732</v>
      </c>
      <c r="S16" s="24"/>
      <c r="T16" s="24"/>
      <c r="U16" s="24"/>
      <c r="V16" s="24"/>
      <c r="W16" s="24">
        <v>5595504</v>
      </c>
      <c r="X16" s="24">
        <v>8766000</v>
      </c>
      <c r="Y16" s="24">
        <v>-3170496</v>
      </c>
      <c r="Z16" s="6">
        <v>-36.17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>
        <v>5318933</v>
      </c>
      <c r="L17" s="24">
        <v>4844909</v>
      </c>
      <c r="M17" s="24">
        <v>4858987</v>
      </c>
      <c r="N17" s="24">
        <v>15022829</v>
      </c>
      <c r="O17" s="24">
        <v>5601196</v>
      </c>
      <c r="P17" s="24">
        <v>1577</v>
      </c>
      <c r="Q17" s="24">
        <v>6772455</v>
      </c>
      <c r="R17" s="24">
        <v>12375228</v>
      </c>
      <c r="S17" s="24"/>
      <c r="T17" s="24"/>
      <c r="U17" s="24"/>
      <c r="V17" s="24"/>
      <c r="W17" s="24">
        <v>27398057</v>
      </c>
      <c r="X17" s="24">
        <v>63762750</v>
      </c>
      <c r="Y17" s="24">
        <v>-36364693</v>
      </c>
      <c r="Z17" s="6">
        <v>-57.03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22561066</v>
      </c>
      <c r="J19" s="21">
        <f t="shared" si="3"/>
        <v>22561066</v>
      </c>
      <c r="K19" s="21">
        <f t="shared" si="3"/>
        <v>3179497</v>
      </c>
      <c r="L19" s="21">
        <f t="shared" si="3"/>
        <v>6258359</v>
      </c>
      <c r="M19" s="21">
        <f t="shared" si="3"/>
        <v>37491177</v>
      </c>
      <c r="N19" s="21">
        <f t="shared" si="3"/>
        <v>46929033</v>
      </c>
      <c r="O19" s="21">
        <f t="shared" si="3"/>
        <v>16433236</v>
      </c>
      <c r="P19" s="21">
        <f t="shared" si="3"/>
        <v>38959944</v>
      </c>
      <c r="Q19" s="21">
        <f t="shared" si="3"/>
        <v>50754611</v>
      </c>
      <c r="R19" s="21">
        <f t="shared" si="3"/>
        <v>106147791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175637890</v>
      </c>
      <c r="X19" s="21">
        <f t="shared" si="3"/>
        <v>261522000</v>
      </c>
      <c r="Y19" s="21">
        <f t="shared" si="3"/>
        <v>-85884110</v>
      </c>
      <c r="Z19" s="4">
        <f>+IF(X19&lt;&gt;0,+(Y19/X19)*100,0)</f>
        <v>-32.8401090539228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>
        <v>18221848</v>
      </c>
      <c r="J20" s="24">
        <v>18221848</v>
      </c>
      <c r="K20" s="24">
        <v>3171545</v>
      </c>
      <c r="L20" s="24">
        <v>4778102</v>
      </c>
      <c r="M20" s="24">
        <v>29683439</v>
      </c>
      <c r="N20" s="24">
        <v>37633086</v>
      </c>
      <c r="O20" s="24">
        <v>12498508</v>
      </c>
      <c r="P20" s="24">
        <v>35276494</v>
      </c>
      <c r="Q20" s="24">
        <v>22506959</v>
      </c>
      <c r="R20" s="24">
        <v>70281961</v>
      </c>
      <c r="S20" s="24"/>
      <c r="T20" s="24"/>
      <c r="U20" s="24"/>
      <c r="V20" s="24"/>
      <c r="W20" s="24">
        <v>126136895</v>
      </c>
      <c r="X20" s="24">
        <v>212425497</v>
      </c>
      <c r="Y20" s="24">
        <v>-86288602</v>
      </c>
      <c r="Z20" s="6">
        <v>-40.62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>
        <v>7952</v>
      </c>
      <c r="L22" s="27"/>
      <c r="M22" s="27"/>
      <c r="N22" s="27">
        <v>7952</v>
      </c>
      <c r="O22" s="27"/>
      <c r="P22" s="27"/>
      <c r="Q22" s="27"/>
      <c r="R22" s="27"/>
      <c r="S22" s="27"/>
      <c r="T22" s="27"/>
      <c r="U22" s="27"/>
      <c r="V22" s="27"/>
      <c r="W22" s="27">
        <v>7952</v>
      </c>
      <c r="X22" s="27"/>
      <c r="Y22" s="27">
        <v>7952</v>
      </c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>
        <v>4339218</v>
      </c>
      <c r="J23" s="24">
        <v>4339218</v>
      </c>
      <c r="K23" s="24"/>
      <c r="L23" s="24">
        <v>1480257</v>
      </c>
      <c r="M23" s="24">
        <v>7807738</v>
      </c>
      <c r="N23" s="24">
        <v>9287995</v>
      </c>
      <c r="O23" s="24">
        <v>3934728</v>
      </c>
      <c r="P23" s="24">
        <v>3683450</v>
      </c>
      <c r="Q23" s="24">
        <v>28247652</v>
      </c>
      <c r="R23" s="24">
        <v>35865830</v>
      </c>
      <c r="S23" s="24"/>
      <c r="T23" s="24"/>
      <c r="U23" s="24"/>
      <c r="V23" s="24"/>
      <c r="W23" s="24">
        <v>49493043</v>
      </c>
      <c r="X23" s="24">
        <v>49096503</v>
      </c>
      <c r="Y23" s="24">
        <v>396540</v>
      </c>
      <c r="Z23" s="6">
        <v>0.81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>
        <v>352</v>
      </c>
      <c r="J24" s="21">
        <v>352</v>
      </c>
      <c r="K24" s="21"/>
      <c r="L24" s="21"/>
      <c r="M24" s="21">
        <v>705</v>
      </c>
      <c r="N24" s="21">
        <v>705</v>
      </c>
      <c r="O24" s="21">
        <v>352</v>
      </c>
      <c r="P24" s="21">
        <v>1599</v>
      </c>
      <c r="Q24" s="21">
        <v>199</v>
      </c>
      <c r="R24" s="21">
        <v>2150</v>
      </c>
      <c r="S24" s="21"/>
      <c r="T24" s="21"/>
      <c r="U24" s="21"/>
      <c r="V24" s="21"/>
      <c r="W24" s="21">
        <v>3207</v>
      </c>
      <c r="X24" s="21">
        <v>2250</v>
      </c>
      <c r="Y24" s="21">
        <v>957</v>
      </c>
      <c r="Z24" s="4">
        <v>42.53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0</v>
      </c>
      <c r="F25" s="42">
        <f t="shared" si="4"/>
        <v>0</v>
      </c>
      <c r="G25" s="42">
        <f t="shared" si="4"/>
        <v>0</v>
      </c>
      <c r="H25" s="42">
        <f t="shared" si="4"/>
        <v>0</v>
      </c>
      <c r="I25" s="42">
        <f t="shared" si="4"/>
        <v>68665224</v>
      </c>
      <c r="J25" s="42">
        <f t="shared" si="4"/>
        <v>68665224</v>
      </c>
      <c r="K25" s="42">
        <f t="shared" si="4"/>
        <v>11693869</v>
      </c>
      <c r="L25" s="42">
        <f t="shared" si="4"/>
        <v>14043958</v>
      </c>
      <c r="M25" s="42">
        <f t="shared" si="4"/>
        <v>91057483</v>
      </c>
      <c r="N25" s="42">
        <f t="shared" si="4"/>
        <v>116795310</v>
      </c>
      <c r="O25" s="42">
        <f t="shared" si="4"/>
        <v>28323665</v>
      </c>
      <c r="P25" s="42">
        <f t="shared" si="4"/>
        <v>43969565</v>
      </c>
      <c r="Q25" s="42">
        <f t="shared" si="4"/>
        <v>88893978</v>
      </c>
      <c r="R25" s="42">
        <f t="shared" si="4"/>
        <v>161187208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346647742</v>
      </c>
      <c r="X25" s="42">
        <f t="shared" si="4"/>
        <v>649295253</v>
      </c>
      <c r="Y25" s="42">
        <f t="shared" si="4"/>
        <v>-302647511</v>
      </c>
      <c r="Z25" s="43">
        <f>+IF(X25&lt;&gt;0,+(Y25/X25)*100,0)</f>
        <v>-46.611693155255516</v>
      </c>
      <c r="AA25" s="40">
        <f>+AA5+AA9+AA15+AA19+AA24</f>
        <v>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0</v>
      </c>
      <c r="F28" s="21">
        <f t="shared" si="5"/>
        <v>0</v>
      </c>
      <c r="G28" s="21">
        <f t="shared" si="5"/>
        <v>0</v>
      </c>
      <c r="H28" s="21">
        <f t="shared" si="5"/>
        <v>0</v>
      </c>
      <c r="I28" s="21">
        <f t="shared" si="5"/>
        <v>18133752</v>
      </c>
      <c r="J28" s="21">
        <f t="shared" si="5"/>
        <v>18133752</v>
      </c>
      <c r="K28" s="21">
        <f t="shared" si="5"/>
        <v>18421955</v>
      </c>
      <c r="L28" s="21">
        <f t="shared" si="5"/>
        <v>12095526</v>
      </c>
      <c r="M28" s="21">
        <f t="shared" si="5"/>
        <v>11134734</v>
      </c>
      <c r="N28" s="21">
        <f t="shared" si="5"/>
        <v>41652215</v>
      </c>
      <c r="O28" s="21">
        <f t="shared" si="5"/>
        <v>12797419</v>
      </c>
      <c r="P28" s="21">
        <f t="shared" si="5"/>
        <v>15173316</v>
      </c>
      <c r="Q28" s="21">
        <f t="shared" si="5"/>
        <v>17917434</v>
      </c>
      <c r="R28" s="21">
        <f t="shared" si="5"/>
        <v>45888169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105674136</v>
      </c>
      <c r="X28" s="21">
        <f t="shared" si="5"/>
        <v>181284750</v>
      </c>
      <c r="Y28" s="21">
        <f t="shared" si="5"/>
        <v>-75610614</v>
      </c>
      <c r="Z28" s="4">
        <f>+IF(X28&lt;&gt;0,+(Y28/X28)*100,0)</f>
        <v>-41.70820435806101</v>
      </c>
      <c r="AA28" s="19">
        <f>SUM(AA29:AA31)</f>
        <v>0</v>
      </c>
    </row>
    <row r="29" spans="1:27" ht="13.5">
      <c r="A29" s="5" t="s">
        <v>33</v>
      </c>
      <c r="B29" s="3"/>
      <c r="C29" s="22"/>
      <c r="D29" s="22"/>
      <c r="E29" s="23"/>
      <c r="F29" s="24"/>
      <c r="G29" s="24"/>
      <c r="H29" s="24"/>
      <c r="I29" s="24">
        <v>6454420</v>
      </c>
      <c r="J29" s="24">
        <v>6454420</v>
      </c>
      <c r="K29" s="24">
        <v>9000329</v>
      </c>
      <c r="L29" s="24">
        <v>4617734</v>
      </c>
      <c r="M29" s="24">
        <v>2692327</v>
      </c>
      <c r="N29" s="24">
        <v>16310390</v>
      </c>
      <c r="O29" s="24">
        <v>5182098</v>
      </c>
      <c r="P29" s="24">
        <v>4491480</v>
      </c>
      <c r="Q29" s="24">
        <v>7239082</v>
      </c>
      <c r="R29" s="24">
        <v>16912660</v>
      </c>
      <c r="S29" s="24"/>
      <c r="T29" s="24"/>
      <c r="U29" s="24"/>
      <c r="V29" s="24"/>
      <c r="W29" s="24">
        <v>39677470</v>
      </c>
      <c r="X29" s="24">
        <v>74865753</v>
      </c>
      <c r="Y29" s="24">
        <v>-35188283</v>
      </c>
      <c r="Z29" s="6">
        <v>-47</v>
      </c>
      <c r="AA29" s="22"/>
    </row>
    <row r="30" spans="1:27" ht="13.5">
      <c r="A30" s="5" t="s">
        <v>34</v>
      </c>
      <c r="B30" s="3"/>
      <c r="C30" s="25"/>
      <c r="D30" s="25"/>
      <c r="E30" s="26"/>
      <c r="F30" s="27"/>
      <c r="G30" s="27"/>
      <c r="H30" s="27"/>
      <c r="I30" s="27">
        <v>6473520</v>
      </c>
      <c r="J30" s="27">
        <v>6473520</v>
      </c>
      <c r="K30" s="27">
        <v>5378235</v>
      </c>
      <c r="L30" s="27">
        <v>3487785</v>
      </c>
      <c r="M30" s="27">
        <v>4526003</v>
      </c>
      <c r="N30" s="27">
        <v>13392023</v>
      </c>
      <c r="O30" s="27">
        <v>5098988</v>
      </c>
      <c r="P30" s="27">
        <v>6232980</v>
      </c>
      <c r="Q30" s="27">
        <v>7046022</v>
      </c>
      <c r="R30" s="27">
        <v>18377990</v>
      </c>
      <c r="S30" s="27"/>
      <c r="T30" s="27"/>
      <c r="U30" s="27"/>
      <c r="V30" s="27"/>
      <c r="W30" s="27">
        <v>38243533</v>
      </c>
      <c r="X30" s="27">
        <v>74821500</v>
      </c>
      <c r="Y30" s="27">
        <v>-36577967</v>
      </c>
      <c r="Z30" s="7">
        <v>-48.89</v>
      </c>
      <c r="AA30" s="25"/>
    </row>
    <row r="31" spans="1:27" ht="13.5">
      <c r="A31" s="5" t="s">
        <v>35</v>
      </c>
      <c r="B31" s="3"/>
      <c r="C31" s="22"/>
      <c r="D31" s="22"/>
      <c r="E31" s="23"/>
      <c r="F31" s="24"/>
      <c r="G31" s="24"/>
      <c r="H31" s="24"/>
      <c r="I31" s="24">
        <v>5205812</v>
      </c>
      <c r="J31" s="24">
        <v>5205812</v>
      </c>
      <c r="K31" s="24">
        <v>4043391</v>
      </c>
      <c r="L31" s="24">
        <v>3990007</v>
      </c>
      <c r="M31" s="24">
        <v>3916404</v>
      </c>
      <c r="N31" s="24">
        <v>11949802</v>
      </c>
      <c r="O31" s="24">
        <v>2516333</v>
      </c>
      <c r="P31" s="24">
        <v>4448856</v>
      </c>
      <c r="Q31" s="24">
        <v>3632330</v>
      </c>
      <c r="R31" s="24">
        <v>10597519</v>
      </c>
      <c r="S31" s="24"/>
      <c r="T31" s="24"/>
      <c r="U31" s="24"/>
      <c r="V31" s="24"/>
      <c r="W31" s="24">
        <v>27753133</v>
      </c>
      <c r="X31" s="24">
        <v>31597497</v>
      </c>
      <c r="Y31" s="24">
        <v>-3844364</v>
      </c>
      <c r="Z31" s="6">
        <v>-12.17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0</v>
      </c>
      <c r="H32" s="21">
        <f t="shared" si="6"/>
        <v>0</v>
      </c>
      <c r="I32" s="21">
        <f t="shared" si="6"/>
        <v>7603950</v>
      </c>
      <c r="J32" s="21">
        <f t="shared" si="6"/>
        <v>7603950</v>
      </c>
      <c r="K32" s="21">
        <f t="shared" si="6"/>
        <v>5187262</v>
      </c>
      <c r="L32" s="21">
        <f t="shared" si="6"/>
        <v>6050033</v>
      </c>
      <c r="M32" s="21">
        <f t="shared" si="6"/>
        <v>5980153</v>
      </c>
      <c r="N32" s="21">
        <f t="shared" si="6"/>
        <v>17217448</v>
      </c>
      <c r="O32" s="21">
        <f t="shared" si="6"/>
        <v>8351301</v>
      </c>
      <c r="P32" s="21">
        <f t="shared" si="6"/>
        <v>5736953</v>
      </c>
      <c r="Q32" s="21">
        <f t="shared" si="6"/>
        <v>6096076</v>
      </c>
      <c r="R32" s="21">
        <f t="shared" si="6"/>
        <v>20184330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45005728</v>
      </c>
      <c r="X32" s="21">
        <f t="shared" si="6"/>
        <v>71740503</v>
      </c>
      <c r="Y32" s="21">
        <f t="shared" si="6"/>
        <v>-26734775</v>
      </c>
      <c r="Z32" s="4">
        <f>+IF(X32&lt;&gt;0,+(Y32/X32)*100,0)</f>
        <v>-37.265943061480904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>
        <v>1231074</v>
      </c>
      <c r="J33" s="24">
        <v>1231074</v>
      </c>
      <c r="K33" s="24">
        <v>894813</v>
      </c>
      <c r="L33" s="24">
        <v>905796</v>
      </c>
      <c r="M33" s="24">
        <v>1010273</v>
      </c>
      <c r="N33" s="24">
        <v>2810882</v>
      </c>
      <c r="O33" s="24">
        <v>1040184</v>
      </c>
      <c r="P33" s="24">
        <v>1036759</v>
      </c>
      <c r="Q33" s="24">
        <v>1114709</v>
      </c>
      <c r="R33" s="24">
        <v>3191652</v>
      </c>
      <c r="S33" s="24"/>
      <c r="T33" s="24"/>
      <c r="U33" s="24"/>
      <c r="V33" s="24"/>
      <c r="W33" s="24">
        <v>7233608</v>
      </c>
      <c r="X33" s="24">
        <v>20710503</v>
      </c>
      <c r="Y33" s="24">
        <v>-13476895</v>
      </c>
      <c r="Z33" s="6">
        <v>-65.07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>
        <v>1829254</v>
      </c>
      <c r="J34" s="24">
        <v>1829254</v>
      </c>
      <c r="K34" s="24">
        <v>1198850</v>
      </c>
      <c r="L34" s="24">
        <v>1497608</v>
      </c>
      <c r="M34" s="24">
        <v>1161885</v>
      </c>
      <c r="N34" s="24">
        <v>3858343</v>
      </c>
      <c r="O34" s="24">
        <v>1260022</v>
      </c>
      <c r="P34" s="24">
        <v>1174121</v>
      </c>
      <c r="Q34" s="24">
        <v>1388132</v>
      </c>
      <c r="R34" s="24">
        <v>3822275</v>
      </c>
      <c r="S34" s="24"/>
      <c r="T34" s="24"/>
      <c r="U34" s="24"/>
      <c r="V34" s="24"/>
      <c r="W34" s="24">
        <v>9509872</v>
      </c>
      <c r="X34" s="24">
        <v>12583503</v>
      </c>
      <c r="Y34" s="24">
        <v>-3073631</v>
      </c>
      <c r="Z34" s="6">
        <v>-24.43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>
        <v>4543622</v>
      </c>
      <c r="J35" s="24">
        <v>4543622</v>
      </c>
      <c r="K35" s="24">
        <v>3093599</v>
      </c>
      <c r="L35" s="24">
        <v>3646629</v>
      </c>
      <c r="M35" s="24">
        <v>3807995</v>
      </c>
      <c r="N35" s="24">
        <v>10548223</v>
      </c>
      <c r="O35" s="24">
        <v>6051095</v>
      </c>
      <c r="P35" s="24">
        <v>3526073</v>
      </c>
      <c r="Q35" s="24">
        <v>3593235</v>
      </c>
      <c r="R35" s="24">
        <v>13170403</v>
      </c>
      <c r="S35" s="24"/>
      <c r="T35" s="24"/>
      <c r="U35" s="24"/>
      <c r="V35" s="24"/>
      <c r="W35" s="24">
        <v>28262248</v>
      </c>
      <c r="X35" s="24">
        <v>37629000</v>
      </c>
      <c r="Y35" s="24">
        <v>-9366752</v>
      </c>
      <c r="Z35" s="6">
        <v>-24.89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817497</v>
      </c>
      <c r="Y36" s="24">
        <v>-817497</v>
      </c>
      <c r="Z36" s="6">
        <v>-100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0</v>
      </c>
      <c r="H38" s="21">
        <f t="shared" si="7"/>
        <v>0</v>
      </c>
      <c r="I38" s="21">
        <f t="shared" si="7"/>
        <v>4558854</v>
      </c>
      <c r="J38" s="21">
        <f t="shared" si="7"/>
        <v>4558854</v>
      </c>
      <c r="K38" s="21">
        <f t="shared" si="7"/>
        <v>3818729</v>
      </c>
      <c r="L38" s="21">
        <f t="shared" si="7"/>
        <v>2653819</v>
      </c>
      <c r="M38" s="21">
        <f t="shared" si="7"/>
        <v>3791289</v>
      </c>
      <c r="N38" s="21">
        <f t="shared" si="7"/>
        <v>10263837</v>
      </c>
      <c r="O38" s="21">
        <f t="shared" si="7"/>
        <v>6229731</v>
      </c>
      <c r="P38" s="21">
        <f t="shared" si="7"/>
        <v>932917</v>
      </c>
      <c r="Q38" s="21">
        <f t="shared" si="7"/>
        <v>2787593</v>
      </c>
      <c r="R38" s="21">
        <f t="shared" si="7"/>
        <v>9950241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24772932</v>
      </c>
      <c r="X38" s="21">
        <f t="shared" si="7"/>
        <v>82103247</v>
      </c>
      <c r="Y38" s="21">
        <f t="shared" si="7"/>
        <v>-57330315</v>
      </c>
      <c r="Z38" s="4">
        <f>+IF(X38&lt;&gt;0,+(Y38/X38)*100,0)</f>
        <v>-69.82709831195835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>
        <v>1078788</v>
      </c>
      <c r="J39" s="24">
        <v>1078788</v>
      </c>
      <c r="K39" s="24">
        <v>959048</v>
      </c>
      <c r="L39" s="24">
        <v>979955</v>
      </c>
      <c r="M39" s="24">
        <v>1112438</v>
      </c>
      <c r="N39" s="24">
        <v>3051441</v>
      </c>
      <c r="O39" s="24">
        <v>1964658</v>
      </c>
      <c r="P39" s="24">
        <v>-517785</v>
      </c>
      <c r="Q39" s="24">
        <v>1117440</v>
      </c>
      <c r="R39" s="24">
        <v>2564313</v>
      </c>
      <c r="S39" s="24"/>
      <c r="T39" s="24"/>
      <c r="U39" s="24"/>
      <c r="V39" s="24"/>
      <c r="W39" s="24">
        <v>6694542</v>
      </c>
      <c r="X39" s="24">
        <v>19244997</v>
      </c>
      <c r="Y39" s="24">
        <v>-12550455</v>
      </c>
      <c r="Z39" s="6">
        <v>-65.21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>
        <v>3480066</v>
      </c>
      <c r="J40" s="24">
        <v>3480066</v>
      </c>
      <c r="K40" s="24">
        <v>2859681</v>
      </c>
      <c r="L40" s="24">
        <v>1673864</v>
      </c>
      <c r="M40" s="24">
        <v>2678851</v>
      </c>
      <c r="N40" s="24">
        <v>7212396</v>
      </c>
      <c r="O40" s="24">
        <v>4265073</v>
      </c>
      <c r="P40" s="24">
        <v>1450702</v>
      </c>
      <c r="Q40" s="24">
        <v>1670153</v>
      </c>
      <c r="R40" s="24">
        <v>7385928</v>
      </c>
      <c r="S40" s="24"/>
      <c r="T40" s="24"/>
      <c r="U40" s="24"/>
      <c r="V40" s="24"/>
      <c r="W40" s="24">
        <v>18078390</v>
      </c>
      <c r="X40" s="24">
        <v>62858250</v>
      </c>
      <c r="Y40" s="24">
        <v>-44779860</v>
      </c>
      <c r="Z40" s="6">
        <v>-71.24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8928441</v>
      </c>
      <c r="J42" s="21">
        <f t="shared" si="8"/>
        <v>8928441</v>
      </c>
      <c r="K42" s="21">
        <f t="shared" si="8"/>
        <v>43797085</v>
      </c>
      <c r="L42" s="21">
        <f t="shared" si="8"/>
        <v>19592430</v>
      </c>
      <c r="M42" s="21">
        <f t="shared" si="8"/>
        <v>20503302</v>
      </c>
      <c r="N42" s="21">
        <f t="shared" si="8"/>
        <v>83892817</v>
      </c>
      <c r="O42" s="21">
        <f t="shared" si="8"/>
        <v>15668527</v>
      </c>
      <c r="P42" s="21">
        <f t="shared" si="8"/>
        <v>5232840</v>
      </c>
      <c r="Q42" s="21">
        <f t="shared" si="8"/>
        <v>20711326</v>
      </c>
      <c r="R42" s="21">
        <f t="shared" si="8"/>
        <v>41612693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134433951</v>
      </c>
      <c r="X42" s="21">
        <f t="shared" si="8"/>
        <v>267977250</v>
      </c>
      <c r="Y42" s="21">
        <f t="shared" si="8"/>
        <v>-133543299</v>
      </c>
      <c r="Z42" s="4">
        <f>+IF(X42&lt;&gt;0,+(Y42/X42)*100,0)</f>
        <v>-49.833819475347255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>
        <v>5122638</v>
      </c>
      <c r="J43" s="24">
        <v>5122638</v>
      </c>
      <c r="K43" s="24">
        <v>41077584</v>
      </c>
      <c r="L43" s="24">
        <v>16892428</v>
      </c>
      <c r="M43" s="24">
        <v>17644102</v>
      </c>
      <c r="N43" s="24">
        <v>75614114</v>
      </c>
      <c r="O43" s="24">
        <v>15278734</v>
      </c>
      <c r="P43" s="24">
        <v>2516783</v>
      </c>
      <c r="Q43" s="24">
        <v>17266547</v>
      </c>
      <c r="R43" s="24">
        <v>35062064</v>
      </c>
      <c r="S43" s="24"/>
      <c r="T43" s="24"/>
      <c r="U43" s="24"/>
      <c r="V43" s="24"/>
      <c r="W43" s="24">
        <v>115798816</v>
      </c>
      <c r="X43" s="24">
        <v>225101997</v>
      </c>
      <c r="Y43" s="24">
        <v>-109303181</v>
      </c>
      <c r="Z43" s="6">
        <v>-48.56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>
        <v>2719501</v>
      </c>
      <c r="L45" s="27"/>
      <c r="M45" s="27"/>
      <c r="N45" s="27">
        <v>2719501</v>
      </c>
      <c r="O45" s="27"/>
      <c r="P45" s="27"/>
      <c r="Q45" s="27"/>
      <c r="R45" s="27"/>
      <c r="S45" s="27"/>
      <c r="T45" s="27"/>
      <c r="U45" s="27"/>
      <c r="V45" s="27"/>
      <c r="W45" s="27">
        <v>2719501</v>
      </c>
      <c r="X45" s="27"/>
      <c r="Y45" s="27">
        <v>2719501</v>
      </c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>
        <v>3805803</v>
      </c>
      <c r="J46" s="24">
        <v>3805803</v>
      </c>
      <c r="K46" s="24"/>
      <c r="L46" s="24">
        <v>2700002</v>
      </c>
      <c r="M46" s="24">
        <v>2859200</v>
      </c>
      <c r="N46" s="24">
        <v>5559202</v>
      </c>
      <c r="O46" s="24">
        <v>389793</v>
      </c>
      <c r="P46" s="24">
        <v>2716057</v>
      </c>
      <c r="Q46" s="24">
        <v>3444779</v>
      </c>
      <c r="R46" s="24">
        <v>6550629</v>
      </c>
      <c r="S46" s="24"/>
      <c r="T46" s="24"/>
      <c r="U46" s="24"/>
      <c r="V46" s="24"/>
      <c r="W46" s="24">
        <v>15915634</v>
      </c>
      <c r="X46" s="24">
        <v>42875253</v>
      </c>
      <c r="Y46" s="24">
        <v>-26959619</v>
      </c>
      <c r="Z46" s="6">
        <v>-62.88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>
        <v>18005</v>
      </c>
      <c r="J47" s="21">
        <v>18005</v>
      </c>
      <c r="K47" s="21">
        <v>9762</v>
      </c>
      <c r="L47" s="21">
        <v>9762</v>
      </c>
      <c r="M47" s="21">
        <v>9762</v>
      </c>
      <c r="N47" s="21">
        <v>29286</v>
      </c>
      <c r="O47" s="21">
        <v>9762</v>
      </c>
      <c r="P47" s="21">
        <v>9762</v>
      </c>
      <c r="Q47" s="21">
        <v>9762</v>
      </c>
      <c r="R47" s="21">
        <v>29286</v>
      </c>
      <c r="S47" s="21"/>
      <c r="T47" s="21"/>
      <c r="U47" s="21"/>
      <c r="V47" s="21"/>
      <c r="W47" s="21">
        <v>76577</v>
      </c>
      <c r="X47" s="21">
        <v>121500</v>
      </c>
      <c r="Y47" s="21">
        <v>-44923</v>
      </c>
      <c r="Z47" s="4">
        <v>-36.97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0</v>
      </c>
      <c r="F48" s="42">
        <f t="shared" si="9"/>
        <v>0</v>
      </c>
      <c r="G48" s="42">
        <f t="shared" si="9"/>
        <v>0</v>
      </c>
      <c r="H48" s="42">
        <f t="shared" si="9"/>
        <v>0</v>
      </c>
      <c r="I48" s="42">
        <f t="shared" si="9"/>
        <v>39243002</v>
      </c>
      <c r="J48" s="42">
        <f t="shared" si="9"/>
        <v>39243002</v>
      </c>
      <c r="K48" s="42">
        <f t="shared" si="9"/>
        <v>71234793</v>
      </c>
      <c r="L48" s="42">
        <f t="shared" si="9"/>
        <v>40401570</v>
      </c>
      <c r="M48" s="42">
        <f t="shared" si="9"/>
        <v>41419240</v>
      </c>
      <c r="N48" s="42">
        <f t="shared" si="9"/>
        <v>153055603</v>
      </c>
      <c r="O48" s="42">
        <f t="shared" si="9"/>
        <v>43056740</v>
      </c>
      <c r="P48" s="42">
        <f t="shared" si="9"/>
        <v>27085788</v>
      </c>
      <c r="Q48" s="42">
        <f t="shared" si="9"/>
        <v>47522191</v>
      </c>
      <c r="R48" s="42">
        <f t="shared" si="9"/>
        <v>117664719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309963324</v>
      </c>
      <c r="X48" s="42">
        <f t="shared" si="9"/>
        <v>603227250</v>
      </c>
      <c r="Y48" s="42">
        <f t="shared" si="9"/>
        <v>-293263926</v>
      </c>
      <c r="Z48" s="43">
        <f>+IF(X48&lt;&gt;0,+(Y48/X48)*100,0)</f>
        <v>-48.61582861185399</v>
      </c>
      <c r="AA48" s="40">
        <f>+AA28+AA32+AA38+AA42+AA47</f>
        <v>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0</v>
      </c>
      <c r="F49" s="46">
        <f t="shared" si="10"/>
        <v>0</v>
      </c>
      <c r="G49" s="46">
        <f t="shared" si="10"/>
        <v>0</v>
      </c>
      <c r="H49" s="46">
        <f t="shared" si="10"/>
        <v>0</v>
      </c>
      <c r="I49" s="46">
        <f t="shared" si="10"/>
        <v>29422222</v>
      </c>
      <c r="J49" s="46">
        <f t="shared" si="10"/>
        <v>29422222</v>
      </c>
      <c r="K49" s="46">
        <f t="shared" si="10"/>
        <v>-59540924</v>
      </c>
      <c r="L49" s="46">
        <f t="shared" si="10"/>
        <v>-26357612</v>
      </c>
      <c r="M49" s="46">
        <f t="shared" si="10"/>
        <v>49638243</v>
      </c>
      <c r="N49" s="46">
        <f t="shared" si="10"/>
        <v>-36260293</v>
      </c>
      <c r="O49" s="46">
        <f t="shared" si="10"/>
        <v>-14733075</v>
      </c>
      <c r="P49" s="46">
        <f t="shared" si="10"/>
        <v>16883777</v>
      </c>
      <c r="Q49" s="46">
        <f t="shared" si="10"/>
        <v>41371787</v>
      </c>
      <c r="R49" s="46">
        <f t="shared" si="10"/>
        <v>43522489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36684418</v>
      </c>
      <c r="X49" s="46">
        <f>IF(F25=F48,0,X25-X48)</f>
        <v>0</v>
      </c>
      <c r="Y49" s="46">
        <f t="shared" si="10"/>
        <v>-9383585</v>
      </c>
      <c r="Z49" s="47">
        <f>+IF(X49&lt;&gt;0,+(Y49/X49)*100,0)</f>
        <v>0</v>
      </c>
      <c r="AA49" s="44">
        <f>+AA25-AA48</f>
        <v>0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569575775</v>
      </c>
      <c r="D5" s="19">
        <f>SUM(D6:D8)</f>
        <v>0</v>
      </c>
      <c r="E5" s="20">
        <f t="shared" si="0"/>
        <v>599773740</v>
      </c>
      <c r="F5" s="21">
        <f t="shared" si="0"/>
        <v>606330740</v>
      </c>
      <c r="G5" s="21">
        <f t="shared" si="0"/>
        <v>214982221</v>
      </c>
      <c r="H5" s="21">
        <f t="shared" si="0"/>
        <v>9399622</v>
      </c>
      <c r="I5" s="21">
        <f t="shared" si="0"/>
        <v>95222421</v>
      </c>
      <c r="J5" s="21">
        <f t="shared" si="0"/>
        <v>319604264</v>
      </c>
      <c r="K5" s="21">
        <f t="shared" si="0"/>
        <v>9598806</v>
      </c>
      <c r="L5" s="21">
        <f t="shared" si="0"/>
        <v>3151328</v>
      </c>
      <c r="M5" s="21">
        <f t="shared" si="0"/>
        <v>179208824</v>
      </c>
      <c r="N5" s="21">
        <f t="shared" si="0"/>
        <v>191958958</v>
      </c>
      <c r="O5" s="21">
        <f t="shared" si="0"/>
        <v>6123055</v>
      </c>
      <c r="P5" s="21">
        <f t="shared" si="0"/>
        <v>6519026</v>
      </c>
      <c r="Q5" s="21">
        <f t="shared" si="0"/>
        <v>135743425</v>
      </c>
      <c r="R5" s="21">
        <f t="shared" si="0"/>
        <v>148385506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659948728</v>
      </c>
      <c r="X5" s="21">
        <f t="shared" si="0"/>
        <v>518860631</v>
      </c>
      <c r="Y5" s="21">
        <f t="shared" si="0"/>
        <v>141088097</v>
      </c>
      <c r="Z5" s="4">
        <f>+IF(X5&lt;&gt;0,+(Y5/X5)*100,0)</f>
        <v>27.191906375336462</v>
      </c>
      <c r="AA5" s="19">
        <f>SUM(AA6:AA8)</f>
        <v>606330740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>
        <v>81924336</v>
      </c>
      <c r="J6" s="24">
        <v>81924336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81924336</v>
      </c>
      <c r="X6" s="24"/>
      <c r="Y6" s="24">
        <v>81924336</v>
      </c>
      <c r="Z6" s="6">
        <v>0</v>
      </c>
      <c r="AA6" s="22"/>
    </row>
    <row r="7" spans="1:27" ht="13.5">
      <c r="A7" s="5" t="s">
        <v>34</v>
      </c>
      <c r="B7" s="3"/>
      <c r="C7" s="25">
        <v>564362592</v>
      </c>
      <c r="D7" s="25"/>
      <c r="E7" s="26">
        <v>597243740</v>
      </c>
      <c r="F7" s="27">
        <v>603800740</v>
      </c>
      <c r="G7" s="27">
        <v>214982221</v>
      </c>
      <c r="H7" s="27">
        <v>9399622</v>
      </c>
      <c r="I7" s="27">
        <v>13298085</v>
      </c>
      <c r="J7" s="27">
        <v>237679928</v>
      </c>
      <c r="K7" s="27">
        <v>9598806</v>
      </c>
      <c r="L7" s="27">
        <v>3151328</v>
      </c>
      <c r="M7" s="27">
        <v>179208824</v>
      </c>
      <c r="N7" s="27">
        <v>191958958</v>
      </c>
      <c r="O7" s="27">
        <v>6123055</v>
      </c>
      <c r="P7" s="27">
        <v>6413218</v>
      </c>
      <c r="Q7" s="27">
        <v>135743425</v>
      </c>
      <c r="R7" s="27">
        <v>148279698</v>
      </c>
      <c r="S7" s="27"/>
      <c r="T7" s="27"/>
      <c r="U7" s="27"/>
      <c r="V7" s="27"/>
      <c r="W7" s="27">
        <v>577918584</v>
      </c>
      <c r="X7" s="27">
        <v>516330631</v>
      </c>
      <c r="Y7" s="27">
        <v>61587953</v>
      </c>
      <c r="Z7" s="7">
        <v>11.93</v>
      </c>
      <c r="AA7" s="25">
        <v>603800740</v>
      </c>
    </row>
    <row r="8" spans="1:27" ht="13.5">
      <c r="A8" s="5" t="s">
        <v>35</v>
      </c>
      <c r="B8" s="3"/>
      <c r="C8" s="22">
        <v>5213183</v>
      </c>
      <c r="D8" s="22"/>
      <c r="E8" s="23">
        <v>2530000</v>
      </c>
      <c r="F8" s="24">
        <v>2530000</v>
      </c>
      <c r="G8" s="24"/>
      <c r="H8" s="24"/>
      <c r="I8" s="24"/>
      <c r="J8" s="24"/>
      <c r="K8" s="24"/>
      <c r="L8" s="24"/>
      <c r="M8" s="24"/>
      <c r="N8" s="24"/>
      <c r="O8" s="24"/>
      <c r="P8" s="24">
        <v>105808</v>
      </c>
      <c r="Q8" s="24"/>
      <c r="R8" s="24">
        <v>105808</v>
      </c>
      <c r="S8" s="24"/>
      <c r="T8" s="24"/>
      <c r="U8" s="24"/>
      <c r="V8" s="24"/>
      <c r="W8" s="24">
        <v>105808</v>
      </c>
      <c r="X8" s="24">
        <v>2530000</v>
      </c>
      <c r="Y8" s="24">
        <v>-2424192</v>
      </c>
      <c r="Z8" s="6">
        <v>-95.82</v>
      </c>
      <c r="AA8" s="22">
        <v>2530000</v>
      </c>
    </row>
    <row r="9" spans="1:27" ht="13.5">
      <c r="A9" s="2" t="s">
        <v>36</v>
      </c>
      <c r="B9" s="3"/>
      <c r="C9" s="19">
        <f aca="true" t="shared" si="1" ref="C9:Y9">SUM(C10:C14)</f>
        <v>9812653</v>
      </c>
      <c r="D9" s="19">
        <f>SUM(D10:D14)</f>
        <v>0</v>
      </c>
      <c r="E9" s="20">
        <f t="shared" si="1"/>
        <v>7817000</v>
      </c>
      <c r="F9" s="21">
        <f t="shared" si="1"/>
        <v>5992000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6517000</v>
      </c>
      <c r="Y9" s="21">
        <f t="shared" si="1"/>
        <v>-6517000</v>
      </c>
      <c r="Z9" s="4">
        <f>+IF(X9&lt;&gt;0,+(Y9/X9)*100,0)</f>
        <v>-100</v>
      </c>
      <c r="AA9" s="19">
        <f>SUM(AA10:AA14)</f>
        <v>5992000</v>
      </c>
    </row>
    <row r="10" spans="1:27" ht="13.5">
      <c r="A10" s="5" t="s">
        <v>37</v>
      </c>
      <c r="B10" s="3"/>
      <c r="C10" s="22"/>
      <c r="D10" s="22"/>
      <c r="E10" s="23">
        <v>7817000</v>
      </c>
      <c r="F10" s="24">
        <v>5992000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6517000</v>
      </c>
      <c r="Y10" s="24">
        <v>-6517000</v>
      </c>
      <c r="Z10" s="6">
        <v>-100</v>
      </c>
      <c r="AA10" s="22">
        <v>5992000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9812653</v>
      </c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32361841</v>
      </c>
      <c r="D15" s="19">
        <f>SUM(D16:D18)</f>
        <v>0</v>
      </c>
      <c r="E15" s="20">
        <f t="shared" si="2"/>
        <v>30800000</v>
      </c>
      <c r="F15" s="21">
        <f t="shared" si="2"/>
        <v>31808100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2930518</v>
      </c>
      <c r="L15" s="21">
        <f t="shared" si="2"/>
        <v>59663034</v>
      </c>
      <c r="M15" s="21">
        <f t="shared" si="2"/>
        <v>2389904</v>
      </c>
      <c r="N15" s="21">
        <f t="shared" si="2"/>
        <v>64983456</v>
      </c>
      <c r="O15" s="21">
        <f t="shared" si="2"/>
        <v>10202105</v>
      </c>
      <c r="P15" s="21">
        <f t="shared" si="2"/>
        <v>67339</v>
      </c>
      <c r="Q15" s="21">
        <f t="shared" si="2"/>
        <v>189380</v>
      </c>
      <c r="R15" s="21">
        <f t="shared" si="2"/>
        <v>10458824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75442280</v>
      </c>
      <c r="X15" s="21">
        <f t="shared" si="2"/>
        <v>23849757</v>
      </c>
      <c r="Y15" s="21">
        <f t="shared" si="2"/>
        <v>51592523</v>
      </c>
      <c r="Z15" s="4">
        <f>+IF(X15&lt;&gt;0,+(Y15/X15)*100,0)</f>
        <v>216.32305519926263</v>
      </c>
      <c r="AA15" s="19">
        <f>SUM(AA16:AA18)</f>
        <v>31808100</v>
      </c>
    </row>
    <row r="16" spans="1:27" ht="13.5">
      <c r="A16" s="5" t="s">
        <v>43</v>
      </c>
      <c r="B16" s="3"/>
      <c r="C16" s="22">
        <v>1786609</v>
      </c>
      <c r="D16" s="22"/>
      <c r="E16" s="23">
        <v>3000000</v>
      </c>
      <c r="F16" s="24">
        <v>4008100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2999754</v>
      </c>
      <c r="Y16" s="24">
        <v>-2999754</v>
      </c>
      <c r="Z16" s="6">
        <v>-100</v>
      </c>
      <c r="AA16" s="22">
        <v>4008100</v>
      </c>
    </row>
    <row r="17" spans="1:27" ht="13.5">
      <c r="A17" s="5" t="s">
        <v>44</v>
      </c>
      <c r="B17" s="3"/>
      <c r="C17" s="22">
        <v>30575232</v>
      </c>
      <c r="D17" s="22"/>
      <c r="E17" s="23">
        <v>27800000</v>
      </c>
      <c r="F17" s="24">
        <v>27800000</v>
      </c>
      <c r="G17" s="24"/>
      <c r="H17" s="24"/>
      <c r="I17" s="24"/>
      <c r="J17" s="24"/>
      <c r="K17" s="24">
        <v>1084854</v>
      </c>
      <c r="L17" s="24">
        <v>59663034</v>
      </c>
      <c r="M17" s="24">
        <v>1732509</v>
      </c>
      <c r="N17" s="24">
        <v>62480397</v>
      </c>
      <c r="O17" s="24"/>
      <c r="P17" s="24">
        <v>1728256</v>
      </c>
      <c r="Q17" s="24"/>
      <c r="R17" s="24">
        <v>1728256</v>
      </c>
      <c r="S17" s="24"/>
      <c r="T17" s="24"/>
      <c r="U17" s="24"/>
      <c r="V17" s="24"/>
      <c r="W17" s="24">
        <v>64208653</v>
      </c>
      <c r="X17" s="24">
        <v>20850003</v>
      </c>
      <c r="Y17" s="24">
        <v>43358650</v>
      </c>
      <c r="Z17" s="6">
        <v>207.96</v>
      </c>
      <c r="AA17" s="22">
        <v>27800000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>
        <v>1845664</v>
      </c>
      <c r="L18" s="24"/>
      <c r="M18" s="24">
        <v>657395</v>
      </c>
      <c r="N18" s="24">
        <v>2503059</v>
      </c>
      <c r="O18" s="24">
        <v>10202105</v>
      </c>
      <c r="P18" s="24">
        <v>-1660917</v>
      </c>
      <c r="Q18" s="24">
        <v>189380</v>
      </c>
      <c r="R18" s="24">
        <v>8730568</v>
      </c>
      <c r="S18" s="24"/>
      <c r="T18" s="24"/>
      <c r="U18" s="24"/>
      <c r="V18" s="24"/>
      <c r="W18" s="24">
        <v>11233627</v>
      </c>
      <c r="X18" s="24"/>
      <c r="Y18" s="24">
        <v>11233627</v>
      </c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1043599059</v>
      </c>
      <c r="D19" s="19">
        <f>SUM(D20:D23)</f>
        <v>0</v>
      </c>
      <c r="E19" s="20">
        <f t="shared" si="3"/>
        <v>760335700</v>
      </c>
      <c r="F19" s="21">
        <f t="shared" si="3"/>
        <v>840968343</v>
      </c>
      <c r="G19" s="21">
        <f t="shared" si="3"/>
        <v>14560162</v>
      </c>
      <c r="H19" s="21">
        <f t="shared" si="3"/>
        <v>42578680</v>
      </c>
      <c r="I19" s="21">
        <f t="shared" si="3"/>
        <v>13601200</v>
      </c>
      <c r="J19" s="21">
        <f t="shared" si="3"/>
        <v>70740042</v>
      </c>
      <c r="K19" s="21">
        <f t="shared" si="3"/>
        <v>69808318</v>
      </c>
      <c r="L19" s="21">
        <f t="shared" si="3"/>
        <v>16778656</v>
      </c>
      <c r="M19" s="21">
        <f t="shared" si="3"/>
        <v>105396743</v>
      </c>
      <c r="N19" s="21">
        <f t="shared" si="3"/>
        <v>191983717</v>
      </c>
      <c r="O19" s="21">
        <f t="shared" si="3"/>
        <v>16946477</v>
      </c>
      <c r="P19" s="21">
        <f t="shared" si="3"/>
        <v>42112707</v>
      </c>
      <c r="Q19" s="21">
        <f t="shared" si="3"/>
        <v>91978633</v>
      </c>
      <c r="R19" s="21">
        <f t="shared" si="3"/>
        <v>151037817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413761576</v>
      </c>
      <c r="X19" s="21">
        <f t="shared" si="3"/>
        <v>605840776</v>
      </c>
      <c r="Y19" s="21">
        <f t="shared" si="3"/>
        <v>-192079200</v>
      </c>
      <c r="Z19" s="4">
        <f>+IF(X19&lt;&gt;0,+(Y19/X19)*100,0)</f>
        <v>-31.704567868175314</v>
      </c>
      <c r="AA19" s="19">
        <f>SUM(AA20:AA23)</f>
        <v>840968343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1001470258</v>
      </c>
      <c r="D21" s="22"/>
      <c r="E21" s="23">
        <v>726778000</v>
      </c>
      <c r="F21" s="24">
        <v>713697302</v>
      </c>
      <c r="G21" s="24">
        <v>14560162</v>
      </c>
      <c r="H21" s="24">
        <v>42578680</v>
      </c>
      <c r="I21" s="24">
        <v>13601200</v>
      </c>
      <c r="J21" s="24">
        <v>70740042</v>
      </c>
      <c r="K21" s="24">
        <v>69808318</v>
      </c>
      <c r="L21" s="24">
        <v>16778656</v>
      </c>
      <c r="M21" s="24">
        <v>105396743</v>
      </c>
      <c r="N21" s="24">
        <v>191983717</v>
      </c>
      <c r="O21" s="24">
        <v>16946477</v>
      </c>
      <c r="P21" s="24">
        <v>42112707</v>
      </c>
      <c r="Q21" s="24">
        <v>91978633</v>
      </c>
      <c r="R21" s="24">
        <v>151037817</v>
      </c>
      <c r="S21" s="24"/>
      <c r="T21" s="24"/>
      <c r="U21" s="24"/>
      <c r="V21" s="24"/>
      <c r="W21" s="24">
        <v>413761576</v>
      </c>
      <c r="X21" s="24">
        <v>605840776</v>
      </c>
      <c r="Y21" s="24">
        <v>-192079200</v>
      </c>
      <c r="Z21" s="6">
        <v>-31.7</v>
      </c>
      <c r="AA21" s="22">
        <v>713697302</v>
      </c>
    </row>
    <row r="22" spans="1:27" ht="13.5">
      <c r="A22" s="5" t="s">
        <v>49</v>
      </c>
      <c r="B22" s="3"/>
      <c r="C22" s="25">
        <v>42128801</v>
      </c>
      <c r="D22" s="25"/>
      <c r="E22" s="26">
        <v>33557700</v>
      </c>
      <c r="F22" s="27">
        <v>127271041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>
        <v>127271041</v>
      </c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1655349328</v>
      </c>
      <c r="D25" s="40">
        <f>+D5+D9+D15+D19+D24</f>
        <v>0</v>
      </c>
      <c r="E25" s="41">
        <f t="shared" si="4"/>
        <v>1398726440</v>
      </c>
      <c r="F25" s="42">
        <f t="shared" si="4"/>
        <v>1485099183</v>
      </c>
      <c r="G25" s="42">
        <f t="shared" si="4"/>
        <v>229542383</v>
      </c>
      <c r="H25" s="42">
        <f t="shared" si="4"/>
        <v>51978302</v>
      </c>
      <c r="I25" s="42">
        <f t="shared" si="4"/>
        <v>108823621</v>
      </c>
      <c r="J25" s="42">
        <f t="shared" si="4"/>
        <v>390344306</v>
      </c>
      <c r="K25" s="42">
        <f t="shared" si="4"/>
        <v>82337642</v>
      </c>
      <c r="L25" s="42">
        <f t="shared" si="4"/>
        <v>79593018</v>
      </c>
      <c r="M25" s="42">
        <f t="shared" si="4"/>
        <v>286995471</v>
      </c>
      <c r="N25" s="42">
        <f t="shared" si="4"/>
        <v>448926131</v>
      </c>
      <c r="O25" s="42">
        <f t="shared" si="4"/>
        <v>33271637</v>
      </c>
      <c r="P25" s="42">
        <f t="shared" si="4"/>
        <v>48699072</v>
      </c>
      <c r="Q25" s="42">
        <f t="shared" si="4"/>
        <v>227911438</v>
      </c>
      <c r="R25" s="42">
        <f t="shared" si="4"/>
        <v>309882147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1149152584</v>
      </c>
      <c r="X25" s="42">
        <f t="shared" si="4"/>
        <v>1155068164</v>
      </c>
      <c r="Y25" s="42">
        <f t="shared" si="4"/>
        <v>-5915580</v>
      </c>
      <c r="Z25" s="43">
        <f>+IF(X25&lt;&gt;0,+(Y25/X25)*100,0)</f>
        <v>-0.5121412038155698</v>
      </c>
      <c r="AA25" s="40">
        <f>+AA5+AA9+AA15+AA19+AA24</f>
        <v>1485099183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732499070</v>
      </c>
      <c r="D28" s="19">
        <f>SUM(D29:D31)</f>
        <v>0</v>
      </c>
      <c r="E28" s="20">
        <f t="shared" si="5"/>
        <v>291213086</v>
      </c>
      <c r="F28" s="21">
        <f t="shared" si="5"/>
        <v>441117587</v>
      </c>
      <c r="G28" s="21">
        <f t="shared" si="5"/>
        <v>42397590</v>
      </c>
      <c r="H28" s="21">
        <f t="shared" si="5"/>
        <v>12438603</v>
      </c>
      <c r="I28" s="21">
        <f t="shared" si="5"/>
        <v>18473759</v>
      </c>
      <c r="J28" s="21">
        <f t="shared" si="5"/>
        <v>73309952</v>
      </c>
      <c r="K28" s="21">
        <f t="shared" si="5"/>
        <v>11874252</v>
      </c>
      <c r="L28" s="21">
        <f t="shared" si="5"/>
        <v>22645100</v>
      </c>
      <c r="M28" s="21">
        <f t="shared" si="5"/>
        <v>16095505</v>
      </c>
      <c r="N28" s="21">
        <f t="shared" si="5"/>
        <v>50614857</v>
      </c>
      <c r="O28" s="21">
        <f t="shared" si="5"/>
        <v>22076874</v>
      </c>
      <c r="P28" s="21">
        <f t="shared" si="5"/>
        <v>11424214</v>
      </c>
      <c r="Q28" s="21">
        <f t="shared" si="5"/>
        <v>14389091</v>
      </c>
      <c r="R28" s="21">
        <f t="shared" si="5"/>
        <v>47890179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171814988</v>
      </c>
      <c r="X28" s="21">
        <f t="shared" si="5"/>
        <v>214083000</v>
      </c>
      <c r="Y28" s="21">
        <f t="shared" si="5"/>
        <v>-42268012</v>
      </c>
      <c r="Z28" s="4">
        <f>+IF(X28&lt;&gt;0,+(Y28/X28)*100,0)</f>
        <v>-19.74374985402858</v>
      </c>
      <c r="AA28" s="19">
        <f>SUM(AA29:AA31)</f>
        <v>441117587</v>
      </c>
    </row>
    <row r="29" spans="1:27" ht="13.5">
      <c r="A29" s="5" t="s">
        <v>33</v>
      </c>
      <c r="B29" s="3"/>
      <c r="C29" s="22">
        <v>88538265</v>
      </c>
      <c r="D29" s="22"/>
      <c r="E29" s="23">
        <v>73754381</v>
      </c>
      <c r="F29" s="24">
        <v>118293603</v>
      </c>
      <c r="G29" s="24">
        <v>2405591</v>
      </c>
      <c r="H29" s="24">
        <v>15107152</v>
      </c>
      <c r="I29" s="24">
        <v>5262378</v>
      </c>
      <c r="J29" s="24">
        <v>22775121</v>
      </c>
      <c r="K29" s="24">
        <v>3588598</v>
      </c>
      <c r="L29" s="24">
        <v>6813491</v>
      </c>
      <c r="M29" s="24">
        <v>4642853</v>
      </c>
      <c r="N29" s="24">
        <v>15044942</v>
      </c>
      <c r="O29" s="24">
        <v>12366789</v>
      </c>
      <c r="P29" s="24">
        <v>3888594</v>
      </c>
      <c r="Q29" s="24">
        <v>3273324</v>
      </c>
      <c r="R29" s="24">
        <v>19528707</v>
      </c>
      <c r="S29" s="24"/>
      <c r="T29" s="24"/>
      <c r="U29" s="24"/>
      <c r="V29" s="24"/>
      <c r="W29" s="24">
        <v>57348770</v>
      </c>
      <c r="X29" s="24">
        <v>55314000</v>
      </c>
      <c r="Y29" s="24">
        <v>2034770</v>
      </c>
      <c r="Z29" s="6">
        <v>3.68</v>
      </c>
      <c r="AA29" s="22">
        <v>118293603</v>
      </c>
    </row>
    <row r="30" spans="1:27" ht="13.5">
      <c r="A30" s="5" t="s">
        <v>34</v>
      </c>
      <c r="B30" s="3"/>
      <c r="C30" s="25">
        <v>572066435</v>
      </c>
      <c r="D30" s="25"/>
      <c r="E30" s="26">
        <v>74475526</v>
      </c>
      <c r="F30" s="27">
        <v>150017030</v>
      </c>
      <c r="G30" s="27">
        <v>36169006</v>
      </c>
      <c r="H30" s="27">
        <v>-8958372</v>
      </c>
      <c r="I30" s="27">
        <v>5866877</v>
      </c>
      <c r="J30" s="27">
        <v>33077511</v>
      </c>
      <c r="K30" s="27">
        <v>3328911</v>
      </c>
      <c r="L30" s="27">
        <v>4951100</v>
      </c>
      <c r="M30" s="27">
        <v>5795979</v>
      </c>
      <c r="N30" s="27">
        <v>14075990</v>
      </c>
      <c r="O30" s="27">
        <v>4165907</v>
      </c>
      <c r="P30" s="27">
        <v>2089532</v>
      </c>
      <c r="Q30" s="27">
        <v>2909349</v>
      </c>
      <c r="R30" s="27">
        <v>9164788</v>
      </c>
      <c r="S30" s="27"/>
      <c r="T30" s="27"/>
      <c r="U30" s="27"/>
      <c r="V30" s="27"/>
      <c r="W30" s="27">
        <v>56318289</v>
      </c>
      <c r="X30" s="27">
        <v>51534000</v>
      </c>
      <c r="Y30" s="27">
        <v>4784289</v>
      </c>
      <c r="Z30" s="7">
        <v>9.28</v>
      </c>
      <c r="AA30" s="25">
        <v>150017030</v>
      </c>
    </row>
    <row r="31" spans="1:27" ht="13.5">
      <c r="A31" s="5" t="s">
        <v>35</v>
      </c>
      <c r="B31" s="3"/>
      <c r="C31" s="22">
        <v>71894370</v>
      </c>
      <c r="D31" s="22"/>
      <c r="E31" s="23">
        <v>142983179</v>
      </c>
      <c r="F31" s="24">
        <v>172806954</v>
      </c>
      <c r="G31" s="24">
        <v>3822993</v>
      </c>
      <c r="H31" s="24">
        <v>6289823</v>
      </c>
      <c r="I31" s="24">
        <v>7344504</v>
      </c>
      <c r="J31" s="24">
        <v>17457320</v>
      </c>
      <c r="K31" s="24">
        <v>4956743</v>
      </c>
      <c r="L31" s="24">
        <v>10880509</v>
      </c>
      <c r="M31" s="24">
        <v>5656673</v>
      </c>
      <c r="N31" s="24">
        <v>21493925</v>
      </c>
      <c r="O31" s="24">
        <v>5544178</v>
      </c>
      <c r="P31" s="24">
        <v>5446088</v>
      </c>
      <c r="Q31" s="24">
        <v>8206418</v>
      </c>
      <c r="R31" s="24">
        <v>19196684</v>
      </c>
      <c r="S31" s="24"/>
      <c r="T31" s="24"/>
      <c r="U31" s="24"/>
      <c r="V31" s="24"/>
      <c r="W31" s="24">
        <v>58147929</v>
      </c>
      <c r="X31" s="24">
        <v>107235000</v>
      </c>
      <c r="Y31" s="24">
        <v>-49087071</v>
      </c>
      <c r="Z31" s="6">
        <v>-45.78</v>
      </c>
      <c r="AA31" s="22">
        <v>172806954</v>
      </c>
    </row>
    <row r="32" spans="1:27" ht="13.5">
      <c r="A32" s="2" t="s">
        <v>36</v>
      </c>
      <c r="B32" s="3"/>
      <c r="C32" s="19">
        <f aca="true" t="shared" si="6" ref="C32:Y32">SUM(C33:C37)</f>
        <v>49795123</v>
      </c>
      <c r="D32" s="19">
        <f>SUM(D33:D37)</f>
        <v>0</v>
      </c>
      <c r="E32" s="20">
        <f t="shared" si="6"/>
        <v>74738069</v>
      </c>
      <c r="F32" s="21">
        <f t="shared" si="6"/>
        <v>59912803</v>
      </c>
      <c r="G32" s="21">
        <f t="shared" si="6"/>
        <v>1141661</v>
      </c>
      <c r="H32" s="21">
        <f t="shared" si="6"/>
        <v>1461509</v>
      </c>
      <c r="I32" s="21">
        <f t="shared" si="6"/>
        <v>2858530</v>
      </c>
      <c r="J32" s="21">
        <f t="shared" si="6"/>
        <v>5461700</v>
      </c>
      <c r="K32" s="21">
        <f t="shared" si="6"/>
        <v>3161558</v>
      </c>
      <c r="L32" s="21">
        <f t="shared" si="6"/>
        <v>2494587</v>
      </c>
      <c r="M32" s="21">
        <f t="shared" si="6"/>
        <v>3042820</v>
      </c>
      <c r="N32" s="21">
        <f t="shared" si="6"/>
        <v>8698965</v>
      </c>
      <c r="O32" s="21">
        <f t="shared" si="6"/>
        <v>10254999</v>
      </c>
      <c r="P32" s="21">
        <f t="shared" si="6"/>
        <v>1845942</v>
      </c>
      <c r="Q32" s="21">
        <f t="shared" si="6"/>
        <v>3809446</v>
      </c>
      <c r="R32" s="21">
        <f t="shared" si="6"/>
        <v>15910387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30071052</v>
      </c>
      <c r="X32" s="21">
        <f t="shared" si="6"/>
        <v>55854000</v>
      </c>
      <c r="Y32" s="21">
        <f t="shared" si="6"/>
        <v>-25782948</v>
      </c>
      <c r="Z32" s="4">
        <f>+IF(X32&lt;&gt;0,+(Y32/X32)*100,0)</f>
        <v>-46.16132774734128</v>
      </c>
      <c r="AA32" s="19">
        <f>SUM(AA33:AA37)</f>
        <v>59912803</v>
      </c>
    </row>
    <row r="33" spans="1:27" ht="13.5">
      <c r="A33" s="5" t="s">
        <v>37</v>
      </c>
      <c r="B33" s="3"/>
      <c r="C33" s="22"/>
      <c r="D33" s="22"/>
      <c r="E33" s="23">
        <v>70344069</v>
      </c>
      <c r="F33" s="24">
        <v>59912803</v>
      </c>
      <c r="G33" s="24">
        <v>713529</v>
      </c>
      <c r="H33" s="24">
        <v>698337</v>
      </c>
      <c r="I33" s="24">
        <v>762992</v>
      </c>
      <c r="J33" s="24">
        <v>2174858</v>
      </c>
      <c r="K33" s="24">
        <v>1869028</v>
      </c>
      <c r="L33" s="24">
        <v>1521003</v>
      </c>
      <c r="M33" s="24">
        <v>1195695</v>
      </c>
      <c r="N33" s="24">
        <v>4585726</v>
      </c>
      <c r="O33" s="24">
        <v>9561844</v>
      </c>
      <c r="P33" s="24">
        <v>981115</v>
      </c>
      <c r="Q33" s="24">
        <v>3139965</v>
      </c>
      <c r="R33" s="24">
        <v>13682924</v>
      </c>
      <c r="S33" s="24"/>
      <c r="T33" s="24"/>
      <c r="U33" s="24"/>
      <c r="V33" s="24"/>
      <c r="W33" s="24">
        <v>20443508</v>
      </c>
      <c r="X33" s="24">
        <v>55854000</v>
      </c>
      <c r="Y33" s="24">
        <v>-35410492</v>
      </c>
      <c r="Z33" s="6">
        <v>-63.4</v>
      </c>
      <c r="AA33" s="22">
        <v>59912803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4394000</v>
      </c>
      <c r="F35" s="24"/>
      <c r="G35" s="24">
        <v>296552</v>
      </c>
      <c r="H35" s="24">
        <v>320248</v>
      </c>
      <c r="I35" s="24">
        <v>312426</v>
      </c>
      <c r="J35" s="24">
        <v>929226</v>
      </c>
      <c r="K35" s="24">
        <v>283981</v>
      </c>
      <c r="L35" s="24">
        <v>324527</v>
      </c>
      <c r="M35" s="24">
        <v>462107</v>
      </c>
      <c r="N35" s="24">
        <v>1070615</v>
      </c>
      <c r="O35" s="24">
        <v>285724</v>
      </c>
      <c r="P35" s="24">
        <v>536374</v>
      </c>
      <c r="Q35" s="24">
        <v>340678</v>
      </c>
      <c r="R35" s="24">
        <v>1162776</v>
      </c>
      <c r="S35" s="24"/>
      <c r="T35" s="24"/>
      <c r="U35" s="24"/>
      <c r="V35" s="24"/>
      <c r="W35" s="24">
        <v>3162617</v>
      </c>
      <c r="X35" s="24"/>
      <c r="Y35" s="24">
        <v>3162617</v>
      </c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49795123</v>
      </c>
      <c r="D37" s="25"/>
      <c r="E37" s="26"/>
      <c r="F37" s="27"/>
      <c r="G37" s="27">
        <v>131580</v>
      </c>
      <c r="H37" s="27">
        <v>442924</v>
      </c>
      <c r="I37" s="27">
        <v>1783112</v>
      </c>
      <c r="J37" s="27">
        <v>2357616</v>
      </c>
      <c r="K37" s="27">
        <v>1008549</v>
      </c>
      <c r="L37" s="27">
        <v>649057</v>
      </c>
      <c r="M37" s="27">
        <v>1385018</v>
      </c>
      <c r="N37" s="27">
        <v>3042624</v>
      </c>
      <c r="O37" s="27">
        <v>407431</v>
      </c>
      <c r="P37" s="27">
        <v>328453</v>
      </c>
      <c r="Q37" s="27">
        <v>328803</v>
      </c>
      <c r="R37" s="27">
        <v>1064687</v>
      </c>
      <c r="S37" s="27"/>
      <c r="T37" s="27"/>
      <c r="U37" s="27"/>
      <c r="V37" s="27"/>
      <c r="W37" s="27">
        <v>6464927</v>
      </c>
      <c r="X37" s="27"/>
      <c r="Y37" s="27">
        <v>6464927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89709477</v>
      </c>
      <c r="D38" s="19">
        <f>SUM(D39:D41)</f>
        <v>0</v>
      </c>
      <c r="E38" s="20">
        <f t="shared" si="7"/>
        <v>95942610</v>
      </c>
      <c r="F38" s="21">
        <f t="shared" si="7"/>
        <v>184431862</v>
      </c>
      <c r="G38" s="21">
        <f t="shared" si="7"/>
        <v>2431483</v>
      </c>
      <c r="H38" s="21">
        <f t="shared" si="7"/>
        <v>25655099</v>
      </c>
      <c r="I38" s="21">
        <f t="shared" si="7"/>
        <v>20658265</v>
      </c>
      <c r="J38" s="21">
        <f t="shared" si="7"/>
        <v>48744847</v>
      </c>
      <c r="K38" s="21">
        <f t="shared" si="7"/>
        <v>15652445</v>
      </c>
      <c r="L38" s="21">
        <f t="shared" si="7"/>
        <v>14944888</v>
      </c>
      <c r="M38" s="21">
        <f t="shared" si="7"/>
        <v>15669831</v>
      </c>
      <c r="N38" s="21">
        <f t="shared" si="7"/>
        <v>46267164</v>
      </c>
      <c r="O38" s="21">
        <f t="shared" si="7"/>
        <v>16773799</v>
      </c>
      <c r="P38" s="21">
        <f t="shared" si="7"/>
        <v>17512052</v>
      </c>
      <c r="Q38" s="21">
        <f t="shared" si="7"/>
        <v>16842409</v>
      </c>
      <c r="R38" s="21">
        <f t="shared" si="7"/>
        <v>51128260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146140271</v>
      </c>
      <c r="X38" s="21">
        <f t="shared" si="7"/>
        <v>71952003</v>
      </c>
      <c r="Y38" s="21">
        <f t="shared" si="7"/>
        <v>74188268</v>
      </c>
      <c r="Z38" s="4">
        <f>+IF(X38&lt;&gt;0,+(Y38/X38)*100,0)</f>
        <v>103.10799547859703</v>
      </c>
      <c r="AA38" s="19">
        <f>SUM(AA39:AA41)</f>
        <v>184431862</v>
      </c>
    </row>
    <row r="39" spans="1:27" ht="13.5">
      <c r="A39" s="5" t="s">
        <v>43</v>
      </c>
      <c r="B39" s="3"/>
      <c r="C39" s="22">
        <v>60016839</v>
      </c>
      <c r="D39" s="22"/>
      <c r="E39" s="23">
        <v>68142610</v>
      </c>
      <c r="F39" s="24">
        <v>46653722</v>
      </c>
      <c r="G39" s="24">
        <v>751189</v>
      </c>
      <c r="H39" s="24">
        <v>1817732</v>
      </c>
      <c r="I39" s="24">
        <v>9398449</v>
      </c>
      <c r="J39" s="24">
        <v>11967370</v>
      </c>
      <c r="K39" s="24">
        <v>1381967</v>
      </c>
      <c r="L39" s="24">
        <v>2917456</v>
      </c>
      <c r="M39" s="24">
        <v>3409163</v>
      </c>
      <c r="N39" s="24">
        <v>7708586</v>
      </c>
      <c r="O39" s="24">
        <v>4554901</v>
      </c>
      <c r="P39" s="24">
        <v>4861418</v>
      </c>
      <c r="Q39" s="24">
        <v>6071481</v>
      </c>
      <c r="R39" s="24">
        <v>15487800</v>
      </c>
      <c r="S39" s="24"/>
      <c r="T39" s="24"/>
      <c r="U39" s="24"/>
      <c r="V39" s="24"/>
      <c r="W39" s="24">
        <v>35163756</v>
      </c>
      <c r="X39" s="24">
        <v>51102000</v>
      </c>
      <c r="Y39" s="24">
        <v>-15938244</v>
      </c>
      <c r="Z39" s="6">
        <v>-31.19</v>
      </c>
      <c r="AA39" s="22">
        <v>46653722</v>
      </c>
    </row>
    <row r="40" spans="1:27" ht="13.5">
      <c r="A40" s="5" t="s">
        <v>44</v>
      </c>
      <c r="B40" s="3"/>
      <c r="C40" s="22">
        <v>29692638</v>
      </c>
      <c r="D40" s="22"/>
      <c r="E40" s="23">
        <v>27800000</v>
      </c>
      <c r="F40" s="24">
        <v>137778140</v>
      </c>
      <c r="G40" s="24">
        <v>-50829</v>
      </c>
      <c r="H40" s="24">
        <v>19804675</v>
      </c>
      <c r="I40" s="24">
        <v>10649978</v>
      </c>
      <c r="J40" s="24">
        <v>30403824</v>
      </c>
      <c r="K40" s="24">
        <v>12536537</v>
      </c>
      <c r="L40" s="24">
        <v>10210360</v>
      </c>
      <c r="M40" s="24">
        <v>9552165</v>
      </c>
      <c r="N40" s="24">
        <v>32299062</v>
      </c>
      <c r="O40" s="24">
        <v>10455664</v>
      </c>
      <c r="P40" s="24">
        <v>10956605</v>
      </c>
      <c r="Q40" s="24">
        <v>9464677</v>
      </c>
      <c r="R40" s="24">
        <v>30876946</v>
      </c>
      <c r="S40" s="24"/>
      <c r="T40" s="24"/>
      <c r="U40" s="24"/>
      <c r="V40" s="24"/>
      <c r="W40" s="24">
        <v>93579832</v>
      </c>
      <c r="X40" s="24">
        <v>20850003</v>
      </c>
      <c r="Y40" s="24">
        <v>72729829</v>
      </c>
      <c r="Z40" s="6">
        <v>348.82</v>
      </c>
      <c r="AA40" s="22">
        <v>137778140</v>
      </c>
    </row>
    <row r="41" spans="1:27" ht="13.5">
      <c r="A41" s="5" t="s">
        <v>45</v>
      </c>
      <c r="B41" s="3"/>
      <c r="C41" s="22"/>
      <c r="D41" s="22"/>
      <c r="E41" s="23"/>
      <c r="F41" s="24"/>
      <c r="G41" s="24">
        <v>1731123</v>
      </c>
      <c r="H41" s="24">
        <v>4032692</v>
      </c>
      <c r="I41" s="24">
        <v>609838</v>
      </c>
      <c r="J41" s="24">
        <v>6373653</v>
      </c>
      <c r="K41" s="24">
        <v>1733941</v>
      </c>
      <c r="L41" s="24">
        <v>1817072</v>
      </c>
      <c r="M41" s="24">
        <v>2708503</v>
      </c>
      <c r="N41" s="24">
        <v>6259516</v>
      </c>
      <c r="O41" s="24">
        <v>1763234</v>
      </c>
      <c r="P41" s="24">
        <v>1694029</v>
      </c>
      <c r="Q41" s="24">
        <v>1306251</v>
      </c>
      <c r="R41" s="24">
        <v>4763514</v>
      </c>
      <c r="S41" s="24"/>
      <c r="T41" s="24"/>
      <c r="U41" s="24"/>
      <c r="V41" s="24"/>
      <c r="W41" s="24">
        <v>17396683</v>
      </c>
      <c r="X41" s="24"/>
      <c r="Y41" s="24">
        <v>17396683</v>
      </c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550110077</v>
      </c>
      <c r="D42" s="19">
        <f>SUM(D43:D46)</f>
        <v>0</v>
      </c>
      <c r="E42" s="20">
        <f t="shared" si="8"/>
        <v>752349092</v>
      </c>
      <c r="F42" s="21">
        <f t="shared" si="8"/>
        <v>613659419</v>
      </c>
      <c r="G42" s="21">
        <f t="shared" si="8"/>
        <v>12600185</v>
      </c>
      <c r="H42" s="21">
        <f t="shared" si="8"/>
        <v>45907661</v>
      </c>
      <c r="I42" s="21">
        <f t="shared" si="8"/>
        <v>40125945</v>
      </c>
      <c r="J42" s="21">
        <f t="shared" si="8"/>
        <v>98633791</v>
      </c>
      <c r="K42" s="21">
        <f t="shared" si="8"/>
        <v>46031360</v>
      </c>
      <c r="L42" s="21">
        <f t="shared" si="8"/>
        <v>39935328</v>
      </c>
      <c r="M42" s="21">
        <f t="shared" si="8"/>
        <v>57840670</v>
      </c>
      <c r="N42" s="21">
        <f t="shared" si="8"/>
        <v>143807358</v>
      </c>
      <c r="O42" s="21">
        <f t="shared" si="8"/>
        <v>34219427</v>
      </c>
      <c r="P42" s="21">
        <f t="shared" si="8"/>
        <v>43303786</v>
      </c>
      <c r="Q42" s="21">
        <f t="shared" si="8"/>
        <v>41148719</v>
      </c>
      <c r="R42" s="21">
        <f t="shared" si="8"/>
        <v>118671932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361113081</v>
      </c>
      <c r="X42" s="21">
        <f t="shared" si="8"/>
        <v>605396070</v>
      </c>
      <c r="Y42" s="21">
        <f t="shared" si="8"/>
        <v>-244282989</v>
      </c>
      <c r="Z42" s="4">
        <f>+IF(X42&lt;&gt;0,+(Y42/X42)*100,0)</f>
        <v>-40.35093736237832</v>
      </c>
      <c r="AA42" s="19">
        <f>SUM(AA43:AA46)</f>
        <v>613659419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550110077</v>
      </c>
      <c r="D44" s="22"/>
      <c r="E44" s="23">
        <v>744904092</v>
      </c>
      <c r="F44" s="24">
        <v>512049078</v>
      </c>
      <c r="G44" s="24">
        <v>12600185</v>
      </c>
      <c r="H44" s="24">
        <v>45907661</v>
      </c>
      <c r="I44" s="24">
        <v>40125945</v>
      </c>
      <c r="J44" s="24">
        <v>98633791</v>
      </c>
      <c r="K44" s="24">
        <v>46031360</v>
      </c>
      <c r="L44" s="24">
        <v>39935328</v>
      </c>
      <c r="M44" s="24">
        <v>57840670</v>
      </c>
      <c r="N44" s="24">
        <v>143807358</v>
      </c>
      <c r="O44" s="24">
        <v>34219427</v>
      </c>
      <c r="P44" s="24">
        <v>43303786</v>
      </c>
      <c r="Q44" s="24">
        <v>41148719</v>
      </c>
      <c r="R44" s="24">
        <v>118671932</v>
      </c>
      <c r="S44" s="24"/>
      <c r="T44" s="24"/>
      <c r="U44" s="24"/>
      <c r="V44" s="24"/>
      <c r="W44" s="24">
        <v>361113081</v>
      </c>
      <c r="X44" s="24">
        <v>605396070</v>
      </c>
      <c r="Y44" s="24">
        <v>-244282989</v>
      </c>
      <c r="Z44" s="6">
        <v>-40.35</v>
      </c>
      <c r="AA44" s="22">
        <v>512049078</v>
      </c>
    </row>
    <row r="45" spans="1:27" ht="13.5">
      <c r="A45" s="5" t="s">
        <v>49</v>
      </c>
      <c r="B45" s="3"/>
      <c r="C45" s="25"/>
      <c r="D45" s="25"/>
      <c r="E45" s="26">
        <v>7445000</v>
      </c>
      <c r="F45" s="27">
        <v>101610341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>
        <v>101610341</v>
      </c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1422113747</v>
      </c>
      <c r="D48" s="40">
        <f>+D28+D32+D38+D42+D47</f>
        <v>0</v>
      </c>
      <c r="E48" s="41">
        <f t="shared" si="9"/>
        <v>1214242857</v>
      </c>
      <c r="F48" s="42">
        <f t="shared" si="9"/>
        <v>1299121671</v>
      </c>
      <c r="G48" s="42">
        <f t="shared" si="9"/>
        <v>58570919</v>
      </c>
      <c r="H48" s="42">
        <f t="shared" si="9"/>
        <v>85462872</v>
      </c>
      <c r="I48" s="42">
        <f t="shared" si="9"/>
        <v>82116499</v>
      </c>
      <c r="J48" s="42">
        <f t="shared" si="9"/>
        <v>226150290</v>
      </c>
      <c r="K48" s="42">
        <f t="shared" si="9"/>
        <v>76719615</v>
      </c>
      <c r="L48" s="42">
        <f t="shared" si="9"/>
        <v>80019903</v>
      </c>
      <c r="M48" s="42">
        <f t="shared" si="9"/>
        <v>92648826</v>
      </c>
      <c r="N48" s="42">
        <f t="shared" si="9"/>
        <v>249388344</v>
      </c>
      <c r="O48" s="42">
        <f t="shared" si="9"/>
        <v>83325099</v>
      </c>
      <c r="P48" s="42">
        <f t="shared" si="9"/>
        <v>74085994</v>
      </c>
      <c r="Q48" s="42">
        <f t="shared" si="9"/>
        <v>76189665</v>
      </c>
      <c r="R48" s="42">
        <f t="shared" si="9"/>
        <v>233600758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709139392</v>
      </c>
      <c r="X48" s="42">
        <f t="shared" si="9"/>
        <v>947285073</v>
      </c>
      <c r="Y48" s="42">
        <f t="shared" si="9"/>
        <v>-238145681</v>
      </c>
      <c r="Z48" s="43">
        <f>+IF(X48&lt;&gt;0,+(Y48/X48)*100,0)</f>
        <v>-25.139811424010478</v>
      </c>
      <c r="AA48" s="40">
        <f>+AA28+AA32+AA38+AA42+AA47</f>
        <v>1299121671</v>
      </c>
    </row>
    <row r="49" spans="1:27" ht="13.5">
      <c r="A49" s="14" t="s">
        <v>58</v>
      </c>
      <c r="B49" s="15"/>
      <c r="C49" s="44">
        <f aca="true" t="shared" si="10" ref="C49:Y49">+C25-C48</f>
        <v>233235581</v>
      </c>
      <c r="D49" s="44">
        <f>+D25-D48</f>
        <v>0</v>
      </c>
      <c r="E49" s="45">
        <f t="shared" si="10"/>
        <v>184483583</v>
      </c>
      <c r="F49" s="46">
        <f t="shared" si="10"/>
        <v>185977512</v>
      </c>
      <c r="G49" s="46">
        <f t="shared" si="10"/>
        <v>170971464</v>
      </c>
      <c r="H49" s="46">
        <f t="shared" si="10"/>
        <v>-33484570</v>
      </c>
      <c r="I49" s="46">
        <f t="shared" si="10"/>
        <v>26707122</v>
      </c>
      <c r="J49" s="46">
        <f t="shared" si="10"/>
        <v>164194016</v>
      </c>
      <c r="K49" s="46">
        <f t="shared" si="10"/>
        <v>5618027</v>
      </c>
      <c r="L49" s="46">
        <f t="shared" si="10"/>
        <v>-426885</v>
      </c>
      <c r="M49" s="46">
        <f t="shared" si="10"/>
        <v>194346645</v>
      </c>
      <c r="N49" s="46">
        <f t="shared" si="10"/>
        <v>199537787</v>
      </c>
      <c r="O49" s="46">
        <f t="shared" si="10"/>
        <v>-50053462</v>
      </c>
      <c r="P49" s="46">
        <f t="shared" si="10"/>
        <v>-25386922</v>
      </c>
      <c r="Q49" s="46">
        <f t="shared" si="10"/>
        <v>151721773</v>
      </c>
      <c r="R49" s="46">
        <f t="shared" si="10"/>
        <v>76281389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440013192</v>
      </c>
      <c r="X49" s="46">
        <f>IF(F25=F48,0,X25-X48)</f>
        <v>207783091</v>
      </c>
      <c r="Y49" s="46">
        <f t="shared" si="10"/>
        <v>232230101</v>
      </c>
      <c r="Z49" s="47">
        <f>+IF(X49&lt;&gt;0,+(Y49/X49)*100,0)</f>
        <v>111.76563977479765</v>
      </c>
      <c r="AA49" s="44">
        <f>+AA25-AA48</f>
        <v>185977512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124517311</v>
      </c>
      <c r="D5" s="19">
        <f>SUM(D6:D8)</f>
        <v>0</v>
      </c>
      <c r="E5" s="20">
        <f t="shared" si="0"/>
        <v>199706657</v>
      </c>
      <c r="F5" s="21">
        <f t="shared" si="0"/>
        <v>201634112</v>
      </c>
      <c r="G5" s="21">
        <f t="shared" si="0"/>
        <v>76567595</v>
      </c>
      <c r="H5" s="21">
        <f t="shared" si="0"/>
        <v>-2018823</v>
      </c>
      <c r="I5" s="21">
        <f t="shared" si="0"/>
        <v>1156953</v>
      </c>
      <c r="J5" s="21">
        <f t="shared" si="0"/>
        <v>75705725</v>
      </c>
      <c r="K5" s="21">
        <f t="shared" si="0"/>
        <v>862909</v>
      </c>
      <c r="L5" s="21">
        <f t="shared" si="0"/>
        <v>616075</v>
      </c>
      <c r="M5" s="21">
        <f t="shared" si="0"/>
        <v>43426873</v>
      </c>
      <c r="N5" s="21">
        <f t="shared" si="0"/>
        <v>44905857</v>
      </c>
      <c r="O5" s="21">
        <f t="shared" si="0"/>
        <v>1220872</v>
      </c>
      <c r="P5" s="21">
        <f t="shared" si="0"/>
        <v>343702</v>
      </c>
      <c r="Q5" s="21">
        <f t="shared" si="0"/>
        <v>32786283</v>
      </c>
      <c r="R5" s="21">
        <f t="shared" si="0"/>
        <v>34350857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154962439</v>
      </c>
      <c r="X5" s="21">
        <f t="shared" si="0"/>
        <v>207735750</v>
      </c>
      <c r="Y5" s="21">
        <f t="shared" si="0"/>
        <v>-52773311</v>
      </c>
      <c r="Z5" s="4">
        <f>+IF(X5&lt;&gt;0,+(Y5/X5)*100,0)</f>
        <v>-25.404058280772567</v>
      </c>
      <c r="AA5" s="19">
        <f>SUM(AA6:AA8)</f>
        <v>201634112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124517311</v>
      </c>
      <c r="D7" s="25"/>
      <c r="E7" s="26">
        <v>199706657</v>
      </c>
      <c r="F7" s="27">
        <v>201634112</v>
      </c>
      <c r="G7" s="27">
        <v>76567595</v>
      </c>
      <c r="H7" s="27">
        <v>-2018823</v>
      </c>
      <c r="I7" s="27">
        <v>1156953</v>
      </c>
      <c r="J7" s="27">
        <v>75705725</v>
      </c>
      <c r="K7" s="27">
        <v>862909</v>
      </c>
      <c r="L7" s="27">
        <v>616075</v>
      </c>
      <c r="M7" s="27">
        <v>43426873</v>
      </c>
      <c r="N7" s="27">
        <v>44905857</v>
      </c>
      <c r="O7" s="27">
        <v>1220872</v>
      </c>
      <c r="P7" s="27">
        <v>343950</v>
      </c>
      <c r="Q7" s="27">
        <v>32786283</v>
      </c>
      <c r="R7" s="27">
        <v>34351105</v>
      </c>
      <c r="S7" s="27"/>
      <c r="T7" s="27"/>
      <c r="U7" s="27"/>
      <c r="V7" s="27"/>
      <c r="W7" s="27">
        <v>154962687</v>
      </c>
      <c r="X7" s="27">
        <v>207735750</v>
      </c>
      <c r="Y7" s="27">
        <v>-52773063</v>
      </c>
      <c r="Z7" s="7">
        <v>-25.4</v>
      </c>
      <c r="AA7" s="25">
        <v>201634112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>
        <v>-248</v>
      </c>
      <c r="Q8" s="24"/>
      <c r="R8" s="24">
        <v>-248</v>
      </c>
      <c r="S8" s="24"/>
      <c r="T8" s="24"/>
      <c r="U8" s="24"/>
      <c r="V8" s="24"/>
      <c r="W8" s="24">
        <v>-248</v>
      </c>
      <c r="X8" s="24"/>
      <c r="Y8" s="24">
        <v>-248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2812816</v>
      </c>
      <c r="D9" s="19">
        <f>SUM(D10:D14)</f>
        <v>0</v>
      </c>
      <c r="E9" s="20">
        <f t="shared" si="1"/>
        <v>2548393</v>
      </c>
      <c r="F9" s="21">
        <f t="shared" si="1"/>
        <v>3077608</v>
      </c>
      <c r="G9" s="21">
        <f t="shared" si="1"/>
        <v>215311</v>
      </c>
      <c r="H9" s="21">
        <f t="shared" si="1"/>
        <v>184580</v>
      </c>
      <c r="I9" s="21">
        <f t="shared" si="1"/>
        <v>229681</v>
      </c>
      <c r="J9" s="21">
        <f t="shared" si="1"/>
        <v>629572</v>
      </c>
      <c r="K9" s="21">
        <f t="shared" si="1"/>
        <v>189584</v>
      </c>
      <c r="L9" s="21">
        <f t="shared" si="1"/>
        <v>224581</v>
      </c>
      <c r="M9" s="21">
        <f t="shared" si="1"/>
        <v>175267</v>
      </c>
      <c r="N9" s="21">
        <f t="shared" si="1"/>
        <v>589432</v>
      </c>
      <c r="O9" s="21">
        <f t="shared" si="1"/>
        <v>200783</v>
      </c>
      <c r="P9" s="21">
        <f t="shared" si="1"/>
        <v>244532</v>
      </c>
      <c r="Q9" s="21">
        <f t="shared" si="1"/>
        <v>129395</v>
      </c>
      <c r="R9" s="21">
        <f t="shared" si="1"/>
        <v>574710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1793714</v>
      </c>
      <c r="X9" s="21">
        <f t="shared" si="1"/>
        <v>1911294</v>
      </c>
      <c r="Y9" s="21">
        <f t="shared" si="1"/>
        <v>-117580</v>
      </c>
      <c r="Z9" s="4">
        <f>+IF(X9&lt;&gt;0,+(Y9/X9)*100,0)</f>
        <v>-6.151853142426021</v>
      </c>
      <c r="AA9" s="19">
        <f>SUM(AA10:AA14)</f>
        <v>3077608</v>
      </c>
    </row>
    <row r="10" spans="1:27" ht="13.5">
      <c r="A10" s="5" t="s">
        <v>37</v>
      </c>
      <c r="B10" s="3"/>
      <c r="C10" s="22">
        <v>38196</v>
      </c>
      <c r="D10" s="22"/>
      <c r="E10" s="23">
        <v>794256</v>
      </c>
      <c r="F10" s="24">
        <v>760532</v>
      </c>
      <c r="G10" s="24">
        <v>7036</v>
      </c>
      <c r="H10" s="24">
        <v>23008</v>
      </c>
      <c r="I10" s="24">
        <v>7879</v>
      </c>
      <c r="J10" s="24">
        <v>37923</v>
      </c>
      <c r="K10" s="24">
        <v>4993</v>
      </c>
      <c r="L10" s="24">
        <v>3669</v>
      </c>
      <c r="M10" s="24">
        <v>9910</v>
      </c>
      <c r="N10" s="24">
        <v>18572</v>
      </c>
      <c r="O10" s="24">
        <v>9705</v>
      </c>
      <c r="P10" s="24">
        <v>1855</v>
      </c>
      <c r="Q10" s="24">
        <v>3600</v>
      </c>
      <c r="R10" s="24">
        <v>15160</v>
      </c>
      <c r="S10" s="24"/>
      <c r="T10" s="24"/>
      <c r="U10" s="24"/>
      <c r="V10" s="24"/>
      <c r="W10" s="24">
        <v>71655</v>
      </c>
      <c r="X10" s="24">
        <v>595692</v>
      </c>
      <c r="Y10" s="24">
        <v>-524037</v>
      </c>
      <c r="Z10" s="6">
        <v>-87.97</v>
      </c>
      <c r="AA10" s="22">
        <v>760532</v>
      </c>
    </row>
    <row r="11" spans="1:27" ht="13.5">
      <c r="A11" s="5" t="s">
        <v>38</v>
      </c>
      <c r="B11" s="3"/>
      <c r="C11" s="22"/>
      <c r="D11" s="22"/>
      <c r="E11" s="23"/>
      <c r="F11" s="24">
        <v>18992</v>
      </c>
      <c r="G11" s="24">
        <v>2041</v>
      </c>
      <c r="H11" s="24">
        <v>2041</v>
      </c>
      <c r="I11" s="24">
        <v>6392</v>
      </c>
      <c r="J11" s="24">
        <v>10474</v>
      </c>
      <c r="K11" s="24">
        <v>72</v>
      </c>
      <c r="L11" s="24"/>
      <c r="M11" s="24">
        <v>144</v>
      </c>
      <c r="N11" s="24">
        <v>216</v>
      </c>
      <c r="O11" s="24"/>
      <c r="P11" s="24">
        <v>416</v>
      </c>
      <c r="Q11" s="24">
        <v>72</v>
      </c>
      <c r="R11" s="24">
        <v>488</v>
      </c>
      <c r="S11" s="24"/>
      <c r="T11" s="24"/>
      <c r="U11" s="24"/>
      <c r="V11" s="24"/>
      <c r="W11" s="24">
        <v>11178</v>
      </c>
      <c r="X11" s="24"/>
      <c r="Y11" s="24">
        <v>11178</v>
      </c>
      <c r="Z11" s="6">
        <v>0</v>
      </c>
      <c r="AA11" s="22">
        <v>18992</v>
      </c>
    </row>
    <row r="12" spans="1:27" ht="13.5">
      <c r="A12" s="5" t="s">
        <v>39</v>
      </c>
      <c r="B12" s="3"/>
      <c r="C12" s="22">
        <v>2587589</v>
      </c>
      <c r="D12" s="22"/>
      <c r="E12" s="23">
        <v>1754137</v>
      </c>
      <c r="F12" s="24">
        <v>2298084</v>
      </c>
      <c r="G12" s="24">
        <v>206234</v>
      </c>
      <c r="H12" s="24">
        <v>159531</v>
      </c>
      <c r="I12" s="24">
        <v>215410</v>
      </c>
      <c r="J12" s="24">
        <v>581175</v>
      </c>
      <c r="K12" s="24">
        <v>184519</v>
      </c>
      <c r="L12" s="24">
        <v>220912</v>
      </c>
      <c r="M12" s="24">
        <v>165213</v>
      </c>
      <c r="N12" s="24">
        <v>570644</v>
      </c>
      <c r="O12" s="24">
        <v>191078</v>
      </c>
      <c r="P12" s="24">
        <v>242261</v>
      </c>
      <c r="Q12" s="24">
        <v>125723</v>
      </c>
      <c r="R12" s="24">
        <v>559062</v>
      </c>
      <c r="S12" s="24"/>
      <c r="T12" s="24"/>
      <c r="U12" s="24"/>
      <c r="V12" s="24"/>
      <c r="W12" s="24">
        <v>1710881</v>
      </c>
      <c r="X12" s="24">
        <v>1315602</v>
      </c>
      <c r="Y12" s="24">
        <v>395279</v>
      </c>
      <c r="Z12" s="6">
        <v>30.05</v>
      </c>
      <c r="AA12" s="22">
        <v>2298084</v>
      </c>
    </row>
    <row r="13" spans="1:27" ht="13.5">
      <c r="A13" s="5" t="s">
        <v>40</v>
      </c>
      <c r="B13" s="3"/>
      <c r="C13" s="22">
        <v>187031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33305313</v>
      </c>
      <c r="D15" s="19">
        <f>SUM(D16:D18)</f>
        <v>0</v>
      </c>
      <c r="E15" s="20">
        <f t="shared" si="2"/>
        <v>85961009</v>
      </c>
      <c r="F15" s="21">
        <f t="shared" si="2"/>
        <v>105445124</v>
      </c>
      <c r="G15" s="21">
        <f t="shared" si="2"/>
        <v>288642</v>
      </c>
      <c r="H15" s="21">
        <f t="shared" si="2"/>
        <v>17545</v>
      </c>
      <c r="I15" s="21">
        <f t="shared" si="2"/>
        <v>5415</v>
      </c>
      <c r="J15" s="21">
        <f t="shared" si="2"/>
        <v>311602</v>
      </c>
      <c r="K15" s="21">
        <f t="shared" si="2"/>
        <v>7580112</v>
      </c>
      <c r="L15" s="21">
        <f t="shared" si="2"/>
        <v>137780</v>
      </c>
      <c r="M15" s="21">
        <f t="shared" si="2"/>
        <v>848507</v>
      </c>
      <c r="N15" s="21">
        <f t="shared" si="2"/>
        <v>8566399</v>
      </c>
      <c r="O15" s="21">
        <f t="shared" si="2"/>
        <v>13520058</v>
      </c>
      <c r="P15" s="21">
        <f t="shared" si="2"/>
        <v>7018</v>
      </c>
      <c r="Q15" s="21">
        <f t="shared" si="2"/>
        <v>9059185</v>
      </c>
      <c r="R15" s="21">
        <f t="shared" si="2"/>
        <v>22586261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31464262</v>
      </c>
      <c r="X15" s="21">
        <f t="shared" si="2"/>
        <v>78642550</v>
      </c>
      <c r="Y15" s="21">
        <f t="shared" si="2"/>
        <v>-47178288</v>
      </c>
      <c r="Z15" s="4">
        <f>+IF(X15&lt;&gt;0,+(Y15/X15)*100,0)</f>
        <v>-59.99079124468879</v>
      </c>
      <c r="AA15" s="19">
        <f>SUM(AA16:AA18)</f>
        <v>105445124</v>
      </c>
    </row>
    <row r="16" spans="1:27" ht="13.5">
      <c r="A16" s="5" t="s">
        <v>43</v>
      </c>
      <c r="B16" s="3"/>
      <c r="C16" s="22">
        <v>67830</v>
      </c>
      <c r="D16" s="22"/>
      <c r="E16" s="23">
        <v>116009</v>
      </c>
      <c r="F16" s="24">
        <v>116009</v>
      </c>
      <c r="G16" s="24">
        <v>2012</v>
      </c>
      <c r="H16" s="24">
        <v>17545</v>
      </c>
      <c r="I16" s="24">
        <v>5415</v>
      </c>
      <c r="J16" s="24">
        <v>24972</v>
      </c>
      <c r="K16" s="24">
        <v>6335</v>
      </c>
      <c r="L16" s="24">
        <v>6809</v>
      </c>
      <c r="M16" s="24">
        <v>7468</v>
      </c>
      <c r="N16" s="24">
        <v>20612</v>
      </c>
      <c r="O16" s="24">
        <v>2242</v>
      </c>
      <c r="P16" s="24">
        <v>7018</v>
      </c>
      <c r="Q16" s="24">
        <v>10257</v>
      </c>
      <c r="R16" s="24">
        <v>19517</v>
      </c>
      <c r="S16" s="24"/>
      <c r="T16" s="24"/>
      <c r="U16" s="24"/>
      <c r="V16" s="24"/>
      <c r="W16" s="24">
        <v>65101</v>
      </c>
      <c r="X16" s="24">
        <v>30806</v>
      </c>
      <c r="Y16" s="24">
        <v>34295</v>
      </c>
      <c r="Z16" s="6">
        <v>111.33</v>
      </c>
      <c r="AA16" s="22">
        <v>116009</v>
      </c>
    </row>
    <row r="17" spans="1:27" ht="13.5">
      <c r="A17" s="5" t="s">
        <v>44</v>
      </c>
      <c r="B17" s="3"/>
      <c r="C17" s="22">
        <v>33237483</v>
      </c>
      <c r="D17" s="22"/>
      <c r="E17" s="23">
        <v>85845000</v>
      </c>
      <c r="F17" s="24">
        <v>105329115</v>
      </c>
      <c r="G17" s="24">
        <v>286630</v>
      </c>
      <c r="H17" s="24"/>
      <c r="I17" s="24"/>
      <c r="J17" s="24">
        <v>286630</v>
      </c>
      <c r="K17" s="24">
        <v>7573777</v>
      </c>
      <c r="L17" s="24">
        <v>130971</v>
      </c>
      <c r="M17" s="24">
        <v>841039</v>
      </c>
      <c r="N17" s="24">
        <v>8545787</v>
      </c>
      <c r="O17" s="24">
        <v>13517816</v>
      </c>
      <c r="P17" s="24"/>
      <c r="Q17" s="24">
        <v>9048928</v>
      </c>
      <c r="R17" s="24">
        <v>22566744</v>
      </c>
      <c r="S17" s="24"/>
      <c r="T17" s="24"/>
      <c r="U17" s="24"/>
      <c r="V17" s="24"/>
      <c r="W17" s="24">
        <v>31399161</v>
      </c>
      <c r="X17" s="24">
        <v>78611744</v>
      </c>
      <c r="Y17" s="24">
        <v>-47212583</v>
      </c>
      <c r="Z17" s="6">
        <v>-60.06</v>
      </c>
      <c r="AA17" s="22">
        <v>105329115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76334768</v>
      </c>
      <c r="D19" s="19">
        <f>SUM(D20:D23)</f>
        <v>0</v>
      </c>
      <c r="E19" s="20">
        <f t="shared" si="3"/>
        <v>43834550</v>
      </c>
      <c r="F19" s="21">
        <f t="shared" si="3"/>
        <v>46063947</v>
      </c>
      <c r="G19" s="21">
        <f t="shared" si="3"/>
        <v>2471608</v>
      </c>
      <c r="H19" s="21">
        <f t="shared" si="3"/>
        <v>2532864</v>
      </c>
      <c r="I19" s="21">
        <f t="shared" si="3"/>
        <v>2453857</v>
      </c>
      <c r="J19" s="21">
        <f t="shared" si="3"/>
        <v>7458329</v>
      </c>
      <c r="K19" s="21">
        <f t="shared" si="3"/>
        <v>7387645</v>
      </c>
      <c r="L19" s="21">
        <f t="shared" si="3"/>
        <v>1810415</v>
      </c>
      <c r="M19" s="21">
        <f t="shared" si="3"/>
        <v>2410177</v>
      </c>
      <c r="N19" s="21">
        <f t="shared" si="3"/>
        <v>11608237</v>
      </c>
      <c r="O19" s="21">
        <f t="shared" si="3"/>
        <v>11135130</v>
      </c>
      <c r="P19" s="21">
        <f t="shared" si="3"/>
        <v>2379876</v>
      </c>
      <c r="Q19" s="21">
        <f t="shared" si="3"/>
        <v>2314037</v>
      </c>
      <c r="R19" s="21">
        <f t="shared" si="3"/>
        <v>15829043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34895609</v>
      </c>
      <c r="X19" s="21">
        <f t="shared" si="3"/>
        <v>36500661</v>
      </c>
      <c r="Y19" s="21">
        <f t="shared" si="3"/>
        <v>-1605052</v>
      </c>
      <c r="Z19" s="4">
        <f>+IF(X19&lt;&gt;0,+(Y19/X19)*100,0)</f>
        <v>-4.397323106011697</v>
      </c>
      <c r="AA19" s="19">
        <f>SUM(AA20:AA23)</f>
        <v>46063947</v>
      </c>
    </row>
    <row r="20" spans="1:27" ht="13.5">
      <c r="A20" s="5" t="s">
        <v>47</v>
      </c>
      <c r="B20" s="3"/>
      <c r="C20" s="22">
        <v>73921190</v>
      </c>
      <c r="D20" s="22"/>
      <c r="E20" s="23">
        <v>39086332</v>
      </c>
      <c r="F20" s="24">
        <v>40888577</v>
      </c>
      <c r="G20" s="24">
        <v>2086822</v>
      </c>
      <c r="H20" s="24">
        <v>2138580</v>
      </c>
      <c r="I20" s="24">
        <v>2064880</v>
      </c>
      <c r="J20" s="24">
        <v>6290282</v>
      </c>
      <c r="K20" s="24">
        <v>6996080</v>
      </c>
      <c r="L20" s="24">
        <v>1419833</v>
      </c>
      <c r="M20" s="24">
        <v>2018415</v>
      </c>
      <c r="N20" s="24">
        <v>10434328</v>
      </c>
      <c r="O20" s="24">
        <v>10744546</v>
      </c>
      <c r="P20" s="24">
        <v>1984670</v>
      </c>
      <c r="Q20" s="24">
        <v>1924962</v>
      </c>
      <c r="R20" s="24">
        <v>14654178</v>
      </c>
      <c r="S20" s="24"/>
      <c r="T20" s="24"/>
      <c r="U20" s="24"/>
      <c r="V20" s="24"/>
      <c r="W20" s="24">
        <v>31378788</v>
      </c>
      <c r="X20" s="24">
        <v>32939496</v>
      </c>
      <c r="Y20" s="24">
        <v>-1560708</v>
      </c>
      <c r="Z20" s="6">
        <v>-4.74</v>
      </c>
      <c r="AA20" s="22">
        <v>40888577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>
        <v>1442</v>
      </c>
      <c r="I21" s="24"/>
      <c r="J21" s="24">
        <v>1442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1442</v>
      </c>
      <c r="X21" s="24"/>
      <c r="Y21" s="24">
        <v>1442</v>
      </c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>
        <v>2830</v>
      </c>
      <c r="H22" s="27"/>
      <c r="I22" s="27"/>
      <c r="J22" s="27">
        <v>2830</v>
      </c>
      <c r="K22" s="27"/>
      <c r="L22" s="27"/>
      <c r="M22" s="27"/>
      <c r="N22" s="27"/>
      <c r="O22" s="27"/>
      <c r="P22" s="27">
        <v>3465</v>
      </c>
      <c r="Q22" s="27"/>
      <c r="R22" s="27">
        <v>3465</v>
      </c>
      <c r="S22" s="27"/>
      <c r="T22" s="27"/>
      <c r="U22" s="27"/>
      <c r="V22" s="27"/>
      <c r="W22" s="27">
        <v>6295</v>
      </c>
      <c r="X22" s="27"/>
      <c r="Y22" s="27">
        <v>6295</v>
      </c>
      <c r="Z22" s="7">
        <v>0</v>
      </c>
      <c r="AA22" s="25"/>
    </row>
    <row r="23" spans="1:27" ht="13.5">
      <c r="A23" s="5" t="s">
        <v>50</v>
      </c>
      <c r="B23" s="3"/>
      <c r="C23" s="22">
        <v>2413578</v>
      </c>
      <c r="D23" s="22"/>
      <c r="E23" s="23">
        <v>4748218</v>
      </c>
      <c r="F23" s="24">
        <v>5175370</v>
      </c>
      <c r="G23" s="24">
        <v>381956</v>
      </c>
      <c r="H23" s="24">
        <v>392842</v>
      </c>
      <c r="I23" s="24">
        <v>388977</v>
      </c>
      <c r="J23" s="24">
        <v>1163775</v>
      </c>
      <c r="K23" s="24">
        <v>391565</v>
      </c>
      <c r="L23" s="24">
        <v>390582</v>
      </c>
      <c r="M23" s="24">
        <v>391762</v>
      </c>
      <c r="N23" s="24">
        <v>1173909</v>
      </c>
      <c r="O23" s="24">
        <v>390584</v>
      </c>
      <c r="P23" s="24">
        <v>391741</v>
      </c>
      <c r="Q23" s="24">
        <v>389075</v>
      </c>
      <c r="R23" s="24">
        <v>1171400</v>
      </c>
      <c r="S23" s="24"/>
      <c r="T23" s="24"/>
      <c r="U23" s="24"/>
      <c r="V23" s="24"/>
      <c r="W23" s="24">
        <v>3509084</v>
      </c>
      <c r="X23" s="24">
        <v>3561165</v>
      </c>
      <c r="Y23" s="24">
        <v>-52081</v>
      </c>
      <c r="Z23" s="6">
        <v>-1.46</v>
      </c>
      <c r="AA23" s="22">
        <v>5175370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236970208</v>
      </c>
      <c r="D25" s="40">
        <f>+D5+D9+D15+D19+D24</f>
        <v>0</v>
      </c>
      <c r="E25" s="41">
        <f t="shared" si="4"/>
        <v>332050609</v>
      </c>
      <c r="F25" s="42">
        <f t="shared" si="4"/>
        <v>356220791</v>
      </c>
      <c r="G25" s="42">
        <f t="shared" si="4"/>
        <v>79543156</v>
      </c>
      <c r="H25" s="42">
        <f t="shared" si="4"/>
        <v>716166</v>
      </c>
      <c r="I25" s="42">
        <f t="shared" si="4"/>
        <v>3845906</v>
      </c>
      <c r="J25" s="42">
        <f t="shared" si="4"/>
        <v>84105228</v>
      </c>
      <c r="K25" s="42">
        <f t="shared" si="4"/>
        <v>16020250</v>
      </c>
      <c r="L25" s="42">
        <f t="shared" si="4"/>
        <v>2788851</v>
      </c>
      <c r="M25" s="42">
        <f t="shared" si="4"/>
        <v>46860824</v>
      </c>
      <c r="N25" s="42">
        <f t="shared" si="4"/>
        <v>65669925</v>
      </c>
      <c r="O25" s="42">
        <f t="shared" si="4"/>
        <v>26076843</v>
      </c>
      <c r="P25" s="42">
        <f t="shared" si="4"/>
        <v>2975128</v>
      </c>
      <c r="Q25" s="42">
        <f t="shared" si="4"/>
        <v>44288900</v>
      </c>
      <c r="R25" s="42">
        <f t="shared" si="4"/>
        <v>73340871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223116024</v>
      </c>
      <c r="X25" s="42">
        <f t="shared" si="4"/>
        <v>324790255</v>
      </c>
      <c r="Y25" s="42">
        <f t="shared" si="4"/>
        <v>-101674231</v>
      </c>
      <c r="Z25" s="43">
        <f>+IF(X25&lt;&gt;0,+(Y25/X25)*100,0)</f>
        <v>-31.30458178309568</v>
      </c>
      <c r="AA25" s="40">
        <f>+AA5+AA9+AA15+AA19+AA24</f>
        <v>356220791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61344038</v>
      </c>
      <c r="D28" s="19">
        <f>SUM(D29:D31)</f>
        <v>0</v>
      </c>
      <c r="E28" s="20">
        <f t="shared" si="5"/>
        <v>114309233</v>
      </c>
      <c r="F28" s="21">
        <f t="shared" si="5"/>
        <v>135710142</v>
      </c>
      <c r="G28" s="21">
        <f t="shared" si="5"/>
        <v>7658783</v>
      </c>
      <c r="H28" s="21">
        <f t="shared" si="5"/>
        <v>7082011</v>
      </c>
      <c r="I28" s="21">
        <f t="shared" si="5"/>
        <v>6540320</v>
      </c>
      <c r="J28" s="21">
        <f t="shared" si="5"/>
        <v>21281114</v>
      </c>
      <c r="K28" s="21">
        <f t="shared" si="5"/>
        <v>6547815</v>
      </c>
      <c r="L28" s="21">
        <f t="shared" si="5"/>
        <v>6532869</v>
      </c>
      <c r="M28" s="21">
        <f t="shared" si="5"/>
        <v>7636400</v>
      </c>
      <c r="N28" s="21">
        <f t="shared" si="5"/>
        <v>20717084</v>
      </c>
      <c r="O28" s="21">
        <f t="shared" si="5"/>
        <v>5497515</v>
      </c>
      <c r="P28" s="21">
        <f t="shared" si="5"/>
        <v>5966834</v>
      </c>
      <c r="Q28" s="21">
        <f t="shared" si="5"/>
        <v>6932207</v>
      </c>
      <c r="R28" s="21">
        <f t="shared" si="5"/>
        <v>18396556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60394754</v>
      </c>
      <c r="X28" s="21">
        <f t="shared" si="5"/>
        <v>85731921</v>
      </c>
      <c r="Y28" s="21">
        <f t="shared" si="5"/>
        <v>-25337167</v>
      </c>
      <c r="Z28" s="4">
        <f>+IF(X28&lt;&gt;0,+(Y28/X28)*100,0)</f>
        <v>-29.55394758971982</v>
      </c>
      <c r="AA28" s="19">
        <f>SUM(AA29:AA31)</f>
        <v>135710142</v>
      </c>
    </row>
    <row r="29" spans="1:27" ht="13.5">
      <c r="A29" s="5" t="s">
        <v>33</v>
      </c>
      <c r="B29" s="3"/>
      <c r="C29" s="22">
        <v>22166083</v>
      </c>
      <c r="D29" s="22"/>
      <c r="E29" s="23">
        <v>38696577</v>
      </c>
      <c r="F29" s="24">
        <v>40723350</v>
      </c>
      <c r="G29" s="24">
        <v>2294428</v>
      </c>
      <c r="H29" s="24">
        <v>2524747</v>
      </c>
      <c r="I29" s="24">
        <v>2282413</v>
      </c>
      <c r="J29" s="24">
        <v>7101588</v>
      </c>
      <c r="K29" s="24">
        <v>2003211</v>
      </c>
      <c r="L29" s="24">
        <v>2374254</v>
      </c>
      <c r="M29" s="24">
        <v>2758916</v>
      </c>
      <c r="N29" s="24">
        <v>7136381</v>
      </c>
      <c r="O29" s="24">
        <v>1907135</v>
      </c>
      <c r="P29" s="24">
        <v>2432802</v>
      </c>
      <c r="Q29" s="24">
        <v>2990843</v>
      </c>
      <c r="R29" s="24">
        <v>7330780</v>
      </c>
      <c r="S29" s="24"/>
      <c r="T29" s="24"/>
      <c r="U29" s="24"/>
      <c r="V29" s="24"/>
      <c r="W29" s="24">
        <v>21568749</v>
      </c>
      <c r="X29" s="24">
        <v>29022435</v>
      </c>
      <c r="Y29" s="24">
        <v>-7453686</v>
      </c>
      <c r="Z29" s="6">
        <v>-25.68</v>
      </c>
      <c r="AA29" s="22">
        <v>40723350</v>
      </c>
    </row>
    <row r="30" spans="1:27" ht="13.5">
      <c r="A30" s="5" t="s">
        <v>34</v>
      </c>
      <c r="B30" s="3"/>
      <c r="C30" s="25">
        <v>24759412</v>
      </c>
      <c r="D30" s="25"/>
      <c r="E30" s="26">
        <v>46100068</v>
      </c>
      <c r="F30" s="27">
        <v>64724703</v>
      </c>
      <c r="G30" s="27">
        <v>4091314</v>
      </c>
      <c r="H30" s="27">
        <v>2032232</v>
      </c>
      <c r="I30" s="27">
        <v>2275773</v>
      </c>
      <c r="J30" s="27">
        <v>8399319</v>
      </c>
      <c r="K30" s="27">
        <v>2903218</v>
      </c>
      <c r="L30" s="27">
        <v>2328335</v>
      </c>
      <c r="M30" s="27">
        <v>3076846</v>
      </c>
      <c r="N30" s="27">
        <v>8308399</v>
      </c>
      <c r="O30" s="27">
        <v>1374049</v>
      </c>
      <c r="P30" s="27">
        <v>1713373</v>
      </c>
      <c r="Q30" s="27">
        <v>1358039</v>
      </c>
      <c r="R30" s="27">
        <v>4445461</v>
      </c>
      <c r="S30" s="27"/>
      <c r="T30" s="27"/>
      <c r="U30" s="27"/>
      <c r="V30" s="27"/>
      <c r="W30" s="27">
        <v>21153179</v>
      </c>
      <c r="X30" s="27">
        <v>34575048</v>
      </c>
      <c r="Y30" s="27">
        <v>-13421869</v>
      </c>
      <c r="Z30" s="7">
        <v>-38.82</v>
      </c>
      <c r="AA30" s="25">
        <v>64724703</v>
      </c>
    </row>
    <row r="31" spans="1:27" ht="13.5">
      <c r="A31" s="5" t="s">
        <v>35</v>
      </c>
      <c r="B31" s="3"/>
      <c r="C31" s="22">
        <v>14418543</v>
      </c>
      <c r="D31" s="22"/>
      <c r="E31" s="23">
        <v>29512588</v>
      </c>
      <c r="F31" s="24">
        <v>30262089</v>
      </c>
      <c r="G31" s="24">
        <v>1273041</v>
      </c>
      <c r="H31" s="24">
        <v>2525032</v>
      </c>
      <c r="I31" s="24">
        <v>1982134</v>
      </c>
      <c r="J31" s="24">
        <v>5780207</v>
      </c>
      <c r="K31" s="24">
        <v>1641386</v>
      </c>
      <c r="L31" s="24">
        <v>1830280</v>
      </c>
      <c r="M31" s="24">
        <v>1800638</v>
      </c>
      <c r="N31" s="24">
        <v>5272304</v>
      </c>
      <c r="O31" s="24">
        <v>2216331</v>
      </c>
      <c r="P31" s="24">
        <v>1820659</v>
      </c>
      <c r="Q31" s="24">
        <v>2583325</v>
      </c>
      <c r="R31" s="24">
        <v>6620315</v>
      </c>
      <c r="S31" s="24"/>
      <c r="T31" s="24"/>
      <c r="U31" s="24"/>
      <c r="V31" s="24"/>
      <c r="W31" s="24">
        <v>17672826</v>
      </c>
      <c r="X31" s="24">
        <v>22134438</v>
      </c>
      <c r="Y31" s="24">
        <v>-4461612</v>
      </c>
      <c r="Z31" s="6">
        <v>-20.16</v>
      </c>
      <c r="AA31" s="22">
        <v>30262089</v>
      </c>
    </row>
    <row r="32" spans="1:27" ht="13.5">
      <c r="A32" s="2" t="s">
        <v>36</v>
      </c>
      <c r="B32" s="3"/>
      <c r="C32" s="19">
        <f aca="true" t="shared" si="6" ref="C32:Y32">SUM(C33:C37)</f>
        <v>14229401</v>
      </c>
      <c r="D32" s="19">
        <f>SUM(D33:D37)</f>
        <v>0</v>
      </c>
      <c r="E32" s="20">
        <f t="shared" si="6"/>
        <v>19131503</v>
      </c>
      <c r="F32" s="21">
        <f t="shared" si="6"/>
        <v>18012775</v>
      </c>
      <c r="G32" s="21">
        <f t="shared" si="6"/>
        <v>1069561</v>
      </c>
      <c r="H32" s="21">
        <f t="shared" si="6"/>
        <v>1534872</v>
      </c>
      <c r="I32" s="21">
        <f t="shared" si="6"/>
        <v>1291144</v>
      </c>
      <c r="J32" s="21">
        <f t="shared" si="6"/>
        <v>3895577</v>
      </c>
      <c r="K32" s="21">
        <f t="shared" si="6"/>
        <v>1513082</v>
      </c>
      <c r="L32" s="21">
        <f t="shared" si="6"/>
        <v>1235331</v>
      </c>
      <c r="M32" s="21">
        <f t="shared" si="6"/>
        <v>1277668</v>
      </c>
      <c r="N32" s="21">
        <f t="shared" si="6"/>
        <v>4026081</v>
      </c>
      <c r="O32" s="21">
        <f t="shared" si="6"/>
        <v>1268320</v>
      </c>
      <c r="P32" s="21">
        <f t="shared" si="6"/>
        <v>1470130</v>
      </c>
      <c r="Q32" s="21">
        <f t="shared" si="6"/>
        <v>1349306</v>
      </c>
      <c r="R32" s="21">
        <f t="shared" si="6"/>
        <v>4087756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12009414</v>
      </c>
      <c r="X32" s="21">
        <f t="shared" si="6"/>
        <v>14348628</v>
      </c>
      <c r="Y32" s="21">
        <f t="shared" si="6"/>
        <v>-2339214</v>
      </c>
      <c r="Z32" s="4">
        <f>+IF(X32&lt;&gt;0,+(Y32/X32)*100,0)</f>
        <v>-16.30270155446221</v>
      </c>
      <c r="AA32" s="19">
        <f>SUM(AA33:AA37)</f>
        <v>18012775</v>
      </c>
    </row>
    <row r="33" spans="1:27" ht="13.5">
      <c r="A33" s="5" t="s">
        <v>37</v>
      </c>
      <c r="B33" s="3"/>
      <c r="C33" s="22">
        <v>1852088</v>
      </c>
      <c r="D33" s="22"/>
      <c r="E33" s="23">
        <v>3353027</v>
      </c>
      <c r="F33" s="24">
        <v>3368486</v>
      </c>
      <c r="G33" s="24">
        <v>179417</v>
      </c>
      <c r="H33" s="24">
        <v>171534</v>
      </c>
      <c r="I33" s="24">
        <v>244790</v>
      </c>
      <c r="J33" s="24">
        <v>595741</v>
      </c>
      <c r="K33" s="24">
        <v>278644</v>
      </c>
      <c r="L33" s="24">
        <v>227649</v>
      </c>
      <c r="M33" s="24">
        <v>228494</v>
      </c>
      <c r="N33" s="24">
        <v>734787</v>
      </c>
      <c r="O33" s="24">
        <v>236812</v>
      </c>
      <c r="P33" s="24">
        <v>250341</v>
      </c>
      <c r="Q33" s="24">
        <v>216397</v>
      </c>
      <c r="R33" s="24">
        <v>703550</v>
      </c>
      <c r="S33" s="24"/>
      <c r="T33" s="24"/>
      <c r="U33" s="24"/>
      <c r="V33" s="24"/>
      <c r="W33" s="24">
        <v>2034078</v>
      </c>
      <c r="X33" s="24">
        <v>2514771</v>
      </c>
      <c r="Y33" s="24">
        <v>-480693</v>
      </c>
      <c r="Z33" s="6">
        <v>-19.11</v>
      </c>
      <c r="AA33" s="22">
        <v>3368486</v>
      </c>
    </row>
    <row r="34" spans="1:27" ht="13.5">
      <c r="A34" s="5" t="s">
        <v>38</v>
      </c>
      <c r="B34" s="3"/>
      <c r="C34" s="22">
        <v>4584527</v>
      </c>
      <c r="D34" s="22"/>
      <c r="E34" s="23">
        <v>7721437</v>
      </c>
      <c r="F34" s="24">
        <v>7005621</v>
      </c>
      <c r="G34" s="24">
        <v>390161</v>
      </c>
      <c r="H34" s="24">
        <v>641413</v>
      </c>
      <c r="I34" s="24">
        <v>437743</v>
      </c>
      <c r="J34" s="24">
        <v>1469317</v>
      </c>
      <c r="K34" s="24">
        <v>654737</v>
      </c>
      <c r="L34" s="24">
        <v>460895</v>
      </c>
      <c r="M34" s="24">
        <v>476682</v>
      </c>
      <c r="N34" s="24">
        <v>1592314</v>
      </c>
      <c r="O34" s="24">
        <v>478483</v>
      </c>
      <c r="P34" s="24">
        <v>504446</v>
      </c>
      <c r="Q34" s="24">
        <v>523588</v>
      </c>
      <c r="R34" s="24">
        <v>1506517</v>
      </c>
      <c r="S34" s="24"/>
      <c r="T34" s="24"/>
      <c r="U34" s="24"/>
      <c r="V34" s="24"/>
      <c r="W34" s="24">
        <v>4568148</v>
      </c>
      <c r="X34" s="24">
        <v>5791077</v>
      </c>
      <c r="Y34" s="24">
        <v>-1222929</v>
      </c>
      <c r="Z34" s="6">
        <v>-21.12</v>
      </c>
      <c r="AA34" s="22">
        <v>7005621</v>
      </c>
    </row>
    <row r="35" spans="1:27" ht="13.5">
      <c r="A35" s="5" t="s">
        <v>39</v>
      </c>
      <c r="B35" s="3"/>
      <c r="C35" s="22">
        <v>7004045</v>
      </c>
      <c r="D35" s="22"/>
      <c r="E35" s="23">
        <v>7217580</v>
      </c>
      <c r="F35" s="24">
        <v>6702385</v>
      </c>
      <c r="G35" s="24">
        <v>499983</v>
      </c>
      <c r="H35" s="24">
        <v>611256</v>
      </c>
      <c r="I35" s="24">
        <v>551090</v>
      </c>
      <c r="J35" s="24">
        <v>1662329</v>
      </c>
      <c r="K35" s="24">
        <v>519912</v>
      </c>
      <c r="L35" s="24">
        <v>488780</v>
      </c>
      <c r="M35" s="24">
        <v>572492</v>
      </c>
      <c r="N35" s="24">
        <v>1581184</v>
      </c>
      <c r="O35" s="24">
        <v>497069</v>
      </c>
      <c r="P35" s="24">
        <v>654241</v>
      </c>
      <c r="Q35" s="24">
        <v>553365</v>
      </c>
      <c r="R35" s="24">
        <v>1704675</v>
      </c>
      <c r="S35" s="24"/>
      <c r="T35" s="24"/>
      <c r="U35" s="24"/>
      <c r="V35" s="24"/>
      <c r="W35" s="24">
        <v>4948188</v>
      </c>
      <c r="X35" s="24">
        <v>5413185</v>
      </c>
      <c r="Y35" s="24">
        <v>-464997</v>
      </c>
      <c r="Z35" s="6">
        <v>-8.59</v>
      </c>
      <c r="AA35" s="22">
        <v>6702385</v>
      </c>
    </row>
    <row r="36" spans="1:27" ht="13.5">
      <c r="A36" s="5" t="s">
        <v>40</v>
      </c>
      <c r="B36" s="3"/>
      <c r="C36" s="22">
        <v>788741</v>
      </c>
      <c r="D36" s="22"/>
      <c r="E36" s="23">
        <v>839459</v>
      </c>
      <c r="F36" s="24">
        <v>936283</v>
      </c>
      <c r="G36" s="24"/>
      <c r="H36" s="24">
        <v>110669</v>
      </c>
      <c r="I36" s="24">
        <v>57521</v>
      </c>
      <c r="J36" s="24">
        <v>168190</v>
      </c>
      <c r="K36" s="24">
        <v>59789</v>
      </c>
      <c r="L36" s="24">
        <v>58007</v>
      </c>
      <c r="M36" s="24"/>
      <c r="N36" s="24">
        <v>117796</v>
      </c>
      <c r="O36" s="24">
        <v>55956</v>
      </c>
      <c r="P36" s="24">
        <v>61102</v>
      </c>
      <c r="Q36" s="24">
        <v>55956</v>
      </c>
      <c r="R36" s="24">
        <v>173014</v>
      </c>
      <c r="S36" s="24"/>
      <c r="T36" s="24"/>
      <c r="U36" s="24"/>
      <c r="V36" s="24"/>
      <c r="W36" s="24">
        <v>459000</v>
      </c>
      <c r="X36" s="24">
        <v>629595</v>
      </c>
      <c r="Y36" s="24">
        <v>-170595</v>
      </c>
      <c r="Z36" s="6">
        <v>-27.1</v>
      </c>
      <c r="AA36" s="22">
        <v>936283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81798146</v>
      </c>
      <c r="D38" s="19">
        <f>SUM(D39:D41)</f>
        <v>0</v>
      </c>
      <c r="E38" s="20">
        <f t="shared" si="7"/>
        <v>72864823</v>
      </c>
      <c r="F38" s="21">
        <f t="shared" si="7"/>
        <v>69315893</v>
      </c>
      <c r="G38" s="21">
        <f t="shared" si="7"/>
        <v>1810583</v>
      </c>
      <c r="H38" s="21">
        <f t="shared" si="7"/>
        <v>3397393</v>
      </c>
      <c r="I38" s="21">
        <f t="shared" si="7"/>
        <v>2619997</v>
      </c>
      <c r="J38" s="21">
        <f t="shared" si="7"/>
        <v>7827973</v>
      </c>
      <c r="K38" s="21">
        <f t="shared" si="7"/>
        <v>1992638</v>
      </c>
      <c r="L38" s="21">
        <f t="shared" si="7"/>
        <v>2400047</v>
      </c>
      <c r="M38" s="21">
        <f t="shared" si="7"/>
        <v>2421462</v>
      </c>
      <c r="N38" s="21">
        <f t="shared" si="7"/>
        <v>6814147</v>
      </c>
      <c r="O38" s="21">
        <f t="shared" si="7"/>
        <v>1780098</v>
      </c>
      <c r="P38" s="21">
        <f t="shared" si="7"/>
        <v>1916775</v>
      </c>
      <c r="Q38" s="21">
        <f t="shared" si="7"/>
        <v>2433637</v>
      </c>
      <c r="R38" s="21">
        <f t="shared" si="7"/>
        <v>6130510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20772630</v>
      </c>
      <c r="X38" s="21">
        <f t="shared" si="7"/>
        <v>54648621</v>
      </c>
      <c r="Y38" s="21">
        <f t="shared" si="7"/>
        <v>-33875991</v>
      </c>
      <c r="Z38" s="4">
        <f>+IF(X38&lt;&gt;0,+(Y38/X38)*100,0)</f>
        <v>-61.988738929020734</v>
      </c>
      <c r="AA38" s="19">
        <f>SUM(AA39:AA41)</f>
        <v>69315893</v>
      </c>
    </row>
    <row r="39" spans="1:27" ht="13.5">
      <c r="A39" s="5" t="s">
        <v>43</v>
      </c>
      <c r="B39" s="3"/>
      <c r="C39" s="22">
        <v>6965482</v>
      </c>
      <c r="D39" s="22"/>
      <c r="E39" s="23">
        <v>10742503</v>
      </c>
      <c r="F39" s="24">
        <v>11214437</v>
      </c>
      <c r="G39" s="24">
        <v>612804</v>
      </c>
      <c r="H39" s="24">
        <v>678779</v>
      </c>
      <c r="I39" s="24">
        <v>765844</v>
      </c>
      <c r="J39" s="24">
        <v>2057427</v>
      </c>
      <c r="K39" s="24">
        <v>820066</v>
      </c>
      <c r="L39" s="24">
        <v>669833</v>
      </c>
      <c r="M39" s="24">
        <v>775824</v>
      </c>
      <c r="N39" s="24">
        <v>2265723</v>
      </c>
      <c r="O39" s="24">
        <v>519943</v>
      </c>
      <c r="P39" s="24">
        <v>642546</v>
      </c>
      <c r="Q39" s="24">
        <v>928026</v>
      </c>
      <c r="R39" s="24">
        <v>2090515</v>
      </c>
      <c r="S39" s="24"/>
      <c r="T39" s="24"/>
      <c r="U39" s="24"/>
      <c r="V39" s="24"/>
      <c r="W39" s="24">
        <v>6413665</v>
      </c>
      <c r="X39" s="24">
        <v>8056881</v>
      </c>
      <c r="Y39" s="24">
        <v>-1643216</v>
      </c>
      <c r="Z39" s="6">
        <v>-20.4</v>
      </c>
      <c r="AA39" s="22">
        <v>11214437</v>
      </c>
    </row>
    <row r="40" spans="1:27" ht="13.5">
      <c r="A40" s="5" t="s">
        <v>44</v>
      </c>
      <c r="B40" s="3"/>
      <c r="C40" s="22">
        <v>74832664</v>
      </c>
      <c r="D40" s="22"/>
      <c r="E40" s="23">
        <v>62122320</v>
      </c>
      <c r="F40" s="24">
        <v>58101456</v>
      </c>
      <c r="G40" s="24">
        <v>1197779</v>
      </c>
      <c r="H40" s="24">
        <v>2718614</v>
      </c>
      <c r="I40" s="24">
        <v>1854153</v>
      </c>
      <c r="J40" s="24">
        <v>5770546</v>
      </c>
      <c r="K40" s="24">
        <v>1172572</v>
      </c>
      <c r="L40" s="24">
        <v>1730214</v>
      </c>
      <c r="M40" s="24">
        <v>1645638</v>
      </c>
      <c r="N40" s="24">
        <v>4548424</v>
      </c>
      <c r="O40" s="24">
        <v>1260155</v>
      </c>
      <c r="P40" s="24">
        <v>1274229</v>
      </c>
      <c r="Q40" s="24">
        <v>1505611</v>
      </c>
      <c r="R40" s="24">
        <v>4039995</v>
      </c>
      <c r="S40" s="24"/>
      <c r="T40" s="24"/>
      <c r="U40" s="24"/>
      <c r="V40" s="24"/>
      <c r="W40" s="24">
        <v>14358965</v>
      </c>
      <c r="X40" s="24">
        <v>46591740</v>
      </c>
      <c r="Y40" s="24">
        <v>-32232775</v>
      </c>
      <c r="Z40" s="6">
        <v>-69.18</v>
      </c>
      <c r="AA40" s="22">
        <v>58101456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49399054</v>
      </c>
      <c r="D42" s="19">
        <f>SUM(D43:D46)</f>
        <v>0</v>
      </c>
      <c r="E42" s="20">
        <f t="shared" si="8"/>
        <v>72372917</v>
      </c>
      <c r="F42" s="21">
        <f t="shared" si="8"/>
        <v>73597367</v>
      </c>
      <c r="G42" s="21">
        <f t="shared" si="8"/>
        <v>8318255</v>
      </c>
      <c r="H42" s="21">
        <f t="shared" si="8"/>
        <v>4662738</v>
      </c>
      <c r="I42" s="21">
        <f t="shared" si="8"/>
        <v>4159641</v>
      </c>
      <c r="J42" s="21">
        <f t="shared" si="8"/>
        <v>17140634</v>
      </c>
      <c r="K42" s="21">
        <f t="shared" si="8"/>
        <v>8336907</v>
      </c>
      <c r="L42" s="21">
        <f t="shared" si="8"/>
        <v>3487831</v>
      </c>
      <c r="M42" s="21">
        <f t="shared" si="8"/>
        <v>7679905</v>
      </c>
      <c r="N42" s="21">
        <f t="shared" si="8"/>
        <v>19504643</v>
      </c>
      <c r="O42" s="21">
        <f t="shared" si="8"/>
        <v>3357985</v>
      </c>
      <c r="P42" s="21">
        <f t="shared" si="8"/>
        <v>3444780</v>
      </c>
      <c r="Q42" s="21">
        <f t="shared" si="8"/>
        <v>3346412</v>
      </c>
      <c r="R42" s="21">
        <f t="shared" si="8"/>
        <v>10149177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46794454</v>
      </c>
      <c r="X42" s="21">
        <f t="shared" si="8"/>
        <v>54280062</v>
      </c>
      <c r="Y42" s="21">
        <f t="shared" si="8"/>
        <v>-7485608</v>
      </c>
      <c r="Z42" s="4">
        <f>+IF(X42&lt;&gt;0,+(Y42/X42)*100,0)</f>
        <v>-13.79071379837407</v>
      </c>
      <c r="AA42" s="19">
        <f>SUM(AA43:AA46)</f>
        <v>73597367</v>
      </c>
    </row>
    <row r="43" spans="1:27" ht="13.5">
      <c r="A43" s="5" t="s">
        <v>47</v>
      </c>
      <c r="B43" s="3"/>
      <c r="C43" s="22">
        <v>39171486</v>
      </c>
      <c r="D43" s="22"/>
      <c r="E43" s="23">
        <v>54604899</v>
      </c>
      <c r="F43" s="24">
        <v>56794206</v>
      </c>
      <c r="G43" s="24">
        <v>7356671</v>
      </c>
      <c r="H43" s="24">
        <v>3456820</v>
      </c>
      <c r="I43" s="24">
        <v>2890400</v>
      </c>
      <c r="J43" s="24">
        <v>13703891</v>
      </c>
      <c r="K43" s="24">
        <v>7152189</v>
      </c>
      <c r="L43" s="24">
        <v>2192598</v>
      </c>
      <c r="M43" s="24">
        <v>6483209</v>
      </c>
      <c r="N43" s="24">
        <v>15827996</v>
      </c>
      <c r="O43" s="24">
        <v>2081827</v>
      </c>
      <c r="P43" s="24">
        <v>2390627</v>
      </c>
      <c r="Q43" s="24">
        <v>1919336</v>
      </c>
      <c r="R43" s="24">
        <v>6391790</v>
      </c>
      <c r="S43" s="24"/>
      <c r="T43" s="24"/>
      <c r="U43" s="24"/>
      <c r="V43" s="24"/>
      <c r="W43" s="24">
        <v>35923677</v>
      </c>
      <c r="X43" s="24">
        <v>40954050</v>
      </c>
      <c r="Y43" s="24">
        <v>-5030373</v>
      </c>
      <c r="Z43" s="6">
        <v>-12.28</v>
      </c>
      <c r="AA43" s="22">
        <v>56794206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10227568</v>
      </c>
      <c r="D46" s="22"/>
      <c r="E46" s="23">
        <v>17768018</v>
      </c>
      <c r="F46" s="24">
        <v>16803161</v>
      </c>
      <c r="G46" s="24">
        <v>961584</v>
      </c>
      <c r="H46" s="24">
        <v>1205918</v>
      </c>
      <c r="I46" s="24">
        <v>1269241</v>
      </c>
      <c r="J46" s="24">
        <v>3436743</v>
      </c>
      <c r="K46" s="24">
        <v>1184718</v>
      </c>
      <c r="L46" s="24">
        <v>1295233</v>
      </c>
      <c r="M46" s="24">
        <v>1196696</v>
      </c>
      <c r="N46" s="24">
        <v>3676647</v>
      </c>
      <c r="O46" s="24">
        <v>1276158</v>
      </c>
      <c r="P46" s="24">
        <v>1054153</v>
      </c>
      <c r="Q46" s="24">
        <v>1427076</v>
      </c>
      <c r="R46" s="24">
        <v>3757387</v>
      </c>
      <c r="S46" s="24"/>
      <c r="T46" s="24"/>
      <c r="U46" s="24"/>
      <c r="V46" s="24"/>
      <c r="W46" s="24">
        <v>10870777</v>
      </c>
      <c r="X46" s="24">
        <v>13326012</v>
      </c>
      <c r="Y46" s="24">
        <v>-2455235</v>
      </c>
      <c r="Z46" s="6">
        <v>-18.42</v>
      </c>
      <c r="AA46" s="22">
        <v>16803161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206770639</v>
      </c>
      <c r="D48" s="40">
        <f>+D28+D32+D38+D42+D47</f>
        <v>0</v>
      </c>
      <c r="E48" s="41">
        <f t="shared" si="9"/>
        <v>278678476</v>
      </c>
      <c r="F48" s="42">
        <f t="shared" si="9"/>
        <v>296636177</v>
      </c>
      <c r="G48" s="42">
        <f t="shared" si="9"/>
        <v>18857182</v>
      </c>
      <c r="H48" s="42">
        <f t="shared" si="9"/>
        <v>16677014</v>
      </c>
      <c r="I48" s="42">
        <f t="shared" si="9"/>
        <v>14611102</v>
      </c>
      <c r="J48" s="42">
        <f t="shared" si="9"/>
        <v>50145298</v>
      </c>
      <c r="K48" s="42">
        <f t="shared" si="9"/>
        <v>18390442</v>
      </c>
      <c r="L48" s="42">
        <f t="shared" si="9"/>
        <v>13656078</v>
      </c>
      <c r="M48" s="42">
        <f t="shared" si="9"/>
        <v>19015435</v>
      </c>
      <c r="N48" s="42">
        <f t="shared" si="9"/>
        <v>51061955</v>
      </c>
      <c r="O48" s="42">
        <f t="shared" si="9"/>
        <v>11903918</v>
      </c>
      <c r="P48" s="42">
        <f t="shared" si="9"/>
        <v>12798519</v>
      </c>
      <c r="Q48" s="42">
        <f t="shared" si="9"/>
        <v>14061562</v>
      </c>
      <c r="R48" s="42">
        <f t="shared" si="9"/>
        <v>38763999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139971252</v>
      </c>
      <c r="X48" s="42">
        <f t="shared" si="9"/>
        <v>209009232</v>
      </c>
      <c r="Y48" s="42">
        <f t="shared" si="9"/>
        <v>-69037980</v>
      </c>
      <c r="Z48" s="43">
        <f>+IF(X48&lt;&gt;0,+(Y48/X48)*100,0)</f>
        <v>-33.03106725926824</v>
      </c>
      <c r="AA48" s="40">
        <f>+AA28+AA32+AA38+AA42+AA47</f>
        <v>296636177</v>
      </c>
    </row>
    <row r="49" spans="1:27" ht="13.5">
      <c r="A49" s="14" t="s">
        <v>58</v>
      </c>
      <c r="B49" s="15"/>
      <c r="C49" s="44">
        <f aca="true" t="shared" si="10" ref="C49:Y49">+C25-C48</f>
        <v>30199569</v>
      </c>
      <c r="D49" s="44">
        <f>+D25-D48</f>
        <v>0</v>
      </c>
      <c r="E49" s="45">
        <f t="shared" si="10"/>
        <v>53372133</v>
      </c>
      <c r="F49" s="46">
        <f t="shared" si="10"/>
        <v>59584614</v>
      </c>
      <c r="G49" s="46">
        <f t="shared" si="10"/>
        <v>60685974</v>
      </c>
      <c r="H49" s="46">
        <f t="shared" si="10"/>
        <v>-15960848</v>
      </c>
      <c r="I49" s="46">
        <f t="shared" si="10"/>
        <v>-10765196</v>
      </c>
      <c r="J49" s="46">
        <f t="shared" si="10"/>
        <v>33959930</v>
      </c>
      <c r="K49" s="46">
        <f t="shared" si="10"/>
        <v>-2370192</v>
      </c>
      <c r="L49" s="46">
        <f t="shared" si="10"/>
        <v>-10867227</v>
      </c>
      <c r="M49" s="46">
        <f t="shared" si="10"/>
        <v>27845389</v>
      </c>
      <c r="N49" s="46">
        <f t="shared" si="10"/>
        <v>14607970</v>
      </c>
      <c r="O49" s="46">
        <f t="shared" si="10"/>
        <v>14172925</v>
      </c>
      <c r="P49" s="46">
        <f t="shared" si="10"/>
        <v>-9823391</v>
      </c>
      <c r="Q49" s="46">
        <f t="shared" si="10"/>
        <v>30227338</v>
      </c>
      <c r="R49" s="46">
        <f t="shared" si="10"/>
        <v>34576872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83144772</v>
      </c>
      <c r="X49" s="46">
        <f>IF(F25=F48,0,X25-X48)</f>
        <v>115781023</v>
      </c>
      <c r="Y49" s="46">
        <f t="shared" si="10"/>
        <v>-32636251</v>
      </c>
      <c r="Z49" s="47">
        <f>+IF(X49&lt;&gt;0,+(Y49/X49)*100,0)</f>
        <v>-28.18791037975196</v>
      </c>
      <c r="AA49" s="44">
        <f>+AA25-AA48</f>
        <v>59584614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106526473</v>
      </c>
      <c r="D5" s="19">
        <f>SUM(D6:D8)</f>
        <v>0</v>
      </c>
      <c r="E5" s="20">
        <f t="shared" si="0"/>
        <v>101236886</v>
      </c>
      <c r="F5" s="21">
        <f t="shared" si="0"/>
        <v>101236886</v>
      </c>
      <c r="G5" s="21">
        <f t="shared" si="0"/>
        <v>14624630</v>
      </c>
      <c r="H5" s="21">
        <f t="shared" si="0"/>
        <v>1959912</v>
      </c>
      <c r="I5" s="21">
        <f t="shared" si="0"/>
        <v>2954210</v>
      </c>
      <c r="J5" s="21">
        <f t="shared" si="0"/>
        <v>19538752</v>
      </c>
      <c r="K5" s="21">
        <f t="shared" si="0"/>
        <v>2087592</v>
      </c>
      <c r="L5" s="21">
        <f t="shared" si="0"/>
        <v>1907169</v>
      </c>
      <c r="M5" s="21">
        <f t="shared" si="0"/>
        <v>38484151</v>
      </c>
      <c r="N5" s="21">
        <f t="shared" si="0"/>
        <v>42478912</v>
      </c>
      <c r="O5" s="21">
        <f t="shared" si="0"/>
        <v>1969943</v>
      </c>
      <c r="P5" s="21">
        <f t="shared" si="0"/>
        <v>7093393</v>
      </c>
      <c r="Q5" s="21">
        <f t="shared" si="0"/>
        <v>28817597</v>
      </c>
      <c r="R5" s="21">
        <f t="shared" si="0"/>
        <v>37880933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99898597</v>
      </c>
      <c r="X5" s="21">
        <f t="shared" si="0"/>
        <v>98068682</v>
      </c>
      <c r="Y5" s="21">
        <f t="shared" si="0"/>
        <v>1829915</v>
      </c>
      <c r="Z5" s="4">
        <f>+IF(X5&lt;&gt;0,+(Y5/X5)*100,0)</f>
        <v>1.86595247604123</v>
      </c>
      <c r="AA5" s="19">
        <f>SUM(AA6:AA8)</f>
        <v>101236886</v>
      </c>
    </row>
    <row r="6" spans="1:27" ht="13.5">
      <c r="A6" s="5" t="s">
        <v>33</v>
      </c>
      <c r="B6" s="3"/>
      <c r="C6" s="22">
        <v>7212000</v>
      </c>
      <c r="D6" s="22"/>
      <c r="E6" s="23">
        <v>6458000</v>
      </c>
      <c r="F6" s="24">
        <v>6458000</v>
      </c>
      <c r="G6" s="24">
        <v>5664912</v>
      </c>
      <c r="H6" s="24"/>
      <c r="I6" s="24">
        <v>793088</v>
      </c>
      <c r="J6" s="24">
        <v>6458000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6458000</v>
      </c>
      <c r="X6" s="24">
        <v>6458000</v>
      </c>
      <c r="Y6" s="24"/>
      <c r="Z6" s="6">
        <v>0</v>
      </c>
      <c r="AA6" s="22">
        <v>6458000</v>
      </c>
    </row>
    <row r="7" spans="1:27" ht="13.5">
      <c r="A7" s="5" t="s">
        <v>34</v>
      </c>
      <c r="B7" s="3"/>
      <c r="C7" s="25">
        <v>99138761</v>
      </c>
      <c r="D7" s="25"/>
      <c r="E7" s="26">
        <v>94778886</v>
      </c>
      <c r="F7" s="27">
        <v>94778886</v>
      </c>
      <c r="G7" s="27">
        <v>8874950</v>
      </c>
      <c r="H7" s="27">
        <v>1933003</v>
      </c>
      <c r="I7" s="27">
        <v>2106301</v>
      </c>
      <c r="J7" s="27">
        <v>12914254</v>
      </c>
      <c r="K7" s="27">
        <v>2066494</v>
      </c>
      <c r="L7" s="27">
        <v>1840853</v>
      </c>
      <c r="M7" s="27">
        <v>38413947</v>
      </c>
      <c r="N7" s="27">
        <v>42321294</v>
      </c>
      <c r="O7" s="27">
        <v>1934531</v>
      </c>
      <c r="P7" s="27">
        <v>7083741</v>
      </c>
      <c r="Q7" s="27">
        <v>28813022</v>
      </c>
      <c r="R7" s="27">
        <v>37831294</v>
      </c>
      <c r="S7" s="27"/>
      <c r="T7" s="27"/>
      <c r="U7" s="27"/>
      <c r="V7" s="27"/>
      <c r="W7" s="27">
        <v>93066842</v>
      </c>
      <c r="X7" s="27">
        <v>91610682</v>
      </c>
      <c r="Y7" s="27">
        <v>1456160</v>
      </c>
      <c r="Z7" s="7">
        <v>1.59</v>
      </c>
      <c r="AA7" s="25">
        <v>94778886</v>
      </c>
    </row>
    <row r="8" spans="1:27" ht="13.5">
      <c r="A8" s="5" t="s">
        <v>35</v>
      </c>
      <c r="B8" s="3"/>
      <c r="C8" s="22">
        <v>175712</v>
      </c>
      <c r="D8" s="22"/>
      <c r="E8" s="23"/>
      <c r="F8" s="24"/>
      <c r="G8" s="24">
        <v>84768</v>
      </c>
      <c r="H8" s="24">
        <v>26909</v>
      </c>
      <c r="I8" s="24">
        <v>54821</v>
      </c>
      <c r="J8" s="24">
        <v>166498</v>
      </c>
      <c r="K8" s="24">
        <v>21098</v>
      </c>
      <c r="L8" s="24">
        <v>66316</v>
      </c>
      <c r="M8" s="24">
        <v>70204</v>
      </c>
      <c r="N8" s="24">
        <v>157618</v>
      </c>
      <c r="O8" s="24">
        <v>35412</v>
      </c>
      <c r="P8" s="24">
        <v>9652</v>
      </c>
      <c r="Q8" s="24">
        <v>4575</v>
      </c>
      <c r="R8" s="24">
        <v>49639</v>
      </c>
      <c r="S8" s="24"/>
      <c r="T8" s="24"/>
      <c r="U8" s="24"/>
      <c r="V8" s="24"/>
      <c r="W8" s="24">
        <v>373755</v>
      </c>
      <c r="X8" s="24"/>
      <c r="Y8" s="24">
        <v>373755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18396171</v>
      </c>
      <c r="D9" s="19">
        <f>SUM(D10:D14)</f>
        <v>0</v>
      </c>
      <c r="E9" s="20">
        <f t="shared" si="1"/>
        <v>1352000</v>
      </c>
      <c r="F9" s="21">
        <f t="shared" si="1"/>
        <v>1352000</v>
      </c>
      <c r="G9" s="21">
        <f t="shared" si="1"/>
        <v>44925</v>
      </c>
      <c r="H9" s="21">
        <f t="shared" si="1"/>
        <v>1257342</v>
      </c>
      <c r="I9" s="21">
        <f t="shared" si="1"/>
        <v>260727</v>
      </c>
      <c r="J9" s="21">
        <f t="shared" si="1"/>
        <v>1562994</v>
      </c>
      <c r="K9" s="21">
        <f t="shared" si="1"/>
        <v>47773</v>
      </c>
      <c r="L9" s="21">
        <f t="shared" si="1"/>
        <v>48146</v>
      </c>
      <c r="M9" s="21">
        <f t="shared" si="1"/>
        <v>137376</v>
      </c>
      <c r="N9" s="21">
        <f t="shared" si="1"/>
        <v>233295</v>
      </c>
      <c r="O9" s="21">
        <f t="shared" si="1"/>
        <v>37439</v>
      </c>
      <c r="P9" s="21">
        <f t="shared" si="1"/>
        <v>36432</v>
      </c>
      <c r="Q9" s="21">
        <f t="shared" si="1"/>
        <v>72288</v>
      </c>
      <c r="R9" s="21">
        <f t="shared" si="1"/>
        <v>146159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1942448</v>
      </c>
      <c r="X9" s="21">
        <f t="shared" si="1"/>
        <v>1313994</v>
      </c>
      <c r="Y9" s="21">
        <f t="shared" si="1"/>
        <v>628454</v>
      </c>
      <c r="Z9" s="4">
        <f>+IF(X9&lt;&gt;0,+(Y9/X9)*100,0)</f>
        <v>47.82776785890955</v>
      </c>
      <c r="AA9" s="19">
        <f>SUM(AA10:AA14)</f>
        <v>1352000</v>
      </c>
    </row>
    <row r="10" spans="1:27" ht="13.5">
      <c r="A10" s="5" t="s">
        <v>37</v>
      </c>
      <c r="B10" s="3"/>
      <c r="C10" s="22">
        <v>13782997</v>
      </c>
      <c r="D10" s="22"/>
      <c r="E10" s="23">
        <v>1285000</v>
      </c>
      <c r="F10" s="24">
        <v>1285000</v>
      </c>
      <c r="G10" s="24">
        <v>14788</v>
      </c>
      <c r="H10" s="24">
        <v>1333142</v>
      </c>
      <c r="I10" s="24">
        <v>192081</v>
      </c>
      <c r="J10" s="24">
        <v>1540011</v>
      </c>
      <c r="K10" s="24">
        <v>8291</v>
      </c>
      <c r="L10" s="24">
        <v>5639</v>
      </c>
      <c r="M10" s="24">
        <v>2451</v>
      </c>
      <c r="N10" s="24">
        <v>16381</v>
      </c>
      <c r="O10" s="24">
        <v>6333</v>
      </c>
      <c r="P10" s="24">
        <v>3334</v>
      </c>
      <c r="Q10" s="24">
        <v>7307</v>
      </c>
      <c r="R10" s="24">
        <v>16974</v>
      </c>
      <c r="S10" s="24"/>
      <c r="T10" s="24"/>
      <c r="U10" s="24"/>
      <c r="V10" s="24"/>
      <c r="W10" s="24">
        <v>1573366</v>
      </c>
      <c r="X10" s="24">
        <v>1263747</v>
      </c>
      <c r="Y10" s="24">
        <v>309619</v>
      </c>
      <c r="Z10" s="6">
        <v>24.5</v>
      </c>
      <c r="AA10" s="22">
        <v>1285000</v>
      </c>
    </row>
    <row r="11" spans="1:27" ht="13.5">
      <c r="A11" s="5" t="s">
        <v>38</v>
      </c>
      <c r="B11" s="3"/>
      <c r="C11" s="22">
        <v>2362381</v>
      </c>
      <c r="D11" s="22"/>
      <c r="E11" s="23"/>
      <c r="F11" s="24"/>
      <c r="G11" s="24"/>
      <c r="H11" s="24"/>
      <c r="I11" s="24"/>
      <c r="J11" s="24"/>
      <c r="K11" s="24">
        <v>212</v>
      </c>
      <c r="L11" s="24"/>
      <c r="M11" s="24">
        <v>650</v>
      </c>
      <c r="N11" s="24">
        <v>862</v>
      </c>
      <c r="O11" s="24">
        <v>212</v>
      </c>
      <c r="P11" s="24">
        <v>875</v>
      </c>
      <c r="Q11" s="24">
        <v>212</v>
      </c>
      <c r="R11" s="24">
        <v>1299</v>
      </c>
      <c r="S11" s="24"/>
      <c r="T11" s="24"/>
      <c r="U11" s="24"/>
      <c r="V11" s="24"/>
      <c r="W11" s="24">
        <v>2161</v>
      </c>
      <c r="X11" s="24"/>
      <c r="Y11" s="24">
        <v>2161</v>
      </c>
      <c r="Z11" s="6">
        <v>0</v>
      </c>
      <c r="AA11" s="22"/>
    </row>
    <row r="12" spans="1:27" ht="13.5">
      <c r="A12" s="5" t="s">
        <v>39</v>
      </c>
      <c r="B12" s="3"/>
      <c r="C12" s="22">
        <v>2250793</v>
      </c>
      <c r="D12" s="22"/>
      <c r="E12" s="23">
        <v>67000</v>
      </c>
      <c r="F12" s="24">
        <v>67000</v>
      </c>
      <c r="G12" s="24">
        <v>30137</v>
      </c>
      <c r="H12" s="24">
        <v>-75800</v>
      </c>
      <c r="I12" s="24">
        <v>68646</v>
      </c>
      <c r="J12" s="24">
        <v>22983</v>
      </c>
      <c r="K12" s="24">
        <v>39270</v>
      </c>
      <c r="L12" s="24">
        <v>42507</v>
      </c>
      <c r="M12" s="24">
        <v>134275</v>
      </c>
      <c r="N12" s="24">
        <v>216052</v>
      </c>
      <c r="O12" s="24">
        <v>30894</v>
      </c>
      <c r="P12" s="24">
        <v>32223</v>
      </c>
      <c r="Q12" s="24">
        <v>64769</v>
      </c>
      <c r="R12" s="24">
        <v>127886</v>
      </c>
      <c r="S12" s="24"/>
      <c r="T12" s="24"/>
      <c r="U12" s="24"/>
      <c r="V12" s="24"/>
      <c r="W12" s="24">
        <v>366921</v>
      </c>
      <c r="X12" s="24">
        <v>50247</v>
      </c>
      <c r="Y12" s="24">
        <v>316674</v>
      </c>
      <c r="Z12" s="6">
        <v>630.23</v>
      </c>
      <c r="AA12" s="22">
        <v>67000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32472893</v>
      </c>
      <c r="D15" s="19">
        <f>SUM(D16:D18)</f>
        <v>0</v>
      </c>
      <c r="E15" s="20">
        <f t="shared" si="2"/>
        <v>48480000</v>
      </c>
      <c r="F15" s="21">
        <f t="shared" si="2"/>
        <v>48480000</v>
      </c>
      <c r="G15" s="21">
        <f t="shared" si="2"/>
        <v>205871</v>
      </c>
      <c r="H15" s="21">
        <f t="shared" si="2"/>
        <v>534656</v>
      </c>
      <c r="I15" s="21">
        <f t="shared" si="2"/>
        <v>237531</v>
      </c>
      <c r="J15" s="21">
        <f t="shared" si="2"/>
        <v>978058</v>
      </c>
      <c r="K15" s="21">
        <f t="shared" si="2"/>
        <v>12122881</v>
      </c>
      <c r="L15" s="21">
        <f t="shared" si="2"/>
        <v>816132</v>
      </c>
      <c r="M15" s="21">
        <f t="shared" si="2"/>
        <v>166016</v>
      </c>
      <c r="N15" s="21">
        <f t="shared" si="2"/>
        <v>13105029</v>
      </c>
      <c r="O15" s="21">
        <f t="shared" si="2"/>
        <v>229566</v>
      </c>
      <c r="P15" s="21">
        <f t="shared" si="2"/>
        <v>187065</v>
      </c>
      <c r="Q15" s="21">
        <f t="shared" si="2"/>
        <v>620913</v>
      </c>
      <c r="R15" s="21">
        <f t="shared" si="2"/>
        <v>1037544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15120631</v>
      </c>
      <c r="X15" s="21">
        <f t="shared" si="2"/>
        <v>47416247</v>
      </c>
      <c r="Y15" s="21">
        <f t="shared" si="2"/>
        <v>-32295616</v>
      </c>
      <c r="Z15" s="4">
        <f>+IF(X15&lt;&gt;0,+(Y15/X15)*100,0)</f>
        <v>-68.11086503746279</v>
      </c>
      <c r="AA15" s="19">
        <f>SUM(AA16:AA18)</f>
        <v>48480000</v>
      </c>
    </row>
    <row r="16" spans="1:27" ht="13.5">
      <c r="A16" s="5" t="s">
        <v>43</v>
      </c>
      <c r="B16" s="3"/>
      <c r="C16" s="22">
        <v>8442587</v>
      </c>
      <c r="D16" s="22"/>
      <c r="E16" s="23">
        <v>1866400</v>
      </c>
      <c r="F16" s="24">
        <v>1866400</v>
      </c>
      <c r="G16" s="24">
        <v>10980</v>
      </c>
      <c r="H16" s="24">
        <v>7229</v>
      </c>
      <c r="I16" s="24">
        <v>-1512</v>
      </c>
      <c r="J16" s="24">
        <v>16697</v>
      </c>
      <c r="K16" s="24">
        <v>13199</v>
      </c>
      <c r="L16" s="24">
        <v>3795</v>
      </c>
      <c r="M16" s="24">
        <v>9726</v>
      </c>
      <c r="N16" s="24">
        <v>26720</v>
      </c>
      <c r="O16" s="24">
        <v>10674</v>
      </c>
      <c r="P16" s="24">
        <v>4486</v>
      </c>
      <c r="Q16" s="24">
        <v>5225</v>
      </c>
      <c r="R16" s="24">
        <v>20385</v>
      </c>
      <c r="S16" s="24"/>
      <c r="T16" s="24"/>
      <c r="U16" s="24"/>
      <c r="V16" s="24"/>
      <c r="W16" s="24">
        <v>63802</v>
      </c>
      <c r="X16" s="24">
        <v>1858899</v>
      </c>
      <c r="Y16" s="24">
        <v>-1795097</v>
      </c>
      <c r="Z16" s="6">
        <v>-96.57</v>
      </c>
      <c r="AA16" s="22">
        <v>1866400</v>
      </c>
    </row>
    <row r="17" spans="1:27" ht="13.5">
      <c r="A17" s="5" t="s">
        <v>44</v>
      </c>
      <c r="B17" s="3"/>
      <c r="C17" s="22">
        <v>24030306</v>
      </c>
      <c r="D17" s="22"/>
      <c r="E17" s="23">
        <v>46613600</v>
      </c>
      <c r="F17" s="24">
        <v>46613600</v>
      </c>
      <c r="G17" s="24">
        <v>194891</v>
      </c>
      <c r="H17" s="24">
        <v>527427</v>
      </c>
      <c r="I17" s="24">
        <v>239043</v>
      </c>
      <c r="J17" s="24">
        <v>961361</v>
      </c>
      <c r="K17" s="24">
        <v>12109682</v>
      </c>
      <c r="L17" s="24">
        <v>812337</v>
      </c>
      <c r="M17" s="24">
        <v>156290</v>
      </c>
      <c r="N17" s="24">
        <v>13078309</v>
      </c>
      <c r="O17" s="24">
        <v>218892</v>
      </c>
      <c r="P17" s="24">
        <v>182579</v>
      </c>
      <c r="Q17" s="24">
        <v>615688</v>
      </c>
      <c r="R17" s="24">
        <v>1017159</v>
      </c>
      <c r="S17" s="24"/>
      <c r="T17" s="24"/>
      <c r="U17" s="24"/>
      <c r="V17" s="24"/>
      <c r="W17" s="24">
        <v>15056829</v>
      </c>
      <c r="X17" s="24">
        <v>45557348</v>
      </c>
      <c r="Y17" s="24">
        <v>-30500519</v>
      </c>
      <c r="Z17" s="6">
        <v>-66.95</v>
      </c>
      <c r="AA17" s="22">
        <v>46613600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85090973</v>
      </c>
      <c r="D19" s="19">
        <f>SUM(D20:D23)</f>
        <v>0</v>
      </c>
      <c r="E19" s="20">
        <f t="shared" si="3"/>
        <v>88143944</v>
      </c>
      <c r="F19" s="21">
        <f t="shared" si="3"/>
        <v>88143944</v>
      </c>
      <c r="G19" s="21">
        <f t="shared" si="3"/>
        <v>51044227</v>
      </c>
      <c r="H19" s="21">
        <f t="shared" si="3"/>
        <v>3676886</v>
      </c>
      <c r="I19" s="21">
        <f t="shared" si="3"/>
        <v>4514310</v>
      </c>
      <c r="J19" s="21">
        <f t="shared" si="3"/>
        <v>59235423</v>
      </c>
      <c r="K19" s="21">
        <f t="shared" si="3"/>
        <v>3954324</v>
      </c>
      <c r="L19" s="21">
        <f t="shared" si="3"/>
        <v>4351400</v>
      </c>
      <c r="M19" s="21">
        <f t="shared" si="3"/>
        <v>3938715</v>
      </c>
      <c r="N19" s="21">
        <f t="shared" si="3"/>
        <v>12244439</v>
      </c>
      <c r="O19" s="21">
        <f t="shared" si="3"/>
        <v>2963799</v>
      </c>
      <c r="P19" s="21">
        <f t="shared" si="3"/>
        <v>3253172</v>
      </c>
      <c r="Q19" s="21">
        <f t="shared" si="3"/>
        <v>2388647</v>
      </c>
      <c r="R19" s="21">
        <f t="shared" si="3"/>
        <v>8605618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80085480</v>
      </c>
      <c r="X19" s="21">
        <f t="shared" si="3"/>
        <v>79525386</v>
      </c>
      <c r="Y19" s="21">
        <f t="shared" si="3"/>
        <v>560094</v>
      </c>
      <c r="Z19" s="4">
        <f>+IF(X19&lt;&gt;0,+(Y19/X19)*100,0)</f>
        <v>0.7042958584319226</v>
      </c>
      <c r="AA19" s="19">
        <f>SUM(AA20:AA23)</f>
        <v>88143944</v>
      </c>
    </row>
    <row r="20" spans="1:27" ht="13.5">
      <c r="A20" s="5" t="s">
        <v>47</v>
      </c>
      <c r="B20" s="3"/>
      <c r="C20" s="22">
        <v>55425708</v>
      </c>
      <c r="D20" s="22"/>
      <c r="E20" s="23">
        <v>59725276</v>
      </c>
      <c r="F20" s="24">
        <v>59725276</v>
      </c>
      <c r="G20" s="24">
        <v>26030910</v>
      </c>
      <c r="H20" s="24">
        <v>3310857</v>
      </c>
      <c r="I20" s="24">
        <v>4163388</v>
      </c>
      <c r="J20" s="24">
        <v>33505155</v>
      </c>
      <c r="K20" s="24">
        <v>3598102</v>
      </c>
      <c r="L20" s="24">
        <v>3879602</v>
      </c>
      <c r="M20" s="24">
        <v>3561763</v>
      </c>
      <c r="N20" s="24">
        <v>11039467</v>
      </c>
      <c r="O20" s="24">
        <v>2549419</v>
      </c>
      <c r="P20" s="24">
        <v>2835279</v>
      </c>
      <c r="Q20" s="24">
        <v>1934526</v>
      </c>
      <c r="R20" s="24">
        <v>7319224</v>
      </c>
      <c r="S20" s="24"/>
      <c r="T20" s="24"/>
      <c r="U20" s="24"/>
      <c r="V20" s="24"/>
      <c r="W20" s="24">
        <v>51863846</v>
      </c>
      <c r="X20" s="24">
        <v>52044185</v>
      </c>
      <c r="Y20" s="24">
        <v>-180339</v>
      </c>
      <c r="Z20" s="6">
        <v>-0.35</v>
      </c>
      <c r="AA20" s="22">
        <v>59725276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29665265</v>
      </c>
      <c r="D23" s="22"/>
      <c r="E23" s="23">
        <v>28418668</v>
      </c>
      <c r="F23" s="24">
        <v>28418668</v>
      </c>
      <c r="G23" s="24">
        <v>25013317</v>
      </c>
      <c r="H23" s="24">
        <v>366029</v>
      </c>
      <c r="I23" s="24">
        <v>350922</v>
      </c>
      <c r="J23" s="24">
        <v>25730268</v>
      </c>
      <c r="K23" s="24">
        <v>356222</v>
      </c>
      <c r="L23" s="24">
        <v>471798</v>
      </c>
      <c r="M23" s="24">
        <v>376952</v>
      </c>
      <c r="N23" s="24">
        <v>1204972</v>
      </c>
      <c r="O23" s="24">
        <v>414380</v>
      </c>
      <c r="P23" s="24">
        <v>417893</v>
      </c>
      <c r="Q23" s="24">
        <v>454121</v>
      </c>
      <c r="R23" s="24">
        <v>1286394</v>
      </c>
      <c r="S23" s="24"/>
      <c r="T23" s="24"/>
      <c r="U23" s="24"/>
      <c r="V23" s="24"/>
      <c r="W23" s="24">
        <v>28221634</v>
      </c>
      <c r="X23" s="24">
        <v>27481201</v>
      </c>
      <c r="Y23" s="24">
        <v>740433</v>
      </c>
      <c r="Z23" s="6">
        <v>2.69</v>
      </c>
      <c r="AA23" s="22">
        <v>28418668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242486510</v>
      </c>
      <c r="D25" s="40">
        <f>+D5+D9+D15+D19+D24</f>
        <v>0</v>
      </c>
      <c r="E25" s="41">
        <f t="shared" si="4"/>
        <v>239212830</v>
      </c>
      <c r="F25" s="42">
        <f t="shared" si="4"/>
        <v>239212830</v>
      </c>
      <c r="G25" s="42">
        <f t="shared" si="4"/>
        <v>65919653</v>
      </c>
      <c r="H25" s="42">
        <f t="shared" si="4"/>
        <v>7428796</v>
      </c>
      <c r="I25" s="42">
        <f t="shared" si="4"/>
        <v>7966778</v>
      </c>
      <c r="J25" s="42">
        <f t="shared" si="4"/>
        <v>81315227</v>
      </c>
      <c r="K25" s="42">
        <f t="shared" si="4"/>
        <v>18212570</v>
      </c>
      <c r="L25" s="42">
        <f t="shared" si="4"/>
        <v>7122847</v>
      </c>
      <c r="M25" s="42">
        <f t="shared" si="4"/>
        <v>42726258</v>
      </c>
      <c r="N25" s="42">
        <f t="shared" si="4"/>
        <v>68061675</v>
      </c>
      <c r="O25" s="42">
        <f t="shared" si="4"/>
        <v>5200747</v>
      </c>
      <c r="P25" s="42">
        <f t="shared" si="4"/>
        <v>10570062</v>
      </c>
      <c r="Q25" s="42">
        <f t="shared" si="4"/>
        <v>31899445</v>
      </c>
      <c r="R25" s="42">
        <f t="shared" si="4"/>
        <v>47670254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197047156</v>
      </c>
      <c r="X25" s="42">
        <f t="shared" si="4"/>
        <v>226324309</v>
      </c>
      <c r="Y25" s="42">
        <f t="shared" si="4"/>
        <v>-29277153</v>
      </c>
      <c r="Z25" s="43">
        <f>+IF(X25&lt;&gt;0,+(Y25/X25)*100,0)</f>
        <v>-12.935929476316218</v>
      </c>
      <c r="AA25" s="40">
        <f>+AA5+AA9+AA15+AA19+AA24</f>
        <v>239212830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63108735</v>
      </c>
      <c r="D28" s="19">
        <f>SUM(D29:D31)</f>
        <v>0</v>
      </c>
      <c r="E28" s="20">
        <f t="shared" si="5"/>
        <v>82242083</v>
      </c>
      <c r="F28" s="21">
        <f t="shared" si="5"/>
        <v>82242083</v>
      </c>
      <c r="G28" s="21">
        <f t="shared" si="5"/>
        <v>3674436</v>
      </c>
      <c r="H28" s="21">
        <f t="shared" si="5"/>
        <v>1863358</v>
      </c>
      <c r="I28" s="21">
        <f t="shared" si="5"/>
        <v>5788047</v>
      </c>
      <c r="J28" s="21">
        <f t="shared" si="5"/>
        <v>11325841</v>
      </c>
      <c r="K28" s="21">
        <f t="shared" si="5"/>
        <v>6348980</v>
      </c>
      <c r="L28" s="21">
        <f t="shared" si="5"/>
        <v>6142351</v>
      </c>
      <c r="M28" s="21">
        <f t="shared" si="5"/>
        <v>6049255</v>
      </c>
      <c r="N28" s="21">
        <f t="shared" si="5"/>
        <v>18540586</v>
      </c>
      <c r="O28" s="21">
        <f t="shared" si="5"/>
        <v>4076191</v>
      </c>
      <c r="P28" s="21">
        <f t="shared" si="5"/>
        <v>4239865</v>
      </c>
      <c r="Q28" s="21">
        <f t="shared" si="5"/>
        <v>6250695</v>
      </c>
      <c r="R28" s="21">
        <f t="shared" si="5"/>
        <v>14566751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44433178</v>
      </c>
      <c r="X28" s="21">
        <f t="shared" si="5"/>
        <v>58134612</v>
      </c>
      <c r="Y28" s="21">
        <f t="shared" si="5"/>
        <v>-13701434</v>
      </c>
      <c r="Z28" s="4">
        <f>+IF(X28&lt;&gt;0,+(Y28/X28)*100,0)</f>
        <v>-23.568462106533023</v>
      </c>
      <c r="AA28" s="19">
        <f>SUM(AA29:AA31)</f>
        <v>82242083</v>
      </c>
    </row>
    <row r="29" spans="1:27" ht="13.5">
      <c r="A29" s="5" t="s">
        <v>33</v>
      </c>
      <c r="B29" s="3"/>
      <c r="C29" s="22">
        <v>23517673</v>
      </c>
      <c r="D29" s="22"/>
      <c r="E29" s="23">
        <v>29166238</v>
      </c>
      <c r="F29" s="24">
        <v>29166238</v>
      </c>
      <c r="G29" s="24">
        <v>1553249</v>
      </c>
      <c r="H29" s="24">
        <v>-4303</v>
      </c>
      <c r="I29" s="24">
        <v>2003110</v>
      </c>
      <c r="J29" s="24">
        <v>3552056</v>
      </c>
      <c r="K29" s="24">
        <v>2810513</v>
      </c>
      <c r="L29" s="24">
        <v>1445929</v>
      </c>
      <c r="M29" s="24">
        <v>2421734</v>
      </c>
      <c r="N29" s="24">
        <v>6678176</v>
      </c>
      <c r="O29" s="24">
        <v>1580561</v>
      </c>
      <c r="P29" s="24">
        <v>1561768</v>
      </c>
      <c r="Q29" s="24">
        <v>2098393</v>
      </c>
      <c r="R29" s="24">
        <v>5240722</v>
      </c>
      <c r="S29" s="24"/>
      <c r="T29" s="24"/>
      <c r="U29" s="24"/>
      <c r="V29" s="24"/>
      <c r="W29" s="24">
        <v>15470954</v>
      </c>
      <c r="X29" s="24">
        <v>21107277</v>
      </c>
      <c r="Y29" s="24">
        <v>-5636323</v>
      </c>
      <c r="Z29" s="6">
        <v>-26.7</v>
      </c>
      <c r="AA29" s="22">
        <v>29166238</v>
      </c>
    </row>
    <row r="30" spans="1:27" ht="13.5">
      <c r="A30" s="5" t="s">
        <v>34</v>
      </c>
      <c r="B30" s="3"/>
      <c r="C30" s="25">
        <v>22863456</v>
      </c>
      <c r="D30" s="25"/>
      <c r="E30" s="26">
        <v>23549278</v>
      </c>
      <c r="F30" s="27">
        <v>23549278</v>
      </c>
      <c r="G30" s="27">
        <v>1342463</v>
      </c>
      <c r="H30" s="27">
        <v>1027948</v>
      </c>
      <c r="I30" s="27">
        <v>2316831</v>
      </c>
      <c r="J30" s="27">
        <v>4687242</v>
      </c>
      <c r="K30" s="27">
        <v>1914257</v>
      </c>
      <c r="L30" s="27">
        <v>3805934</v>
      </c>
      <c r="M30" s="27">
        <v>1994186</v>
      </c>
      <c r="N30" s="27">
        <v>7714377</v>
      </c>
      <c r="O30" s="27">
        <v>1093590</v>
      </c>
      <c r="P30" s="27">
        <v>1528918</v>
      </c>
      <c r="Q30" s="27">
        <v>1670257</v>
      </c>
      <c r="R30" s="27">
        <v>4292765</v>
      </c>
      <c r="S30" s="27"/>
      <c r="T30" s="27"/>
      <c r="U30" s="27"/>
      <c r="V30" s="27"/>
      <c r="W30" s="27">
        <v>16694384</v>
      </c>
      <c r="X30" s="27">
        <v>19212473</v>
      </c>
      <c r="Y30" s="27">
        <v>-2518089</v>
      </c>
      <c r="Z30" s="7">
        <v>-13.11</v>
      </c>
      <c r="AA30" s="25">
        <v>23549278</v>
      </c>
    </row>
    <row r="31" spans="1:27" ht="13.5">
      <c r="A31" s="5" t="s">
        <v>35</v>
      </c>
      <c r="B31" s="3"/>
      <c r="C31" s="22">
        <v>16727606</v>
      </c>
      <c r="D31" s="22"/>
      <c r="E31" s="23">
        <v>29526567</v>
      </c>
      <c r="F31" s="24">
        <v>29526567</v>
      </c>
      <c r="G31" s="24">
        <v>778724</v>
      </c>
      <c r="H31" s="24">
        <v>839713</v>
      </c>
      <c r="I31" s="24">
        <v>1468106</v>
      </c>
      <c r="J31" s="24">
        <v>3086543</v>
      </c>
      <c r="K31" s="24">
        <v>1624210</v>
      </c>
      <c r="L31" s="24">
        <v>890488</v>
      </c>
      <c r="M31" s="24">
        <v>1633335</v>
      </c>
      <c r="N31" s="24">
        <v>4148033</v>
      </c>
      <c r="O31" s="24">
        <v>1402040</v>
      </c>
      <c r="P31" s="24">
        <v>1149179</v>
      </c>
      <c r="Q31" s="24">
        <v>2482045</v>
      </c>
      <c r="R31" s="24">
        <v>5033264</v>
      </c>
      <c r="S31" s="24"/>
      <c r="T31" s="24"/>
      <c r="U31" s="24"/>
      <c r="V31" s="24"/>
      <c r="W31" s="24">
        <v>12267840</v>
      </c>
      <c r="X31" s="24">
        <v>17814862</v>
      </c>
      <c r="Y31" s="24">
        <v>-5547022</v>
      </c>
      <c r="Z31" s="6">
        <v>-31.14</v>
      </c>
      <c r="AA31" s="22">
        <v>29526567</v>
      </c>
    </row>
    <row r="32" spans="1:27" ht="13.5">
      <c r="A32" s="2" t="s">
        <v>36</v>
      </c>
      <c r="B32" s="3"/>
      <c r="C32" s="19">
        <f aca="true" t="shared" si="6" ref="C32:Y32">SUM(C33:C37)</f>
        <v>16812008</v>
      </c>
      <c r="D32" s="19">
        <f>SUM(D33:D37)</f>
        <v>0</v>
      </c>
      <c r="E32" s="20">
        <f t="shared" si="6"/>
        <v>12923094</v>
      </c>
      <c r="F32" s="21">
        <f t="shared" si="6"/>
        <v>12923094</v>
      </c>
      <c r="G32" s="21">
        <f t="shared" si="6"/>
        <v>949895</v>
      </c>
      <c r="H32" s="21">
        <f t="shared" si="6"/>
        <v>1054612</v>
      </c>
      <c r="I32" s="21">
        <f t="shared" si="6"/>
        <v>1162071</v>
      </c>
      <c r="J32" s="21">
        <f t="shared" si="6"/>
        <v>3166578</v>
      </c>
      <c r="K32" s="21">
        <f t="shared" si="6"/>
        <v>1573704</v>
      </c>
      <c r="L32" s="21">
        <f t="shared" si="6"/>
        <v>1401335</v>
      </c>
      <c r="M32" s="21">
        <f t="shared" si="6"/>
        <v>1937060</v>
      </c>
      <c r="N32" s="21">
        <f t="shared" si="6"/>
        <v>4912099</v>
      </c>
      <c r="O32" s="21">
        <f t="shared" si="6"/>
        <v>1160131</v>
      </c>
      <c r="P32" s="21">
        <f t="shared" si="6"/>
        <v>1091981</v>
      </c>
      <c r="Q32" s="21">
        <f t="shared" si="6"/>
        <v>1926664</v>
      </c>
      <c r="R32" s="21">
        <f t="shared" si="6"/>
        <v>4178776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12257453</v>
      </c>
      <c r="X32" s="21">
        <f t="shared" si="6"/>
        <v>7270628</v>
      </c>
      <c r="Y32" s="21">
        <f t="shared" si="6"/>
        <v>4986825</v>
      </c>
      <c r="Z32" s="4">
        <f>+IF(X32&lt;&gt;0,+(Y32/X32)*100,0)</f>
        <v>68.5886418614733</v>
      </c>
      <c r="AA32" s="19">
        <f>SUM(AA33:AA37)</f>
        <v>12923094</v>
      </c>
    </row>
    <row r="33" spans="1:27" ht="13.5">
      <c r="A33" s="5" t="s">
        <v>37</v>
      </c>
      <c r="B33" s="3"/>
      <c r="C33" s="22">
        <v>6444087</v>
      </c>
      <c r="D33" s="22"/>
      <c r="E33" s="23">
        <v>7949122</v>
      </c>
      <c r="F33" s="24">
        <v>7949122</v>
      </c>
      <c r="G33" s="24">
        <v>515418</v>
      </c>
      <c r="H33" s="24">
        <v>370297</v>
      </c>
      <c r="I33" s="24">
        <v>450766</v>
      </c>
      <c r="J33" s="24">
        <v>1336481</v>
      </c>
      <c r="K33" s="24">
        <v>518554</v>
      </c>
      <c r="L33" s="24">
        <v>476538</v>
      </c>
      <c r="M33" s="24">
        <v>883155</v>
      </c>
      <c r="N33" s="24">
        <v>1878247</v>
      </c>
      <c r="O33" s="24">
        <v>435593</v>
      </c>
      <c r="P33" s="24">
        <v>494397</v>
      </c>
      <c r="Q33" s="24">
        <v>764443</v>
      </c>
      <c r="R33" s="24">
        <v>1694433</v>
      </c>
      <c r="S33" s="24"/>
      <c r="T33" s="24"/>
      <c r="U33" s="24"/>
      <c r="V33" s="24"/>
      <c r="W33" s="24">
        <v>4909161</v>
      </c>
      <c r="X33" s="24">
        <v>5521628</v>
      </c>
      <c r="Y33" s="24">
        <v>-612467</v>
      </c>
      <c r="Z33" s="6">
        <v>-11.09</v>
      </c>
      <c r="AA33" s="22">
        <v>7949122</v>
      </c>
    </row>
    <row r="34" spans="1:27" ht="13.5">
      <c r="A34" s="5" t="s">
        <v>38</v>
      </c>
      <c r="B34" s="3"/>
      <c r="C34" s="22">
        <v>1036362</v>
      </c>
      <c r="D34" s="22"/>
      <c r="E34" s="23">
        <v>1105086</v>
      </c>
      <c r="F34" s="24">
        <v>1105086</v>
      </c>
      <c r="G34" s="24">
        <v>32700</v>
      </c>
      <c r="H34" s="24">
        <v>68916</v>
      </c>
      <c r="I34" s="24">
        <v>91608</v>
      </c>
      <c r="J34" s="24">
        <v>193224</v>
      </c>
      <c r="K34" s="24">
        <v>106353</v>
      </c>
      <c r="L34" s="24">
        <v>99588</v>
      </c>
      <c r="M34" s="24">
        <v>136466</v>
      </c>
      <c r="N34" s="24">
        <v>342407</v>
      </c>
      <c r="O34" s="24">
        <v>85585</v>
      </c>
      <c r="P34" s="24">
        <v>102130</v>
      </c>
      <c r="Q34" s="24">
        <v>90614</v>
      </c>
      <c r="R34" s="24">
        <v>278329</v>
      </c>
      <c r="S34" s="24"/>
      <c r="T34" s="24"/>
      <c r="U34" s="24"/>
      <c r="V34" s="24"/>
      <c r="W34" s="24">
        <v>813960</v>
      </c>
      <c r="X34" s="24">
        <v>767031</v>
      </c>
      <c r="Y34" s="24">
        <v>46929</v>
      </c>
      <c r="Z34" s="6">
        <v>6.12</v>
      </c>
      <c r="AA34" s="22">
        <v>1105086</v>
      </c>
    </row>
    <row r="35" spans="1:27" ht="13.5">
      <c r="A35" s="5" t="s">
        <v>39</v>
      </c>
      <c r="B35" s="3"/>
      <c r="C35" s="22">
        <v>9331559</v>
      </c>
      <c r="D35" s="22"/>
      <c r="E35" s="23">
        <v>3868886</v>
      </c>
      <c r="F35" s="24">
        <v>3868886</v>
      </c>
      <c r="G35" s="24">
        <v>401777</v>
      </c>
      <c r="H35" s="24">
        <v>615399</v>
      </c>
      <c r="I35" s="24">
        <v>619697</v>
      </c>
      <c r="J35" s="24">
        <v>1636873</v>
      </c>
      <c r="K35" s="24">
        <v>948797</v>
      </c>
      <c r="L35" s="24">
        <v>825209</v>
      </c>
      <c r="M35" s="24">
        <v>917439</v>
      </c>
      <c r="N35" s="24">
        <v>2691445</v>
      </c>
      <c r="O35" s="24">
        <v>638953</v>
      </c>
      <c r="P35" s="24">
        <v>495454</v>
      </c>
      <c r="Q35" s="24">
        <v>1071607</v>
      </c>
      <c r="R35" s="24">
        <v>2206014</v>
      </c>
      <c r="S35" s="24"/>
      <c r="T35" s="24"/>
      <c r="U35" s="24"/>
      <c r="V35" s="24"/>
      <c r="W35" s="24">
        <v>6534332</v>
      </c>
      <c r="X35" s="24">
        <v>981969</v>
      </c>
      <c r="Y35" s="24">
        <v>5552363</v>
      </c>
      <c r="Z35" s="6">
        <v>565.43</v>
      </c>
      <c r="AA35" s="22">
        <v>3868886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41544057</v>
      </c>
      <c r="D38" s="19">
        <f>SUM(D39:D41)</f>
        <v>0</v>
      </c>
      <c r="E38" s="20">
        <f t="shared" si="7"/>
        <v>40775409</v>
      </c>
      <c r="F38" s="21">
        <f t="shared" si="7"/>
        <v>40775409</v>
      </c>
      <c r="G38" s="21">
        <f t="shared" si="7"/>
        <v>2119985</v>
      </c>
      <c r="H38" s="21">
        <f t="shared" si="7"/>
        <v>2066498</v>
      </c>
      <c r="I38" s="21">
        <f t="shared" si="7"/>
        <v>2577853</v>
      </c>
      <c r="J38" s="21">
        <f t="shared" si="7"/>
        <v>6764336</v>
      </c>
      <c r="K38" s="21">
        <f t="shared" si="7"/>
        <v>2715376</v>
      </c>
      <c r="L38" s="21">
        <f t="shared" si="7"/>
        <v>2005229</v>
      </c>
      <c r="M38" s="21">
        <f t="shared" si="7"/>
        <v>7969160</v>
      </c>
      <c r="N38" s="21">
        <f t="shared" si="7"/>
        <v>12689765</v>
      </c>
      <c r="O38" s="21">
        <f t="shared" si="7"/>
        <v>2742357</v>
      </c>
      <c r="P38" s="21">
        <f t="shared" si="7"/>
        <v>2237751</v>
      </c>
      <c r="Q38" s="21">
        <f t="shared" si="7"/>
        <v>3661113</v>
      </c>
      <c r="R38" s="21">
        <f t="shared" si="7"/>
        <v>8641221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28095322</v>
      </c>
      <c r="X38" s="21">
        <f t="shared" si="7"/>
        <v>27465602</v>
      </c>
      <c r="Y38" s="21">
        <f t="shared" si="7"/>
        <v>629720</v>
      </c>
      <c r="Z38" s="4">
        <f>+IF(X38&lt;&gt;0,+(Y38/X38)*100,0)</f>
        <v>2.2927587751399003</v>
      </c>
      <c r="AA38" s="19">
        <f>SUM(AA39:AA41)</f>
        <v>40775409</v>
      </c>
    </row>
    <row r="39" spans="1:27" ht="13.5">
      <c r="A39" s="5" t="s">
        <v>43</v>
      </c>
      <c r="B39" s="3"/>
      <c r="C39" s="22">
        <v>20166033</v>
      </c>
      <c r="D39" s="22"/>
      <c r="E39" s="23">
        <v>16641555</v>
      </c>
      <c r="F39" s="24">
        <v>16641555</v>
      </c>
      <c r="G39" s="24">
        <v>1399960</v>
      </c>
      <c r="H39" s="24">
        <v>1352610</v>
      </c>
      <c r="I39" s="24">
        <v>1689198</v>
      </c>
      <c r="J39" s="24">
        <v>4441768</v>
      </c>
      <c r="K39" s="24">
        <v>1760407</v>
      </c>
      <c r="L39" s="24">
        <v>1222296</v>
      </c>
      <c r="M39" s="24">
        <v>1565380</v>
      </c>
      <c r="N39" s="24">
        <v>4548083</v>
      </c>
      <c r="O39" s="24">
        <v>2027973</v>
      </c>
      <c r="P39" s="24">
        <v>1529788</v>
      </c>
      <c r="Q39" s="24">
        <v>2866989</v>
      </c>
      <c r="R39" s="24">
        <v>6424750</v>
      </c>
      <c r="S39" s="24"/>
      <c r="T39" s="24"/>
      <c r="U39" s="24"/>
      <c r="V39" s="24"/>
      <c r="W39" s="24">
        <v>15414601</v>
      </c>
      <c r="X39" s="24">
        <v>12576674</v>
      </c>
      <c r="Y39" s="24">
        <v>2837927</v>
      </c>
      <c r="Z39" s="6">
        <v>22.57</v>
      </c>
      <c r="AA39" s="22">
        <v>16641555</v>
      </c>
    </row>
    <row r="40" spans="1:27" ht="13.5">
      <c r="A40" s="5" t="s">
        <v>44</v>
      </c>
      <c r="B40" s="3"/>
      <c r="C40" s="22">
        <v>21378024</v>
      </c>
      <c r="D40" s="22"/>
      <c r="E40" s="23">
        <v>23980142</v>
      </c>
      <c r="F40" s="24">
        <v>23980142</v>
      </c>
      <c r="G40" s="24">
        <v>720025</v>
      </c>
      <c r="H40" s="24">
        <v>713888</v>
      </c>
      <c r="I40" s="24">
        <v>888655</v>
      </c>
      <c r="J40" s="24">
        <v>2322568</v>
      </c>
      <c r="K40" s="24">
        <v>954969</v>
      </c>
      <c r="L40" s="24">
        <v>782933</v>
      </c>
      <c r="M40" s="24">
        <v>6403780</v>
      </c>
      <c r="N40" s="24">
        <v>8141682</v>
      </c>
      <c r="O40" s="24">
        <v>714384</v>
      </c>
      <c r="P40" s="24">
        <v>707963</v>
      </c>
      <c r="Q40" s="24">
        <v>794124</v>
      </c>
      <c r="R40" s="24">
        <v>2216471</v>
      </c>
      <c r="S40" s="24"/>
      <c r="T40" s="24"/>
      <c r="U40" s="24"/>
      <c r="V40" s="24"/>
      <c r="W40" s="24">
        <v>12680721</v>
      </c>
      <c r="X40" s="24">
        <v>14888928</v>
      </c>
      <c r="Y40" s="24">
        <v>-2208207</v>
      </c>
      <c r="Z40" s="6">
        <v>-14.83</v>
      </c>
      <c r="AA40" s="22">
        <v>23980142</v>
      </c>
    </row>
    <row r="41" spans="1:27" ht="13.5">
      <c r="A41" s="5" t="s">
        <v>45</v>
      </c>
      <c r="B41" s="3"/>
      <c r="C41" s="22"/>
      <c r="D41" s="22"/>
      <c r="E41" s="23">
        <v>153712</v>
      </c>
      <c r="F41" s="24">
        <v>153712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>
        <v>153712</v>
      </c>
    </row>
    <row r="42" spans="1:27" ht="13.5">
      <c r="A42" s="2" t="s">
        <v>46</v>
      </c>
      <c r="B42" s="8"/>
      <c r="C42" s="19">
        <f aca="true" t="shared" si="8" ref="C42:Y42">SUM(C43:C46)</f>
        <v>51203270</v>
      </c>
      <c r="D42" s="19">
        <f>SUM(D43:D46)</f>
        <v>0</v>
      </c>
      <c r="E42" s="20">
        <f t="shared" si="8"/>
        <v>68419296</v>
      </c>
      <c r="F42" s="21">
        <f t="shared" si="8"/>
        <v>68419296</v>
      </c>
      <c r="G42" s="21">
        <f t="shared" si="8"/>
        <v>4717518</v>
      </c>
      <c r="H42" s="21">
        <f t="shared" si="8"/>
        <v>5022973</v>
      </c>
      <c r="I42" s="21">
        <f t="shared" si="8"/>
        <v>4773881</v>
      </c>
      <c r="J42" s="21">
        <f t="shared" si="8"/>
        <v>14514372</v>
      </c>
      <c r="K42" s="21">
        <f t="shared" si="8"/>
        <v>3268301</v>
      </c>
      <c r="L42" s="21">
        <f t="shared" si="8"/>
        <v>3471878</v>
      </c>
      <c r="M42" s="21">
        <f t="shared" si="8"/>
        <v>4713307</v>
      </c>
      <c r="N42" s="21">
        <f t="shared" si="8"/>
        <v>11453486</v>
      </c>
      <c r="O42" s="21">
        <f t="shared" si="8"/>
        <v>3051222</v>
      </c>
      <c r="P42" s="21">
        <f t="shared" si="8"/>
        <v>2799672</v>
      </c>
      <c r="Q42" s="21">
        <f t="shared" si="8"/>
        <v>3235262</v>
      </c>
      <c r="R42" s="21">
        <f t="shared" si="8"/>
        <v>9086156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35054014</v>
      </c>
      <c r="X42" s="21">
        <f t="shared" si="8"/>
        <v>50749262</v>
      </c>
      <c r="Y42" s="21">
        <f t="shared" si="8"/>
        <v>-15695248</v>
      </c>
      <c r="Z42" s="4">
        <f>+IF(X42&lt;&gt;0,+(Y42/X42)*100,0)</f>
        <v>-30.927046781488173</v>
      </c>
      <c r="AA42" s="19">
        <f>SUM(AA43:AA46)</f>
        <v>68419296</v>
      </c>
    </row>
    <row r="43" spans="1:27" ht="13.5">
      <c r="A43" s="5" t="s">
        <v>47</v>
      </c>
      <c r="B43" s="3"/>
      <c r="C43" s="22">
        <v>34905191</v>
      </c>
      <c r="D43" s="22"/>
      <c r="E43" s="23">
        <v>40617263</v>
      </c>
      <c r="F43" s="24">
        <v>40617263</v>
      </c>
      <c r="G43" s="24">
        <v>3635370</v>
      </c>
      <c r="H43" s="24">
        <v>4076935</v>
      </c>
      <c r="I43" s="24">
        <v>3672982</v>
      </c>
      <c r="J43" s="24">
        <v>11385287</v>
      </c>
      <c r="K43" s="24">
        <v>2243588</v>
      </c>
      <c r="L43" s="24">
        <v>2439940</v>
      </c>
      <c r="M43" s="24">
        <v>2313181</v>
      </c>
      <c r="N43" s="24">
        <v>6996709</v>
      </c>
      <c r="O43" s="24">
        <v>2018382</v>
      </c>
      <c r="P43" s="24">
        <v>1776742</v>
      </c>
      <c r="Q43" s="24">
        <v>2245593</v>
      </c>
      <c r="R43" s="24">
        <v>6040717</v>
      </c>
      <c r="S43" s="24"/>
      <c r="T43" s="24"/>
      <c r="U43" s="24"/>
      <c r="V43" s="24"/>
      <c r="W43" s="24">
        <v>24422713</v>
      </c>
      <c r="X43" s="24">
        <v>31775524</v>
      </c>
      <c r="Y43" s="24">
        <v>-7352811</v>
      </c>
      <c r="Z43" s="6">
        <v>-23.14</v>
      </c>
      <c r="AA43" s="22">
        <v>40617263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>
        <v>2272427</v>
      </c>
      <c r="D45" s="25"/>
      <c r="E45" s="26">
        <v>2865707</v>
      </c>
      <c r="F45" s="27">
        <v>2865707</v>
      </c>
      <c r="G45" s="27">
        <v>216349</v>
      </c>
      <c r="H45" s="27">
        <v>78223</v>
      </c>
      <c r="I45" s="27">
        <v>77585</v>
      </c>
      <c r="J45" s="27">
        <v>372157</v>
      </c>
      <c r="K45" s="27">
        <v>78142</v>
      </c>
      <c r="L45" s="27">
        <v>131097</v>
      </c>
      <c r="M45" s="27">
        <v>891357</v>
      </c>
      <c r="N45" s="27">
        <v>1100596</v>
      </c>
      <c r="O45" s="27">
        <v>79254</v>
      </c>
      <c r="P45" s="27">
        <v>73810</v>
      </c>
      <c r="Q45" s="27">
        <v>77891</v>
      </c>
      <c r="R45" s="27">
        <v>230955</v>
      </c>
      <c r="S45" s="27"/>
      <c r="T45" s="27"/>
      <c r="U45" s="27"/>
      <c r="V45" s="27"/>
      <c r="W45" s="27">
        <v>1703708</v>
      </c>
      <c r="X45" s="27">
        <v>1678515</v>
      </c>
      <c r="Y45" s="27">
        <v>25193</v>
      </c>
      <c r="Z45" s="7">
        <v>1.5</v>
      </c>
      <c r="AA45" s="25">
        <v>2865707</v>
      </c>
    </row>
    <row r="46" spans="1:27" ht="13.5">
      <c r="A46" s="5" t="s">
        <v>50</v>
      </c>
      <c r="B46" s="3"/>
      <c r="C46" s="22">
        <v>14025652</v>
      </c>
      <c r="D46" s="22"/>
      <c r="E46" s="23">
        <v>24936326</v>
      </c>
      <c r="F46" s="24">
        <v>24936326</v>
      </c>
      <c r="G46" s="24">
        <v>865799</v>
      </c>
      <c r="H46" s="24">
        <v>867815</v>
      </c>
      <c r="I46" s="24">
        <v>1023314</v>
      </c>
      <c r="J46" s="24">
        <v>2756928</v>
      </c>
      <c r="K46" s="24">
        <v>946571</v>
      </c>
      <c r="L46" s="24">
        <v>900841</v>
      </c>
      <c r="M46" s="24">
        <v>1508769</v>
      </c>
      <c r="N46" s="24">
        <v>3356181</v>
      </c>
      <c r="O46" s="24">
        <v>953586</v>
      </c>
      <c r="P46" s="24">
        <v>949120</v>
      </c>
      <c r="Q46" s="24">
        <v>911778</v>
      </c>
      <c r="R46" s="24">
        <v>2814484</v>
      </c>
      <c r="S46" s="24"/>
      <c r="T46" s="24"/>
      <c r="U46" s="24"/>
      <c r="V46" s="24"/>
      <c r="W46" s="24">
        <v>8927593</v>
      </c>
      <c r="X46" s="24">
        <v>17295223</v>
      </c>
      <c r="Y46" s="24">
        <v>-8367630</v>
      </c>
      <c r="Z46" s="6">
        <v>-48.38</v>
      </c>
      <c r="AA46" s="22">
        <v>24936326</v>
      </c>
    </row>
    <row r="47" spans="1:27" ht="13.5">
      <c r="A47" s="2" t="s">
        <v>51</v>
      </c>
      <c r="B47" s="8" t="s">
        <v>52</v>
      </c>
      <c r="C47" s="19"/>
      <c r="D47" s="19"/>
      <c r="E47" s="20">
        <v>1706259</v>
      </c>
      <c r="F47" s="21">
        <v>1706259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>
        <v>1706259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172668070</v>
      </c>
      <c r="D48" s="40">
        <f>+D28+D32+D38+D42+D47</f>
        <v>0</v>
      </c>
      <c r="E48" s="41">
        <f t="shared" si="9"/>
        <v>206066141</v>
      </c>
      <c r="F48" s="42">
        <f t="shared" si="9"/>
        <v>206066141</v>
      </c>
      <c r="G48" s="42">
        <f t="shared" si="9"/>
        <v>11461834</v>
      </c>
      <c r="H48" s="42">
        <f t="shared" si="9"/>
        <v>10007441</v>
      </c>
      <c r="I48" s="42">
        <f t="shared" si="9"/>
        <v>14301852</v>
      </c>
      <c r="J48" s="42">
        <f t="shared" si="9"/>
        <v>35771127</v>
      </c>
      <c r="K48" s="42">
        <f t="shared" si="9"/>
        <v>13906361</v>
      </c>
      <c r="L48" s="42">
        <f t="shared" si="9"/>
        <v>13020793</v>
      </c>
      <c r="M48" s="42">
        <f t="shared" si="9"/>
        <v>20668782</v>
      </c>
      <c r="N48" s="42">
        <f t="shared" si="9"/>
        <v>47595936</v>
      </c>
      <c r="O48" s="42">
        <f t="shared" si="9"/>
        <v>11029901</v>
      </c>
      <c r="P48" s="42">
        <f t="shared" si="9"/>
        <v>10369269</v>
      </c>
      <c r="Q48" s="42">
        <f t="shared" si="9"/>
        <v>15073734</v>
      </c>
      <c r="R48" s="42">
        <f t="shared" si="9"/>
        <v>36472904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119839967</v>
      </c>
      <c r="X48" s="42">
        <f t="shared" si="9"/>
        <v>143620104</v>
      </c>
      <c r="Y48" s="42">
        <f t="shared" si="9"/>
        <v>-23780137</v>
      </c>
      <c r="Z48" s="43">
        <f>+IF(X48&lt;&gt;0,+(Y48/X48)*100,0)</f>
        <v>-16.557665910059498</v>
      </c>
      <c r="AA48" s="40">
        <f>+AA28+AA32+AA38+AA42+AA47</f>
        <v>206066141</v>
      </c>
    </row>
    <row r="49" spans="1:27" ht="13.5">
      <c r="A49" s="14" t="s">
        <v>58</v>
      </c>
      <c r="B49" s="15"/>
      <c r="C49" s="44">
        <f aca="true" t="shared" si="10" ref="C49:Y49">+C25-C48</f>
        <v>69818440</v>
      </c>
      <c r="D49" s="44">
        <f>+D25-D48</f>
        <v>0</v>
      </c>
      <c r="E49" s="45">
        <f t="shared" si="10"/>
        <v>33146689</v>
      </c>
      <c r="F49" s="46">
        <f t="shared" si="10"/>
        <v>33146689</v>
      </c>
      <c r="G49" s="46">
        <f t="shared" si="10"/>
        <v>54457819</v>
      </c>
      <c r="H49" s="46">
        <f t="shared" si="10"/>
        <v>-2578645</v>
      </c>
      <c r="I49" s="46">
        <f t="shared" si="10"/>
        <v>-6335074</v>
      </c>
      <c r="J49" s="46">
        <f t="shared" si="10"/>
        <v>45544100</v>
      </c>
      <c r="K49" s="46">
        <f t="shared" si="10"/>
        <v>4306209</v>
      </c>
      <c r="L49" s="46">
        <f t="shared" si="10"/>
        <v>-5897946</v>
      </c>
      <c r="M49" s="46">
        <f t="shared" si="10"/>
        <v>22057476</v>
      </c>
      <c r="N49" s="46">
        <f t="shared" si="10"/>
        <v>20465739</v>
      </c>
      <c r="O49" s="46">
        <f t="shared" si="10"/>
        <v>-5829154</v>
      </c>
      <c r="P49" s="46">
        <f t="shared" si="10"/>
        <v>200793</v>
      </c>
      <c r="Q49" s="46">
        <f t="shared" si="10"/>
        <v>16825711</v>
      </c>
      <c r="R49" s="46">
        <f t="shared" si="10"/>
        <v>11197350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77207189</v>
      </c>
      <c r="X49" s="46">
        <f>IF(F25=F48,0,X25-X48)</f>
        <v>82704205</v>
      </c>
      <c r="Y49" s="46">
        <f t="shared" si="10"/>
        <v>-5497016</v>
      </c>
      <c r="Z49" s="47">
        <f>+IF(X49&lt;&gt;0,+(Y49/X49)*100,0)</f>
        <v>-6.646597957141356</v>
      </c>
      <c r="AA49" s="44">
        <f>+AA25-AA48</f>
        <v>33146689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0</v>
      </c>
      <c r="F5" s="21">
        <f t="shared" si="0"/>
        <v>87632552</v>
      </c>
      <c r="G5" s="21">
        <f t="shared" si="0"/>
        <v>0</v>
      </c>
      <c r="H5" s="21">
        <f t="shared" si="0"/>
        <v>76932</v>
      </c>
      <c r="I5" s="21">
        <f t="shared" si="0"/>
        <v>261272</v>
      </c>
      <c r="J5" s="21">
        <f t="shared" si="0"/>
        <v>338204</v>
      </c>
      <c r="K5" s="21">
        <f t="shared" si="0"/>
        <v>458608</v>
      </c>
      <c r="L5" s="21">
        <f t="shared" si="0"/>
        <v>434985</v>
      </c>
      <c r="M5" s="21">
        <f t="shared" si="0"/>
        <v>0</v>
      </c>
      <c r="N5" s="21">
        <f t="shared" si="0"/>
        <v>893593</v>
      </c>
      <c r="O5" s="21">
        <f t="shared" si="0"/>
        <v>334755</v>
      </c>
      <c r="P5" s="21">
        <f t="shared" si="0"/>
        <v>475632</v>
      </c>
      <c r="Q5" s="21">
        <f t="shared" si="0"/>
        <v>13643933</v>
      </c>
      <c r="R5" s="21">
        <f t="shared" si="0"/>
        <v>14454320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15686117</v>
      </c>
      <c r="X5" s="21">
        <f t="shared" si="0"/>
        <v>58886345</v>
      </c>
      <c r="Y5" s="21">
        <f t="shared" si="0"/>
        <v>-43200228</v>
      </c>
      <c r="Z5" s="4">
        <f>+IF(X5&lt;&gt;0,+(Y5/X5)*100,0)</f>
        <v>-73.3620468378535</v>
      </c>
      <c r="AA5" s="19">
        <f>SUM(AA6:AA8)</f>
        <v>87632552</v>
      </c>
    </row>
    <row r="6" spans="1:27" ht="13.5">
      <c r="A6" s="5" t="s">
        <v>33</v>
      </c>
      <c r="B6" s="3"/>
      <c r="C6" s="22"/>
      <c r="D6" s="22"/>
      <c r="E6" s="23"/>
      <c r="F6" s="24">
        <v>22031729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5350081</v>
      </c>
      <c r="Y6" s="24">
        <v>-5350081</v>
      </c>
      <c r="Z6" s="6">
        <v>-100</v>
      </c>
      <c r="AA6" s="22">
        <v>22031729</v>
      </c>
    </row>
    <row r="7" spans="1:27" ht="13.5">
      <c r="A7" s="5" t="s">
        <v>34</v>
      </c>
      <c r="B7" s="3"/>
      <c r="C7" s="25"/>
      <c r="D7" s="25"/>
      <c r="E7" s="26"/>
      <c r="F7" s="27">
        <v>62769000</v>
      </c>
      <c r="G7" s="27"/>
      <c r="H7" s="27">
        <v>51987</v>
      </c>
      <c r="I7" s="27">
        <v>107784</v>
      </c>
      <c r="J7" s="27">
        <v>159771</v>
      </c>
      <c r="K7" s="27">
        <v>26989</v>
      </c>
      <c r="L7" s="27">
        <v>277395</v>
      </c>
      <c r="M7" s="27"/>
      <c r="N7" s="27">
        <v>304384</v>
      </c>
      <c r="O7" s="27">
        <v>277351</v>
      </c>
      <c r="P7" s="27">
        <v>291414</v>
      </c>
      <c r="Q7" s="27">
        <v>13509762</v>
      </c>
      <c r="R7" s="27">
        <v>14078527</v>
      </c>
      <c r="S7" s="27"/>
      <c r="T7" s="27"/>
      <c r="U7" s="27"/>
      <c r="V7" s="27"/>
      <c r="W7" s="27">
        <v>14542682</v>
      </c>
      <c r="X7" s="27">
        <v>50137325</v>
      </c>
      <c r="Y7" s="27">
        <v>-35594643</v>
      </c>
      <c r="Z7" s="7">
        <v>-70.99</v>
      </c>
      <c r="AA7" s="25">
        <v>62769000</v>
      </c>
    </row>
    <row r="8" spans="1:27" ht="13.5">
      <c r="A8" s="5" t="s">
        <v>35</v>
      </c>
      <c r="B8" s="3"/>
      <c r="C8" s="22"/>
      <c r="D8" s="22"/>
      <c r="E8" s="23"/>
      <c r="F8" s="24">
        <v>2831823</v>
      </c>
      <c r="G8" s="24"/>
      <c r="H8" s="24">
        <v>24945</v>
      </c>
      <c r="I8" s="24">
        <v>153488</v>
      </c>
      <c r="J8" s="24">
        <v>178433</v>
      </c>
      <c r="K8" s="24">
        <v>431619</v>
      </c>
      <c r="L8" s="24">
        <v>157590</v>
      </c>
      <c r="M8" s="24"/>
      <c r="N8" s="24">
        <v>589209</v>
      </c>
      <c r="O8" s="24">
        <v>57404</v>
      </c>
      <c r="P8" s="24">
        <v>184218</v>
      </c>
      <c r="Q8" s="24">
        <v>134171</v>
      </c>
      <c r="R8" s="24">
        <v>375793</v>
      </c>
      <c r="S8" s="24"/>
      <c r="T8" s="24"/>
      <c r="U8" s="24"/>
      <c r="V8" s="24"/>
      <c r="W8" s="24">
        <v>1143435</v>
      </c>
      <c r="X8" s="24">
        <v>3398939</v>
      </c>
      <c r="Y8" s="24">
        <v>-2255504</v>
      </c>
      <c r="Z8" s="6">
        <v>-66.36</v>
      </c>
      <c r="AA8" s="22">
        <v>2831823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10690988</v>
      </c>
      <c r="G9" s="21">
        <f t="shared" si="1"/>
        <v>0</v>
      </c>
      <c r="H9" s="21">
        <f t="shared" si="1"/>
        <v>0</v>
      </c>
      <c r="I9" s="21">
        <f t="shared" si="1"/>
        <v>380046</v>
      </c>
      <c r="J9" s="21">
        <f t="shared" si="1"/>
        <v>380046</v>
      </c>
      <c r="K9" s="21">
        <f t="shared" si="1"/>
        <v>269515</v>
      </c>
      <c r="L9" s="21">
        <f t="shared" si="1"/>
        <v>312241</v>
      </c>
      <c r="M9" s="21">
        <f t="shared" si="1"/>
        <v>0</v>
      </c>
      <c r="N9" s="21">
        <f t="shared" si="1"/>
        <v>581756</v>
      </c>
      <c r="O9" s="21">
        <f t="shared" si="1"/>
        <v>936748</v>
      </c>
      <c r="P9" s="21">
        <f t="shared" si="1"/>
        <v>604628</v>
      </c>
      <c r="Q9" s="21">
        <f t="shared" si="1"/>
        <v>403353</v>
      </c>
      <c r="R9" s="21">
        <f t="shared" si="1"/>
        <v>1944729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2906531</v>
      </c>
      <c r="X9" s="21">
        <f t="shared" si="1"/>
        <v>9634928</v>
      </c>
      <c r="Y9" s="21">
        <f t="shared" si="1"/>
        <v>-6728397</v>
      </c>
      <c r="Z9" s="4">
        <f>+IF(X9&lt;&gt;0,+(Y9/X9)*100,0)</f>
        <v>-69.83339159358533</v>
      </c>
      <c r="AA9" s="19">
        <f>SUM(AA10:AA14)</f>
        <v>10690988</v>
      </c>
    </row>
    <row r="10" spans="1:27" ht="13.5">
      <c r="A10" s="5" t="s">
        <v>37</v>
      </c>
      <c r="B10" s="3"/>
      <c r="C10" s="22"/>
      <c r="D10" s="22"/>
      <c r="E10" s="23"/>
      <c r="F10" s="24">
        <v>4187828</v>
      </c>
      <c r="G10" s="24"/>
      <c r="H10" s="24"/>
      <c r="I10" s="24">
        <v>16405</v>
      </c>
      <c r="J10" s="24">
        <v>16405</v>
      </c>
      <c r="K10" s="24">
        <v>17633</v>
      </c>
      <c r="L10" s="24">
        <v>15378</v>
      </c>
      <c r="M10" s="24"/>
      <c r="N10" s="24">
        <v>33011</v>
      </c>
      <c r="O10" s="24">
        <v>87380</v>
      </c>
      <c r="P10" s="24">
        <v>38369</v>
      </c>
      <c r="Q10" s="24">
        <v>28309</v>
      </c>
      <c r="R10" s="24">
        <v>154058</v>
      </c>
      <c r="S10" s="24"/>
      <c r="T10" s="24"/>
      <c r="U10" s="24"/>
      <c r="V10" s="24"/>
      <c r="W10" s="24">
        <v>203474</v>
      </c>
      <c r="X10" s="24">
        <v>4198224</v>
      </c>
      <c r="Y10" s="24">
        <v>-3994750</v>
      </c>
      <c r="Z10" s="6">
        <v>-95.15</v>
      </c>
      <c r="AA10" s="22">
        <v>4187828</v>
      </c>
    </row>
    <row r="11" spans="1:27" ht="13.5">
      <c r="A11" s="5" t="s">
        <v>38</v>
      </c>
      <c r="B11" s="3"/>
      <c r="C11" s="22"/>
      <c r="D11" s="22"/>
      <c r="E11" s="23"/>
      <c r="F11" s="24">
        <v>173847</v>
      </c>
      <c r="G11" s="24"/>
      <c r="H11" s="24"/>
      <c r="I11" s="24">
        <v>3971</v>
      </c>
      <c r="J11" s="24">
        <v>3971</v>
      </c>
      <c r="K11" s="24">
        <v>8808</v>
      </c>
      <c r="L11" s="24">
        <v>30830</v>
      </c>
      <c r="M11" s="24"/>
      <c r="N11" s="24">
        <v>39638</v>
      </c>
      <c r="O11" s="24">
        <v>86472</v>
      </c>
      <c r="P11" s="24">
        <v>3761</v>
      </c>
      <c r="Q11" s="24">
        <v>1030</v>
      </c>
      <c r="R11" s="24">
        <v>91263</v>
      </c>
      <c r="S11" s="24"/>
      <c r="T11" s="24"/>
      <c r="U11" s="24"/>
      <c r="V11" s="24"/>
      <c r="W11" s="24">
        <v>134872</v>
      </c>
      <c r="X11" s="24">
        <v>359224</v>
      </c>
      <c r="Y11" s="24">
        <v>-224352</v>
      </c>
      <c r="Z11" s="6">
        <v>-62.45</v>
      </c>
      <c r="AA11" s="22">
        <v>173847</v>
      </c>
    </row>
    <row r="12" spans="1:27" ht="13.5">
      <c r="A12" s="5" t="s">
        <v>39</v>
      </c>
      <c r="B12" s="3"/>
      <c r="C12" s="22"/>
      <c r="D12" s="22"/>
      <c r="E12" s="23"/>
      <c r="F12" s="24">
        <v>6329313</v>
      </c>
      <c r="G12" s="24"/>
      <c r="H12" s="24"/>
      <c r="I12" s="24">
        <v>359670</v>
      </c>
      <c r="J12" s="24">
        <v>359670</v>
      </c>
      <c r="K12" s="24">
        <v>243074</v>
      </c>
      <c r="L12" s="24">
        <v>266033</v>
      </c>
      <c r="M12" s="24"/>
      <c r="N12" s="24">
        <v>509107</v>
      </c>
      <c r="O12" s="24">
        <v>762896</v>
      </c>
      <c r="P12" s="24">
        <v>562498</v>
      </c>
      <c r="Q12" s="24">
        <v>374014</v>
      </c>
      <c r="R12" s="24">
        <v>1699408</v>
      </c>
      <c r="S12" s="24"/>
      <c r="T12" s="24"/>
      <c r="U12" s="24"/>
      <c r="V12" s="24"/>
      <c r="W12" s="24">
        <v>2568185</v>
      </c>
      <c r="X12" s="24">
        <v>5077480</v>
      </c>
      <c r="Y12" s="24">
        <v>-2509295</v>
      </c>
      <c r="Z12" s="6">
        <v>-49.42</v>
      </c>
      <c r="AA12" s="22">
        <v>6329313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24116879</v>
      </c>
      <c r="G15" s="21">
        <f t="shared" si="2"/>
        <v>0</v>
      </c>
      <c r="H15" s="21">
        <f t="shared" si="2"/>
        <v>0</v>
      </c>
      <c r="I15" s="21">
        <f t="shared" si="2"/>
        <v>3608</v>
      </c>
      <c r="J15" s="21">
        <f t="shared" si="2"/>
        <v>3608</v>
      </c>
      <c r="K15" s="21">
        <f t="shared" si="2"/>
        <v>2837</v>
      </c>
      <c r="L15" s="21">
        <f t="shared" si="2"/>
        <v>3118</v>
      </c>
      <c r="M15" s="21">
        <f t="shared" si="2"/>
        <v>0</v>
      </c>
      <c r="N15" s="21">
        <f t="shared" si="2"/>
        <v>5955</v>
      </c>
      <c r="O15" s="21">
        <f t="shared" si="2"/>
        <v>2276</v>
      </c>
      <c r="P15" s="21">
        <f t="shared" si="2"/>
        <v>5393</v>
      </c>
      <c r="Q15" s="21">
        <f t="shared" si="2"/>
        <v>1490209</v>
      </c>
      <c r="R15" s="21">
        <f t="shared" si="2"/>
        <v>1497878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1507441</v>
      </c>
      <c r="X15" s="21">
        <f t="shared" si="2"/>
        <v>18655312</v>
      </c>
      <c r="Y15" s="21">
        <f t="shared" si="2"/>
        <v>-17147871</v>
      </c>
      <c r="Z15" s="4">
        <f>+IF(X15&lt;&gt;0,+(Y15/X15)*100,0)</f>
        <v>-91.91950796641729</v>
      </c>
      <c r="AA15" s="19">
        <f>SUM(AA16:AA18)</f>
        <v>24116879</v>
      </c>
    </row>
    <row r="16" spans="1:27" ht="13.5">
      <c r="A16" s="5" t="s">
        <v>43</v>
      </c>
      <c r="B16" s="3"/>
      <c r="C16" s="22"/>
      <c r="D16" s="22"/>
      <c r="E16" s="23"/>
      <c r="F16" s="24">
        <v>93952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221456</v>
      </c>
      <c r="Y16" s="24">
        <v>-221456</v>
      </c>
      <c r="Z16" s="6">
        <v>-100</v>
      </c>
      <c r="AA16" s="22">
        <v>93952</v>
      </c>
    </row>
    <row r="17" spans="1:27" ht="13.5">
      <c r="A17" s="5" t="s">
        <v>44</v>
      </c>
      <c r="B17" s="3"/>
      <c r="C17" s="22"/>
      <c r="D17" s="22"/>
      <c r="E17" s="23"/>
      <c r="F17" s="24">
        <v>24022927</v>
      </c>
      <c r="G17" s="24"/>
      <c r="H17" s="24"/>
      <c r="I17" s="24">
        <v>3608</v>
      </c>
      <c r="J17" s="24">
        <v>3608</v>
      </c>
      <c r="K17" s="24">
        <v>2837</v>
      </c>
      <c r="L17" s="24">
        <v>3118</v>
      </c>
      <c r="M17" s="24"/>
      <c r="N17" s="24">
        <v>5955</v>
      </c>
      <c r="O17" s="24">
        <v>2276</v>
      </c>
      <c r="P17" s="24">
        <v>5393</v>
      </c>
      <c r="Q17" s="24">
        <v>1490209</v>
      </c>
      <c r="R17" s="24">
        <v>1497878</v>
      </c>
      <c r="S17" s="24"/>
      <c r="T17" s="24"/>
      <c r="U17" s="24"/>
      <c r="V17" s="24"/>
      <c r="W17" s="24">
        <v>1507441</v>
      </c>
      <c r="X17" s="24">
        <v>18433856</v>
      </c>
      <c r="Y17" s="24">
        <v>-16926415</v>
      </c>
      <c r="Z17" s="6">
        <v>-91.82</v>
      </c>
      <c r="AA17" s="22">
        <v>24022927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115452978</v>
      </c>
      <c r="G19" s="21">
        <f t="shared" si="3"/>
        <v>0</v>
      </c>
      <c r="H19" s="21">
        <f t="shared" si="3"/>
        <v>280753</v>
      </c>
      <c r="I19" s="21">
        <f t="shared" si="3"/>
        <v>7270573</v>
      </c>
      <c r="J19" s="21">
        <f t="shared" si="3"/>
        <v>7551326</v>
      </c>
      <c r="K19" s="21">
        <f t="shared" si="3"/>
        <v>6833523</v>
      </c>
      <c r="L19" s="21">
        <f t="shared" si="3"/>
        <v>6334579</v>
      </c>
      <c r="M19" s="21">
        <f t="shared" si="3"/>
        <v>0</v>
      </c>
      <c r="N19" s="21">
        <f t="shared" si="3"/>
        <v>13168102</v>
      </c>
      <c r="O19" s="21">
        <f t="shared" si="3"/>
        <v>2181257</v>
      </c>
      <c r="P19" s="21">
        <f t="shared" si="3"/>
        <v>6320437</v>
      </c>
      <c r="Q19" s="21">
        <f t="shared" si="3"/>
        <v>6311720</v>
      </c>
      <c r="R19" s="21">
        <f t="shared" si="3"/>
        <v>14813414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35532842</v>
      </c>
      <c r="X19" s="21">
        <f t="shared" si="3"/>
        <v>84629264</v>
      </c>
      <c r="Y19" s="21">
        <f t="shared" si="3"/>
        <v>-49096422</v>
      </c>
      <c r="Z19" s="4">
        <f>+IF(X19&lt;&gt;0,+(Y19/X19)*100,0)</f>
        <v>-58.01352827551472</v>
      </c>
      <c r="AA19" s="19">
        <f>SUM(AA20:AA23)</f>
        <v>115452978</v>
      </c>
    </row>
    <row r="20" spans="1:27" ht="13.5">
      <c r="A20" s="5" t="s">
        <v>47</v>
      </c>
      <c r="B20" s="3"/>
      <c r="C20" s="22"/>
      <c r="D20" s="22"/>
      <c r="E20" s="23"/>
      <c r="F20" s="24">
        <v>88188902</v>
      </c>
      <c r="G20" s="24"/>
      <c r="H20" s="24">
        <v>280753</v>
      </c>
      <c r="I20" s="24">
        <v>6425280</v>
      </c>
      <c r="J20" s="24">
        <v>6706033</v>
      </c>
      <c r="K20" s="24">
        <v>6012733</v>
      </c>
      <c r="L20" s="24">
        <v>5532365</v>
      </c>
      <c r="M20" s="24"/>
      <c r="N20" s="24">
        <v>11545098</v>
      </c>
      <c r="O20" s="24">
        <v>2114008</v>
      </c>
      <c r="P20" s="24">
        <v>5512767</v>
      </c>
      <c r="Q20" s="24">
        <v>5506659</v>
      </c>
      <c r="R20" s="24">
        <v>13133434</v>
      </c>
      <c r="S20" s="24"/>
      <c r="T20" s="24"/>
      <c r="U20" s="24"/>
      <c r="V20" s="24"/>
      <c r="W20" s="24">
        <v>31384565</v>
      </c>
      <c r="X20" s="24">
        <v>70149224</v>
      </c>
      <c r="Y20" s="24">
        <v>-38764659</v>
      </c>
      <c r="Z20" s="6">
        <v>-55.26</v>
      </c>
      <c r="AA20" s="22">
        <v>88188902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>
        <v>27264076</v>
      </c>
      <c r="G23" s="24"/>
      <c r="H23" s="24"/>
      <c r="I23" s="24">
        <v>845293</v>
      </c>
      <c r="J23" s="24">
        <v>845293</v>
      </c>
      <c r="K23" s="24">
        <v>820790</v>
      </c>
      <c r="L23" s="24">
        <v>802214</v>
      </c>
      <c r="M23" s="24"/>
      <c r="N23" s="24">
        <v>1623004</v>
      </c>
      <c r="O23" s="24">
        <v>67249</v>
      </c>
      <c r="P23" s="24">
        <v>807670</v>
      </c>
      <c r="Q23" s="24">
        <v>805061</v>
      </c>
      <c r="R23" s="24">
        <v>1679980</v>
      </c>
      <c r="S23" s="24"/>
      <c r="T23" s="24"/>
      <c r="U23" s="24"/>
      <c r="V23" s="24"/>
      <c r="W23" s="24">
        <v>4148277</v>
      </c>
      <c r="X23" s="24">
        <v>14480040</v>
      </c>
      <c r="Y23" s="24">
        <v>-10331763</v>
      </c>
      <c r="Z23" s="6">
        <v>-71.35</v>
      </c>
      <c r="AA23" s="22">
        <v>27264076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>
        <v>222311</v>
      </c>
      <c r="G24" s="21"/>
      <c r="H24" s="21"/>
      <c r="I24" s="21">
        <v>10872</v>
      </c>
      <c r="J24" s="21">
        <v>10872</v>
      </c>
      <c r="K24" s="21">
        <v>10487</v>
      </c>
      <c r="L24" s="21">
        <v>14762</v>
      </c>
      <c r="M24" s="21"/>
      <c r="N24" s="21">
        <v>25249</v>
      </c>
      <c r="O24" s="21">
        <v>41296</v>
      </c>
      <c r="P24" s="21">
        <v>14815</v>
      </c>
      <c r="Q24" s="21">
        <v>46943</v>
      </c>
      <c r="R24" s="21">
        <v>103054</v>
      </c>
      <c r="S24" s="21"/>
      <c r="T24" s="21"/>
      <c r="U24" s="21"/>
      <c r="V24" s="21"/>
      <c r="W24" s="21">
        <v>139175</v>
      </c>
      <c r="X24" s="21">
        <v>702048</v>
      </c>
      <c r="Y24" s="21">
        <v>-562873</v>
      </c>
      <c r="Z24" s="4">
        <v>-80.18</v>
      </c>
      <c r="AA24" s="19">
        <v>222311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0</v>
      </c>
      <c r="F25" s="42">
        <f t="shared" si="4"/>
        <v>238115708</v>
      </c>
      <c r="G25" s="42">
        <f t="shared" si="4"/>
        <v>0</v>
      </c>
      <c r="H25" s="42">
        <f t="shared" si="4"/>
        <v>357685</v>
      </c>
      <c r="I25" s="42">
        <f t="shared" si="4"/>
        <v>7926371</v>
      </c>
      <c r="J25" s="42">
        <f t="shared" si="4"/>
        <v>8284056</v>
      </c>
      <c r="K25" s="42">
        <f t="shared" si="4"/>
        <v>7574970</v>
      </c>
      <c r="L25" s="42">
        <f t="shared" si="4"/>
        <v>7099685</v>
      </c>
      <c r="M25" s="42">
        <f t="shared" si="4"/>
        <v>0</v>
      </c>
      <c r="N25" s="42">
        <f t="shared" si="4"/>
        <v>14674655</v>
      </c>
      <c r="O25" s="42">
        <f t="shared" si="4"/>
        <v>3496332</v>
      </c>
      <c r="P25" s="42">
        <f t="shared" si="4"/>
        <v>7420905</v>
      </c>
      <c r="Q25" s="42">
        <f t="shared" si="4"/>
        <v>21896158</v>
      </c>
      <c r="R25" s="42">
        <f t="shared" si="4"/>
        <v>32813395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55772106</v>
      </c>
      <c r="X25" s="42">
        <f t="shared" si="4"/>
        <v>172507897</v>
      </c>
      <c r="Y25" s="42">
        <f t="shared" si="4"/>
        <v>-116735791</v>
      </c>
      <c r="Z25" s="43">
        <f>+IF(X25&lt;&gt;0,+(Y25/X25)*100,0)</f>
        <v>-67.66982441389335</v>
      </c>
      <c r="AA25" s="40">
        <f>+AA5+AA9+AA15+AA19+AA24</f>
        <v>238115708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0</v>
      </c>
      <c r="F28" s="21">
        <f t="shared" si="5"/>
        <v>45667813</v>
      </c>
      <c r="G28" s="21">
        <f t="shared" si="5"/>
        <v>0</v>
      </c>
      <c r="H28" s="21">
        <f t="shared" si="5"/>
        <v>1244303</v>
      </c>
      <c r="I28" s="21">
        <f t="shared" si="5"/>
        <v>793485</v>
      </c>
      <c r="J28" s="21">
        <f t="shared" si="5"/>
        <v>2037788</v>
      </c>
      <c r="K28" s="21">
        <f t="shared" si="5"/>
        <v>2297933</v>
      </c>
      <c r="L28" s="21">
        <f t="shared" si="5"/>
        <v>289560</v>
      </c>
      <c r="M28" s="21">
        <f t="shared" si="5"/>
        <v>0</v>
      </c>
      <c r="N28" s="21">
        <f t="shared" si="5"/>
        <v>2587493</v>
      </c>
      <c r="O28" s="21">
        <f t="shared" si="5"/>
        <v>2134478</v>
      </c>
      <c r="P28" s="21">
        <f t="shared" si="5"/>
        <v>3359245</v>
      </c>
      <c r="Q28" s="21">
        <f t="shared" si="5"/>
        <v>658417</v>
      </c>
      <c r="R28" s="21">
        <f t="shared" si="5"/>
        <v>6152140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10777421</v>
      </c>
      <c r="X28" s="21">
        <f t="shared" si="5"/>
        <v>49714216</v>
      </c>
      <c r="Y28" s="21">
        <f t="shared" si="5"/>
        <v>-38936795</v>
      </c>
      <c r="Z28" s="4">
        <f>+IF(X28&lt;&gt;0,+(Y28/X28)*100,0)</f>
        <v>-78.32124919761382</v>
      </c>
      <c r="AA28" s="19">
        <f>SUM(AA29:AA31)</f>
        <v>45667813</v>
      </c>
    </row>
    <row r="29" spans="1:27" ht="13.5">
      <c r="A29" s="5" t="s">
        <v>33</v>
      </c>
      <c r="B29" s="3"/>
      <c r="C29" s="22"/>
      <c r="D29" s="22"/>
      <c r="E29" s="23"/>
      <c r="F29" s="24">
        <v>14906817</v>
      </c>
      <c r="G29" s="24"/>
      <c r="H29" s="24">
        <v>189464</v>
      </c>
      <c r="I29" s="24">
        <v>403287</v>
      </c>
      <c r="J29" s="24">
        <v>592751</v>
      </c>
      <c r="K29" s="24">
        <v>1006523</v>
      </c>
      <c r="L29" s="24">
        <v>85170</v>
      </c>
      <c r="M29" s="24"/>
      <c r="N29" s="24">
        <v>1091693</v>
      </c>
      <c r="O29" s="24">
        <v>787890</v>
      </c>
      <c r="P29" s="24">
        <v>1697441</v>
      </c>
      <c r="Q29" s="24">
        <v>362841</v>
      </c>
      <c r="R29" s="24">
        <v>2848172</v>
      </c>
      <c r="S29" s="24"/>
      <c r="T29" s="24"/>
      <c r="U29" s="24"/>
      <c r="V29" s="24"/>
      <c r="W29" s="24">
        <v>4532616</v>
      </c>
      <c r="X29" s="24">
        <v>18251552</v>
      </c>
      <c r="Y29" s="24">
        <v>-13718936</v>
      </c>
      <c r="Z29" s="6">
        <v>-75.17</v>
      </c>
      <c r="AA29" s="22">
        <v>14906817</v>
      </c>
    </row>
    <row r="30" spans="1:27" ht="13.5">
      <c r="A30" s="5" t="s">
        <v>34</v>
      </c>
      <c r="B30" s="3"/>
      <c r="C30" s="25"/>
      <c r="D30" s="25"/>
      <c r="E30" s="26"/>
      <c r="F30" s="27">
        <v>19308865</v>
      </c>
      <c r="G30" s="27"/>
      <c r="H30" s="27">
        <v>811870</v>
      </c>
      <c r="I30" s="27">
        <v>46185</v>
      </c>
      <c r="J30" s="27">
        <v>858055</v>
      </c>
      <c r="K30" s="27">
        <v>624966</v>
      </c>
      <c r="L30" s="27">
        <v>44559</v>
      </c>
      <c r="M30" s="27"/>
      <c r="N30" s="27">
        <v>669525</v>
      </c>
      <c r="O30" s="27">
        <v>669580</v>
      </c>
      <c r="P30" s="27">
        <v>1078912</v>
      </c>
      <c r="Q30" s="27">
        <v>-3260</v>
      </c>
      <c r="R30" s="27">
        <v>1745232</v>
      </c>
      <c r="S30" s="27"/>
      <c r="T30" s="27"/>
      <c r="U30" s="27"/>
      <c r="V30" s="27"/>
      <c r="W30" s="27">
        <v>3272812</v>
      </c>
      <c r="X30" s="27">
        <v>19964216</v>
      </c>
      <c r="Y30" s="27">
        <v>-16691404</v>
      </c>
      <c r="Z30" s="7">
        <v>-83.61</v>
      </c>
      <c r="AA30" s="25">
        <v>19308865</v>
      </c>
    </row>
    <row r="31" spans="1:27" ht="13.5">
      <c r="A31" s="5" t="s">
        <v>35</v>
      </c>
      <c r="B31" s="3"/>
      <c r="C31" s="22"/>
      <c r="D31" s="22"/>
      <c r="E31" s="23"/>
      <c r="F31" s="24">
        <v>11452131</v>
      </c>
      <c r="G31" s="24"/>
      <c r="H31" s="24">
        <v>242969</v>
      </c>
      <c r="I31" s="24">
        <v>344013</v>
      </c>
      <c r="J31" s="24">
        <v>586982</v>
      </c>
      <c r="K31" s="24">
        <v>666444</v>
      </c>
      <c r="L31" s="24">
        <v>159831</v>
      </c>
      <c r="M31" s="24"/>
      <c r="N31" s="24">
        <v>826275</v>
      </c>
      <c r="O31" s="24">
        <v>677008</v>
      </c>
      <c r="P31" s="24">
        <v>582892</v>
      </c>
      <c r="Q31" s="24">
        <v>298836</v>
      </c>
      <c r="R31" s="24">
        <v>1558736</v>
      </c>
      <c r="S31" s="24"/>
      <c r="T31" s="24"/>
      <c r="U31" s="24"/>
      <c r="V31" s="24"/>
      <c r="W31" s="24">
        <v>2971993</v>
      </c>
      <c r="X31" s="24">
        <v>11498448</v>
      </c>
      <c r="Y31" s="24">
        <v>-8526455</v>
      </c>
      <c r="Z31" s="6">
        <v>-74.15</v>
      </c>
      <c r="AA31" s="22">
        <v>11452131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16294262</v>
      </c>
      <c r="G32" s="21">
        <f t="shared" si="6"/>
        <v>0</v>
      </c>
      <c r="H32" s="21">
        <f t="shared" si="6"/>
        <v>226567</v>
      </c>
      <c r="I32" s="21">
        <f t="shared" si="6"/>
        <v>79904</v>
      </c>
      <c r="J32" s="21">
        <f t="shared" si="6"/>
        <v>306471</v>
      </c>
      <c r="K32" s="21">
        <f t="shared" si="6"/>
        <v>912830</v>
      </c>
      <c r="L32" s="21">
        <f t="shared" si="6"/>
        <v>80649</v>
      </c>
      <c r="M32" s="21">
        <f t="shared" si="6"/>
        <v>0</v>
      </c>
      <c r="N32" s="21">
        <f t="shared" si="6"/>
        <v>993479</v>
      </c>
      <c r="O32" s="21">
        <f t="shared" si="6"/>
        <v>903007</v>
      </c>
      <c r="P32" s="21">
        <f t="shared" si="6"/>
        <v>1613581</v>
      </c>
      <c r="Q32" s="21">
        <f t="shared" si="6"/>
        <v>-257952</v>
      </c>
      <c r="R32" s="21">
        <f t="shared" si="6"/>
        <v>2258636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3558586</v>
      </c>
      <c r="X32" s="21">
        <f t="shared" si="6"/>
        <v>15362048</v>
      </c>
      <c r="Y32" s="21">
        <f t="shared" si="6"/>
        <v>-11803462</v>
      </c>
      <c r="Z32" s="4">
        <f>+IF(X32&lt;&gt;0,+(Y32/X32)*100,0)</f>
        <v>-76.83521103436209</v>
      </c>
      <c r="AA32" s="19">
        <f>SUM(AA33:AA37)</f>
        <v>16294262</v>
      </c>
    </row>
    <row r="33" spans="1:27" ht="13.5">
      <c r="A33" s="5" t="s">
        <v>37</v>
      </c>
      <c r="B33" s="3"/>
      <c r="C33" s="22"/>
      <c r="D33" s="22"/>
      <c r="E33" s="23"/>
      <c r="F33" s="24">
        <v>6575989</v>
      </c>
      <c r="G33" s="24"/>
      <c r="H33" s="24">
        <v>-11515</v>
      </c>
      <c r="I33" s="24">
        <v>22483</v>
      </c>
      <c r="J33" s="24">
        <v>10968</v>
      </c>
      <c r="K33" s="24">
        <v>233048</v>
      </c>
      <c r="L33" s="24">
        <v>19598</v>
      </c>
      <c r="M33" s="24"/>
      <c r="N33" s="24">
        <v>252646</v>
      </c>
      <c r="O33" s="24">
        <v>228907</v>
      </c>
      <c r="P33" s="24">
        <v>770006</v>
      </c>
      <c r="Q33" s="24">
        <v>-340513</v>
      </c>
      <c r="R33" s="24">
        <v>658400</v>
      </c>
      <c r="S33" s="24"/>
      <c r="T33" s="24"/>
      <c r="U33" s="24"/>
      <c r="V33" s="24"/>
      <c r="W33" s="24">
        <v>922014</v>
      </c>
      <c r="X33" s="24">
        <v>6246904</v>
      </c>
      <c r="Y33" s="24">
        <v>-5324890</v>
      </c>
      <c r="Z33" s="6">
        <v>-85.24</v>
      </c>
      <c r="AA33" s="22">
        <v>6575989</v>
      </c>
    </row>
    <row r="34" spans="1:27" ht="13.5">
      <c r="A34" s="5" t="s">
        <v>38</v>
      </c>
      <c r="B34" s="3"/>
      <c r="C34" s="22"/>
      <c r="D34" s="22"/>
      <c r="E34" s="23"/>
      <c r="F34" s="24">
        <v>2253587</v>
      </c>
      <c r="G34" s="24"/>
      <c r="H34" s="24">
        <v>64254</v>
      </c>
      <c r="I34" s="24">
        <v>27935</v>
      </c>
      <c r="J34" s="24">
        <v>92189</v>
      </c>
      <c r="K34" s="24">
        <v>144891</v>
      </c>
      <c r="L34" s="24">
        <v>38280</v>
      </c>
      <c r="M34" s="24"/>
      <c r="N34" s="24">
        <v>183171</v>
      </c>
      <c r="O34" s="24">
        <v>229986</v>
      </c>
      <c r="P34" s="24">
        <v>173857</v>
      </c>
      <c r="Q34" s="24">
        <v>24824</v>
      </c>
      <c r="R34" s="24">
        <v>428667</v>
      </c>
      <c r="S34" s="24"/>
      <c r="T34" s="24"/>
      <c r="U34" s="24"/>
      <c r="V34" s="24"/>
      <c r="W34" s="24">
        <v>704027</v>
      </c>
      <c r="X34" s="24">
        <v>2168568</v>
      </c>
      <c r="Y34" s="24">
        <v>-1464541</v>
      </c>
      <c r="Z34" s="6">
        <v>-67.53</v>
      </c>
      <c r="AA34" s="22">
        <v>2253587</v>
      </c>
    </row>
    <row r="35" spans="1:27" ht="13.5">
      <c r="A35" s="5" t="s">
        <v>39</v>
      </c>
      <c r="B35" s="3"/>
      <c r="C35" s="22"/>
      <c r="D35" s="22"/>
      <c r="E35" s="23"/>
      <c r="F35" s="24">
        <v>5680695</v>
      </c>
      <c r="G35" s="24"/>
      <c r="H35" s="24">
        <v>136849</v>
      </c>
      <c r="I35" s="24">
        <v>10426</v>
      </c>
      <c r="J35" s="24">
        <v>147275</v>
      </c>
      <c r="K35" s="24">
        <v>406798</v>
      </c>
      <c r="L35" s="24">
        <v>19314</v>
      </c>
      <c r="M35" s="24"/>
      <c r="N35" s="24">
        <v>426112</v>
      </c>
      <c r="O35" s="24">
        <v>354955</v>
      </c>
      <c r="P35" s="24">
        <v>476477</v>
      </c>
      <c r="Q35" s="24">
        <v>54905</v>
      </c>
      <c r="R35" s="24">
        <v>886337</v>
      </c>
      <c r="S35" s="24"/>
      <c r="T35" s="24"/>
      <c r="U35" s="24"/>
      <c r="V35" s="24"/>
      <c r="W35" s="24">
        <v>1459724</v>
      </c>
      <c r="X35" s="24">
        <v>5313856</v>
      </c>
      <c r="Y35" s="24">
        <v>-3854132</v>
      </c>
      <c r="Z35" s="6">
        <v>-72.53</v>
      </c>
      <c r="AA35" s="22">
        <v>5680695</v>
      </c>
    </row>
    <row r="36" spans="1:27" ht="13.5">
      <c r="A36" s="5" t="s">
        <v>40</v>
      </c>
      <c r="B36" s="3"/>
      <c r="C36" s="22"/>
      <c r="D36" s="22"/>
      <c r="E36" s="23"/>
      <c r="F36" s="24">
        <v>1783991</v>
      </c>
      <c r="G36" s="24"/>
      <c r="H36" s="24">
        <v>36979</v>
      </c>
      <c r="I36" s="24">
        <v>19060</v>
      </c>
      <c r="J36" s="24">
        <v>56039</v>
      </c>
      <c r="K36" s="24">
        <v>128093</v>
      </c>
      <c r="L36" s="24">
        <v>3457</v>
      </c>
      <c r="M36" s="24"/>
      <c r="N36" s="24">
        <v>131550</v>
      </c>
      <c r="O36" s="24">
        <v>89159</v>
      </c>
      <c r="P36" s="24">
        <v>193241</v>
      </c>
      <c r="Q36" s="24">
        <v>2832</v>
      </c>
      <c r="R36" s="24">
        <v>285232</v>
      </c>
      <c r="S36" s="24"/>
      <c r="T36" s="24"/>
      <c r="U36" s="24"/>
      <c r="V36" s="24"/>
      <c r="W36" s="24">
        <v>472821</v>
      </c>
      <c r="X36" s="24">
        <v>1632720</v>
      </c>
      <c r="Y36" s="24">
        <v>-1159899</v>
      </c>
      <c r="Z36" s="6">
        <v>-71.04</v>
      </c>
      <c r="AA36" s="22">
        <v>1783991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34579762</v>
      </c>
      <c r="G38" s="21">
        <f t="shared" si="7"/>
        <v>0</v>
      </c>
      <c r="H38" s="21">
        <f t="shared" si="7"/>
        <v>957268</v>
      </c>
      <c r="I38" s="21">
        <f t="shared" si="7"/>
        <v>40175</v>
      </c>
      <c r="J38" s="21">
        <f t="shared" si="7"/>
        <v>997443</v>
      </c>
      <c r="K38" s="21">
        <f t="shared" si="7"/>
        <v>1628832</v>
      </c>
      <c r="L38" s="21">
        <f t="shared" si="7"/>
        <v>24989</v>
      </c>
      <c r="M38" s="21">
        <f t="shared" si="7"/>
        <v>0</v>
      </c>
      <c r="N38" s="21">
        <f t="shared" si="7"/>
        <v>1653821</v>
      </c>
      <c r="O38" s="21">
        <f t="shared" si="7"/>
        <v>631082</v>
      </c>
      <c r="P38" s="21">
        <f t="shared" si="7"/>
        <v>1559573</v>
      </c>
      <c r="Q38" s="21">
        <f t="shared" si="7"/>
        <v>337807</v>
      </c>
      <c r="R38" s="21">
        <f t="shared" si="7"/>
        <v>2528462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5179726</v>
      </c>
      <c r="X38" s="21">
        <f t="shared" si="7"/>
        <v>26724176</v>
      </c>
      <c r="Y38" s="21">
        <f t="shared" si="7"/>
        <v>-21544450</v>
      </c>
      <c r="Z38" s="4">
        <f>+IF(X38&lt;&gt;0,+(Y38/X38)*100,0)</f>
        <v>-80.6178270940889</v>
      </c>
      <c r="AA38" s="19">
        <f>SUM(AA39:AA41)</f>
        <v>34579762</v>
      </c>
    </row>
    <row r="39" spans="1:27" ht="13.5">
      <c r="A39" s="5" t="s">
        <v>43</v>
      </c>
      <c r="B39" s="3"/>
      <c r="C39" s="22"/>
      <c r="D39" s="22"/>
      <c r="E39" s="23"/>
      <c r="F39" s="24">
        <v>2391241</v>
      </c>
      <c r="G39" s="24"/>
      <c r="H39" s="24">
        <v>78564</v>
      </c>
      <c r="I39" s="24">
        <v>6553</v>
      </c>
      <c r="J39" s="24">
        <v>85117</v>
      </c>
      <c r="K39" s="24">
        <v>229044</v>
      </c>
      <c r="L39" s="24">
        <v>6382</v>
      </c>
      <c r="M39" s="24"/>
      <c r="N39" s="24">
        <v>235426</v>
      </c>
      <c r="O39" s="24">
        <v>199714</v>
      </c>
      <c r="P39" s="24">
        <v>396609</v>
      </c>
      <c r="Q39" s="24"/>
      <c r="R39" s="24">
        <v>596323</v>
      </c>
      <c r="S39" s="24"/>
      <c r="T39" s="24"/>
      <c r="U39" s="24"/>
      <c r="V39" s="24"/>
      <c r="W39" s="24">
        <v>916866</v>
      </c>
      <c r="X39" s="24">
        <v>2461488</v>
      </c>
      <c r="Y39" s="24">
        <v>-1544622</v>
      </c>
      <c r="Z39" s="6">
        <v>-62.75</v>
      </c>
      <c r="AA39" s="22">
        <v>2391241</v>
      </c>
    </row>
    <row r="40" spans="1:27" ht="13.5">
      <c r="A40" s="5" t="s">
        <v>44</v>
      </c>
      <c r="B40" s="3"/>
      <c r="C40" s="22"/>
      <c r="D40" s="22"/>
      <c r="E40" s="23"/>
      <c r="F40" s="24">
        <v>32188521</v>
      </c>
      <c r="G40" s="24"/>
      <c r="H40" s="24">
        <v>878704</v>
      </c>
      <c r="I40" s="24">
        <v>33622</v>
      </c>
      <c r="J40" s="24">
        <v>912326</v>
      </c>
      <c r="K40" s="24">
        <v>1399788</v>
      </c>
      <c r="L40" s="24">
        <v>18607</v>
      </c>
      <c r="M40" s="24"/>
      <c r="N40" s="24">
        <v>1418395</v>
      </c>
      <c r="O40" s="24">
        <v>431368</v>
      </c>
      <c r="P40" s="24">
        <v>1162964</v>
      </c>
      <c r="Q40" s="24">
        <v>337807</v>
      </c>
      <c r="R40" s="24">
        <v>1932139</v>
      </c>
      <c r="S40" s="24"/>
      <c r="T40" s="24"/>
      <c r="U40" s="24"/>
      <c r="V40" s="24"/>
      <c r="W40" s="24">
        <v>4262860</v>
      </c>
      <c r="X40" s="24">
        <v>24262688</v>
      </c>
      <c r="Y40" s="24">
        <v>-19999828</v>
      </c>
      <c r="Z40" s="6">
        <v>-82.43</v>
      </c>
      <c r="AA40" s="22">
        <v>32188521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115893711</v>
      </c>
      <c r="G42" s="21">
        <f t="shared" si="8"/>
        <v>0</v>
      </c>
      <c r="H42" s="21">
        <f t="shared" si="8"/>
        <v>9059329</v>
      </c>
      <c r="I42" s="21">
        <f t="shared" si="8"/>
        <v>352262</v>
      </c>
      <c r="J42" s="21">
        <f t="shared" si="8"/>
        <v>9411591</v>
      </c>
      <c r="K42" s="21">
        <f t="shared" si="8"/>
        <v>1421973</v>
      </c>
      <c r="L42" s="21">
        <f t="shared" si="8"/>
        <v>443795</v>
      </c>
      <c r="M42" s="21">
        <f t="shared" si="8"/>
        <v>0</v>
      </c>
      <c r="N42" s="21">
        <f t="shared" si="8"/>
        <v>1865768</v>
      </c>
      <c r="O42" s="21">
        <f t="shared" si="8"/>
        <v>1606938</v>
      </c>
      <c r="P42" s="21">
        <f t="shared" si="8"/>
        <v>2292491</v>
      </c>
      <c r="Q42" s="21">
        <f t="shared" si="8"/>
        <v>313488</v>
      </c>
      <c r="R42" s="21">
        <f t="shared" si="8"/>
        <v>4212917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15490276</v>
      </c>
      <c r="X42" s="21">
        <f t="shared" si="8"/>
        <v>80503040</v>
      </c>
      <c r="Y42" s="21">
        <f t="shared" si="8"/>
        <v>-65012764</v>
      </c>
      <c r="Z42" s="4">
        <f>+IF(X42&lt;&gt;0,+(Y42/X42)*100,0)</f>
        <v>-80.75814776684209</v>
      </c>
      <c r="AA42" s="19">
        <f>SUM(AA43:AA46)</f>
        <v>115893711</v>
      </c>
    </row>
    <row r="43" spans="1:27" ht="13.5">
      <c r="A43" s="5" t="s">
        <v>47</v>
      </c>
      <c r="B43" s="3"/>
      <c r="C43" s="22"/>
      <c r="D43" s="22"/>
      <c r="E43" s="23"/>
      <c r="F43" s="24">
        <v>94340389</v>
      </c>
      <c r="G43" s="24"/>
      <c r="H43" s="24">
        <v>8658962</v>
      </c>
      <c r="I43" s="24">
        <v>224743</v>
      </c>
      <c r="J43" s="24">
        <v>8883705</v>
      </c>
      <c r="K43" s="24">
        <v>589970</v>
      </c>
      <c r="L43" s="24">
        <v>261506</v>
      </c>
      <c r="M43" s="24"/>
      <c r="N43" s="24">
        <v>851476</v>
      </c>
      <c r="O43" s="24">
        <v>619114</v>
      </c>
      <c r="P43" s="24">
        <v>777232</v>
      </c>
      <c r="Q43" s="24">
        <v>199162</v>
      </c>
      <c r="R43" s="24">
        <v>1595508</v>
      </c>
      <c r="S43" s="24"/>
      <c r="T43" s="24"/>
      <c r="U43" s="24"/>
      <c r="V43" s="24"/>
      <c r="W43" s="24">
        <v>11330689</v>
      </c>
      <c r="X43" s="24">
        <v>66161864</v>
      </c>
      <c r="Y43" s="24">
        <v>-54831175</v>
      </c>
      <c r="Z43" s="6">
        <v>-82.87</v>
      </c>
      <c r="AA43" s="22">
        <v>94340389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>
        <v>21553322</v>
      </c>
      <c r="G46" s="24"/>
      <c r="H46" s="24">
        <v>400367</v>
      </c>
      <c r="I46" s="24">
        <v>127519</v>
      </c>
      <c r="J46" s="24">
        <v>527886</v>
      </c>
      <c r="K46" s="24">
        <v>832003</v>
      </c>
      <c r="L46" s="24">
        <v>182289</v>
      </c>
      <c r="M46" s="24"/>
      <c r="N46" s="24">
        <v>1014292</v>
      </c>
      <c r="O46" s="24">
        <v>987824</v>
      </c>
      <c r="P46" s="24">
        <v>1515259</v>
      </c>
      <c r="Q46" s="24">
        <v>114326</v>
      </c>
      <c r="R46" s="24">
        <v>2617409</v>
      </c>
      <c r="S46" s="24"/>
      <c r="T46" s="24"/>
      <c r="U46" s="24"/>
      <c r="V46" s="24"/>
      <c r="W46" s="24">
        <v>4159587</v>
      </c>
      <c r="X46" s="24">
        <v>14341176</v>
      </c>
      <c r="Y46" s="24">
        <v>-10181589</v>
      </c>
      <c r="Z46" s="6">
        <v>-71</v>
      </c>
      <c r="AA46" s="22">
        <v>21553322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>
        <v>2520721</v>
      </c>
      <c r="G47" s="21"/>
      <c r="H47" s="21">
        <v>265</v>
      </c>
      <c r="I47" s="21">
        <v>3500</v>
      </c>
      <c r="J47" s="21">
        <v>3765</v>
      </c>
      <c r="K47" s="21"/>
      <c r="L47" s="21"/>
      <c r="M47" s="21"/>
      <c r="N47" s="21"/>
      <c r="O47" s="21"/>
      <c r="P47" s="21">
        <v>131612</v>
      </c>
      <c r="Q47" s="21"/>
      <c r="R47" s="21">
        <v>131612</v>
      </c>
      <c r="S47" s="21"/>
      <c r="T47" s="21"/>
      <c r="U47" s="21"/>
      <c r="V47" s="21"/>
      <c r="W47" s="21">
        <v>135377</v>
      </c>
      <c r="X47" s="21">
        <v>2968840</v>
      </c>
      <c r="Y47" s="21">
        <v>-2833463</v>
      </c>
      <c r="Z47" s="4">
        <v>-95.44</v>
      </c>
      <c r="AA47" s="19">
        <v>2520721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0</v>
      </c>
      <c r="F48" s="42">
        <f t="shared" si="9"/>
        <v>214956269</v>
      </c>
      <c r="G48" s="42">
        <f t="shared" si="9"/>
        <v>0</v>
      </c>
      <c r="H48" s="42">
        <f t="shared" si="9"/>
        <v>11487732</v>
      </c>
      <c r="I48" s="42">
        <f t="shared" si="9"/>
        <v>1269326</v>
      </c>
      <c r="J48" s="42">
        <f t="shared" si="9"/>
        <v>12757058</v>
      </c>
      <c r="K48" s="42">
        <f t="shared" si="9"/>
        <v>6261568</v>
      </c>
      <c r="L48" s="42">
        <f t="shared" si="9"/>
        <v>838993</v>
      </c>
      <c r="M48" s="42">
        <f t="shared" si="9"/>
        <v>0</v>
      </c>
      <c r="N48" s="42">
        <f t="shared" si="9"/>
        <v>7100561</v>
      </c>
      <c r="O48" s="42">
        <f t="shared" si="9"/>
        <v>5275505</v>
      </c>
      <c r="P48" s="42">
        <f t="shared" si="9"/>
        <v>8956502</v>
      </c>
      <c r="Q48" s="42">
        <f t="shared" si="9"/>
        <v>1051760</v>
      </c>
      <c r="R48" s="42">
        <f t="shared" si="9"/>
        <v>15283767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35141386</v>
      </c>
      <c r="X48" s="42">
        <f t="shared" si="9"/>
        <v>175272320</v>
      </c>
      <c r="Y48" s="42">
        <f t="shared" si="9"/>
        <v>-140130934</v>
      </c>
      <c r="Z48" s="43">
        <f>+IF(X48&lt;&gt;0,+(Y48/X48)*100,0)</f>
        <v>-79.95040745737832</v>
      </c>
      <c r="AA48" s="40">
        <f>+AA28+AA32+AA38+AA42+AA47</f>
        <v>214956269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0</v>
      </c>
      <c r="F49" s="46">
        <f t="shared" si="10"/>
        <v>23159439</v>
      </c>
      <c r="G49" s="46">
        <f t="shared" si="10"/>
        <v>0</v>
      </c>
      <c r="H49" s="46">
        <f t="shared" si="10"/>
        <v>-11130047</v>
      </c>
      <c r="I49" s="46">
        <f t="shared" si="10"/>
        <v>6657045</v>
      </c>
      <c r="J49" s="46">
        <f t="shared" si="10"/>
        <v>-4473002</v>
      </c>
      <c r="K49" s="46">
        <f t="shared" si="10"/>
        <v>1313402</v>
      </c>
      <c r="L49" s="46">
        <f t="shared" si="10"/>
        <v>6260692</v>
      </c>
      <c r="M49" s="46">
        <f t="shared" si="10"/>
        <v>0</v>
      </c>
      <c r="N49" s="46">
        <f t="shared" si="10"/>
        <v>7574094</v>
      </c>
      <c r="O49" s="46">
        <f t="shared" si="10"/>
        <v>-1779173</v>
      </c>
      <c r="P49" s="46">
        <f t="shared" si="10"/>
        <v>-1535597</v>
      </c>
      <c r="Q49" s="46">
        <f t="shared" si="10"/>
        <v>20844398</v>
      </c>
      <c r="R49" s="46">
        <f t="shared" si="10"/>
        <v>17529628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20630720</v>
      </c>
      <c r="X49" s="46">
        <f>IF(F25=F48,0,X25-X48)</f>
        <v>-2764423</v>
      </c>
      <c r="Y49" s="46">
        <f t="shared" si="10"/>
        <v>23395143</v>
      </c>
      <c r="Z49" s="47">
        <f>+IF(X49&lt;&gt;0,+(Y49/X49)*100,0)</f>
        <v>-846.2938920707865</v>
      </c>
      <c r="AA49" s="44">
        <f>+AA25-AA48</f>
        <v>23159439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301546313</v>
      </c>
      <c r="D5" s="19">
        <f>SUM(D6:D8)</f>
        <v>0</v>
      </c>
      <c r="E5" s="20">
        <f t="shared" si="0"/>
        <v>240963278</v>
      </c>
      <c r="F5" s="21">
        <f t="shared" si="0"/>
        <v>240963278</v>
      </c>
      <c r="G5" s="21">
        <f t="shared" si="0"/>
        <v>94844141</v>
      </c>
      <c r="H5" s="21">
        <f t="shared" si="0"/>
        <v>2656926</v>
      </c>
      <c r="I5" s="21">
        <f t="shared" si="0"/>
        <v>3386995</v>
      </c>
      <c r="J5" s="21">
        <f t="shared" si="0"/>
        <v>100888062</v>
      </c>
      <c r="K5" s="21">
        <f t="shared" si="0"/>
        <v>29130835</v>
      </c>
      <c r="L5" s="21">
        <f t="shared" si="0"/>
        <v>17925568</v>
      </c>
      <c r="M5" s="21">
        <f t="shared" si="0"/>
        <v>81841577</v>
      </c>
      <c r="N5" s="21">
        <f t="shared" si="0"/>
        <v>128897980</v>
      </c>
      <c r="O5" s="21">
        <f t="shared" si="0"/>
        <v>654292</v>
      </c>
      <c r="P5" s="21">
        <f t="shared" si="0"/>
        <v>258383</v>
      </c>
      <c r="Q5" s="21">
        <f t="shared" si="0"/>
        <v>56090575</v>
      </c>
      <c r="R5" s="21">
        <f t="shared" si="0"/>
        <v>57003250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286789292</v>
      </c>
      <c r="X5" s="21">
        <f t="shared" si="0"/>
        <v>231330753</v>
      </c>
      <c r="Y5" s="21">
        <f t="shared" si="0"/>
        <v>55458539</v>
      </c>
      <c r="Z5" s="4">
        <f>+IF(X5&lt;&gt;0,+(Y5/X5)*100,0)</f>
        <v>23.973699251305337</v>
      </c>
      <c r="AA5" s="19">
        <f>SUM(AA6:AA8)</f>
        <v>240963278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298013310</v>
      </c>
      <c r="D7" s="25"/>
      <c r="E7" s="26">
        <v>232474274</v>
      </c>
      <c r="F7" s="27">
        <v>232474274</v>
      </c>
      <c r="G7" s="27">
        <v>94695953</v>
      </c>
      <c r="H7" s="27">
        <v>2470801</v>
      </c>
      <c r="I7" s="27">
        <v>3361888</v>
      </c>
      <c r="J7" s="27">
        <v>100528642</v>
      </c>
      <c r="K7" s="27">
        <v>29129613</v>
      </c>
      <c r="L7" s="27">
        <v>17924215</v>
      </c>
      <c r="M7" s="27">
        <v>81840582</v>
      </c>
      <c r="N7" s="27">
        <v>128894410</v>
      </c>
      <c r="O7" s="27">
        <v>610300</v>
      </c>
      <c r="P7" s="27">
        <v>257283</v>
      </c>
      <c r="Q7" s="27">
        <v>56089363</v>
      </c>
      <c r="R7" s="27">
        <v>56956946</v>
      </c>
      <c r="S7" s="27"/>
      <c r="T7" s="27"/>
      <c r="U7" s="27"/>
      <c r="V7" s="27"/>
      <c r="W7" s="27">
        <v>286379998</v>
      </c>
      <c r="X7" s="27">
        <v>224964000</v>
      </c>
      <c r="Y7" s="27">
        <v>61415998</v>
      </c>
      <c r="Z7" s="7">
        <v>27.3</v>
      </c>
      <c r="AA7" s="25">
        <v>232474274</v>
      </c>
    </row>
    <row r="8" spans="1:27" ht="13.5">
      <c r="A8" s="5" t="s">
        <v>35</v>
      </c>
      <c r="B8" s="3"/>
      <c r="C8" s="22">
        <v>3533003</v>
      </c>
      <c r="D8" s="22"/>
      <c r="E8" s="23">
        <v>8489004</v>
      </c>
      <c r="F8" s="24">
        <v>8489004</v>
      </c>
      <c r="G8" s="24">
        <v>148188</v>
      </c>
      <c r="H8" s="24">
        <v>186125</v>
      </c>
      <c r="I8" s="24">
        <v>25107</v>
      </c>
      <c r="J8" s="24">
        <v>359420</v>
      </c>
      <c r="K8" s="24">
        <v>1222</v>
      </c>
      <c r="L8" s="24">
        <v>1353</v>
      </c>
      <c r="M8" s="24">
        <v>995</v>
      </c>
      <c r="N8" s="24">
        <v>3570</v>
      </c>
      <c r="O8" s="24">
        <v>43992</v>
      </c>
      <c r="P8" s="24">
        <v>1100</v>
      </c>
      <c r="Q8" s="24">
        <v>1212</v>
      </c>
      <c r="R8" s="24">
        <v>46304</v>
      </c>
      <c r="S8" s="24"/>
      <c r="T8" s="24"/>
      <c r="U8" s="24"/>
      <c r="V8" s="24"/>
      <c r="W8" s="24">
        <v>409294</v>
      </c>
      <c r="X8" s="24">
        <v>6366753</v>
      </c>
      <c r="Y8" s="24">
        <v>-5957459</v>
      </c>
      <c r="Z8" s="6">
        <v>-93.57</v>
      </c>
      <c r="AA8" s="22">
        <v>8489004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4503280</v>
      </c>
      <c r="F9" s="21">
        <f t="shared" si="1"/>
        <v>4503280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3377250</v>
      </c>
      <c r="Y9" s="21">
        <f t="shared" si="1"/>
        <v>-3377250</v>
      </c>
      <c r="Z9" s="4">
        <f>+IF(X9&lt;&gt;0,+(Y9/X9)*100,0)</f>
        <v>-100</v>
      </c>
      <c r="AA9" s="19">
        <f>SUM(AA10:AA14)</f>
        <v>4503280</v>
      </c>
    </row>
    <row r="10" spans="1:27" ht="13.5">
      <c r="A10" s="5" t="s">
        <v>37</v>
      </c>
      <c r="B10" s="3"/>
      <c r="C10" s="22"/>
      <c r="D10" s="22"/>
      <c r="E10" s="23">
        <v>4503280</v>
      </c>
      <c r="F10" s="24">
        <v>4503280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3377250</v>
      </c>
      <c r="Y10" s="24">
        <v>-3377250</v>
      </c>
      <c r="Z10" s="6">
        <v>-100</v>
      </c>
      <c r="AA10" s="22">
        <v>4503280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38605521</v>
      </c>
      <c r="D15" s="19">
        <f>SUM(D16:D18)</f>
        <v>0</v>
      </c>
      <c r="E15" s="20">
        <f t="shared" si="2"/>
        <v>202837392</v>
      </c>
      <c r="F15" s="21">
        <f t="shared" si="2"/>
        <v>202837392</v>
      </c>
      <c r="G15" s="21">
        <f t="shared" si="2"/>
        <v>18757445</v>
      </c>
      <c r="H15" s="21">
        <f t="shared" si="2"/>
        <v>12002489</v>
      </c>
      <c r="I15" s="21">
        <f t="shared" si="2"/>
        <v>8451306</v>
      </c>
      <c r="J15" s="21">
        <f t="shared" si="2"/>
        <v>39211240</v>
      </c>
      <c r="K15" s="21">
        <f t="shared" si="2"/>
        <v>12038816</v>
      </c>
      <c r="L15" s="21">
        <f t="shared" si="2"/>
        <v>15715701</v>
      </c>
      <c r="M15" s="21">
        <f t="shared" si="2"/>
        <v>20151094</v>
      </c>
      <c r="N15" s="21">
        <f t="shared" si="2"/>
        <v>47905611</v>
      </c>
      <c r="O15" s="21">
        <f t="shared" si="2"/>
        <v>13277836</v>
      </c>
      <c r="P15" s="21">
        <f t="shared" si="2"/>
        <v>8514101</v>
      </c>
      <c r="Q15" s="21">
        <f t="shared" si="2"/>
        <v>0</v>
      </c>
      <c r="R15" s="21">
        <f t="shared" si="2"/>
        <v>21791937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108908788</v>
      </c>
      <c r="X15" s="21">
        <f t="shared" si="2"/>
        <v>104324748</v>
      </c>
      <c r="Y15" s="21">
        <f t="shared" si="2"/>
        <v>4584040</v>
      </c>
      <c r="Z15" s="4">
        <f>+IF(X15&lt;&gt;0,+(Y15/X15)*100,0)</f>
        <v>4.394010134584748</v>
      </c>
      <c r="AA15" s="19">
        <f>SUM(AA16:AA18)</f>
        <v>202837392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29288558</v>
      </c>
      <c r="D17" s="22"/>
      <c r="E17" s="23">
        <v>191212000</v>
      </c>
      <c r="F17" s="24">
        <v>191212000</v>
      </c>
      <c r="G17" s="24">
        <v>18757445</v>
      </c>
      <c r="H17" s="24">
        <v>12002489</v>
      </c>
      <c r="I17" s="24">
        <v>8451306</v>
      </c>
      <c r="J17" s="24">
        <v>39211240</v>
      </c>
      <c r="K17" s="24">
        <v>12038816</v>
      </c>
      <c r="L17" s="24">
        <v>15715701</v>
      </c>
      <c r="M17" s="24">
        <v>20151094</v>
      </c>
      <c r="N17" s="24">
        <v>47905611</v>
      </c>
      <c r="O17" s="24">
        <v>13277836</v>
      </c>
      <c r="P17" s="24">
        <v>8514101</v>
      </c>
      <c r="Q17" s="24"/>
      <c r="R17" s="24">
        <v>21791937</v>
      </c>
      <c r="S17" s="24"/>
      <c r="T17" s="24"/>
      <c r="U17" s="24"/>
      <c r="V17" s="24"/>
      <c r="W17" s="24">
        <v>108908788</v>
      </c>
      <c r="X17" s="24">
        <v>95605998</v>
      </c>
      <c r="Y17" s="24">
        <v>13302790</v>
      </c>
      <c r="Z17" s="6">
        <v>13.91</v>
      </c>
      <c r="AA17" s="22">
        <v>191212000</v>
      </c>
    </row>
    <row r="18" spans="1:27" ht="13.5">
      <c r="A18" s="5" t="s">
        <v>45</v>
      </c>
      <c r="B18" s="3"/>
      <c r="C18" s="22">
        <v>9316963</v>
      </c>
      <c r="D18" s="22"/>
      <c r="E18" s="23">
        <v>11625392</v>
      </c>
      <c r="F18" s="24">
        <v>11625392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8718750</v>
      </c>
      <c r="Y18" s="24">
        <v>-8718750</v>
      </c>
      <c r="Z18" s="6">
        <v>-100</v>
      </c>
      <c r="AA18" s="22">
        <v>11625392</v>
      </c>
    </row>
    <row r="19" spans="1:27" ht="13.5">
      <c r="A19" s="2" t="s">
        <v>46</v>
      </c>
      <c r="B19" s="8"/>
      <c r="C19" s="19">
        <f aca="true" t="shared" si="3" ref="C19:Y19">SUM(C20:C23)</f>
        <v>314000404</v>
      </c>
      <c r="D19" s="19">
        <f>SUM(D20:D23)</f>
        <v>0</v>
      </c>
      <c r="E19" s="20">
        <f t="shared" si="3"/>
        <v>236750748</v>
      </c>
      <c r="F19" s="21">
        <f t="shared" si="3"/>
        <v>236750748</v>
      </c>
      <c r="G19" s="21">
        <f t="shared" si="3"/>
        <v>159300</v>
      </c>
      <c r="H19" s="21">
        <f t="shared" si="3"/>
        <v>11153871</v>
      </c>
      <c r="I19" s="21">
        <f t="shared" si="3"/>
        <v>8619072</v>
      </c>
      <c r="J19" s="21">
        <f t="shared" si="3"/>
        <v>19932243</v>
      </c>
      <c r="K19" s="21">
        <f t="shared" si="3"/>
        <v>16860540</v>
      </c>
      <c r="L19" s="21">
        <f t="shared" si="3"/>
        <v>26493300</v>
      </c>
      <c r="M19" s="21">
        <f t="shared" si="3"/>
        <v>13872428</v>
      </c>
      <c r="N19" s="21">
        <f t="shared" si="3"/>
        <v>57226268</v>
      </c>
      <c r="O19" s="21">
        <f t="shared" si="3"/>
        <v>14204040</v>
      </c>
      <c r="P19" s="21">
        <f t="shared" si="3"/>
        <v>16469171</v>
      </c>
      <c r="Q19" s="21">
        <f t="shared" si="3"/>
        <v>2106528</v>
      </c>
      <c r="R19" s="21">
        <f t="shared" si="3"/>
        <v>32779739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109938250</v>
      </c>
      <c r="X19" s="21">
        <f t="shared" si="3"/>
        <v>126954747</v>
      </c>
      <c r="Y19" s="21">
        <f t="shared" si="3"/>
        <v>-17016497</v>
      </c>
      <c r="Z19" s="4">
        <f>+IF(X19&lt;&gt;0,+(Y19/X19)*100,0)</f>
        <v>-13.403592541521903</v>
      </c>
      <c r="AA19" s="19">
        <f>SUM(AA20:AA23)</f>
        <v>236750748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309305370</v>
      </c>
      <c r="D21" s="22"/>
      <c r="E21" s="23">
        <v>206143043</v>
      </c>
      <c r="F21" s="24">
        <v>206143043</v>
      </c>
      <c r="G21" s="24"/>
      <c r="H21" s="24">
        <v>5415210</v>
      </c>
      <c r="I21" s="24">
        <v>6836204</v>
      </c>
      <c r="J21" s="24">
        <v>12251414</v>
      </c>
      <c r="K21" s="24">
        <v>16740900</v>
      </c>
      <c r="L21" s="24">
        <v>24651319</v>
      </c>
      <c r="M21" s="24">
        <v>13317784</v>
      </c>
      <c r="N21" s="24">
        <v>54710003</v>
      </c>
      <c r="O21" s="24">
        <v>12949146</v>
      </c>
      <c r="P21" s="24">
        <v>15494818</v>
      </c>
      <c r="Q21" s="24">
        <v>1474570</v>
      </c>
      <c r="R21" s="24">
        <v>29918534</v>
      </c>
      <c r="S21" s="24"/>
      <c r="T21" s="24"/>
      <c r="U21" s="24"/>
      <c r="V21" s="24"/>
      <c r="W21" s="24">
        <v>96879951</v>
      </c>
      <c r="X21" s="24">
        <v>113870997</v>
      </c>
      <c r="Y21" s="24">
        <v>-16991046</v>
      </c>
      <c r="Z21" s="6">
        <v>-14.92</v>
      </c>
      <c r="AA21" s="22">
        <v>206143043</v>
      </c>
    </row>
    <row r="22" spans="1:27" ht="13.5">
      <c r="A22" s="5" t="s">
        <v>49</v>
      </c>
      <c r="B22" s="3"/>
      <c r="C22" s="25">
        <v>4695034</v>
      </c>
      <c r="D22" s="25"/>
      <c r="E22" s="26">
        <v>30607705</v>
      </c>
      <c r="F22" s="27">
        <v>30607705</v>
      </c>
      <c r="G22" s="27">
        <v>159300</v>
      </c>
      <c r="H22" s="27">
        <v>5738661</v>
      </c>
      <c r="I22" s="27">
        <v>1782868</v>
      </c>
      <c r="J22" s="27">
        <v>7680829</v>
      </c>
      <c r="K22" s="27">
        <v>119640</v>
      </c>
      <c r="L22" s="27">
        <v>1841981</v>
      </c>
      <c r="M22" s="27">
        <v>554644</v>
      </c>
      <c r="N22" s="27">
        <v>2516265</v>
      </c>
      <c r="O22" s="27">
        <v>1254894</v>
      </c>
      <c r="P22" s="27">
        <v>974353</v>
      </c>
      <c r="Q22" s="27">
        <v>631958</v>
      </c>
      <c r="R22" s="27">
        <v>2861205</v>
      </c>
      <c r="S22" s="27"/>
      <c r="T22" s="27"/>
      <c r="U22" s="27"/>
      <c r="V22" s="27"/>
      <c r="W22" s="27">
        <v>13058299</v>
      </c>
      <c r="X22" s="27">
        <v>13083750</v>
      </c>
      <c r="Y22" s="27">
        <v>-25451</v>
      </c>
      <c r="Z22" s="7">
        <v>-0.19</v>
      </c>
      <c r="AA22" s="25">
        <v>30607705</v>
      </c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654152238</v>
      </c>
      <c r="D25" s="40">
        <f>+D5+D9+D15+D19+D24</f>
        <v>0</v>
      </c>
      <c r="E25" s="41">
        <f t="shared" si="4"/>
        <v>685054698</v>
      </c>
      <c r="F25" s="42">
        <f t="shared" si="4"/>
        <v>685054698</v>
      </c>
      <c r="G25" s="42">
        <f t="shared" si="4"/>
        <v>113760886</v>
      </c>
      <c r="H25" s="42">
        <f t="shared" si="4"/>
        <v>25813286</v>
      </c>
      <c r="I25" s="42">
        <f t="shared" si="4"/>
        <v>20457373</v>
      </c>
      <c r="J25" s="42">
        <f t="shared" si="4"/>
        <v>160031545</v>
      </c>
      <c r="K25" s="42">
        <f t="shared" si="4"/>
        <v>58030191</v>
      </c>
      <c r="L25" s="42">
        <f t="shared" si="4"/>
        <v>60134569</v>
      </c>
      <c r="M25" s="42">
        <f t="shared" si="4"/>
        <v>115865099</v>
      </c>
      <c r="N25" s="42">
        <f t="shared" si="4"/>
        <v>234029859</v>
      </c>
      <c r="O25" s="42">
        <f t="shared" si="4"/>
        <v>28136168</v>
      </c>
      <c r="P25" s="42">
        <f t="shared" si="4"/>
        <v>25241655</v>
      </c>
      <c r="Q25" s="42">
        <f t="shared" si="4"/>
        <v>58197103</v>
      </c>
      <c r="R25" s="42">
        <f t="shared" si="4"/>
        <v>111574926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505636330</v>
      </c>
      <c r="X25" s="42">
        <f t="shared" si="4"/>
        <v>465987498</v>
      </c>
      <c r="Y25" s="42">
        <f t="shared" si="4"/>
        <v>39648832</v>
      </c>
      <c r="Z25" s="43">
        <f>+IF(X25&lt;&gt;0,+(Y25/X25)*100,0)</f>
        <v>8.508561317668656</v>
      </c>
      <c r="AA25" s="40">
        <f>+AA5+AA9+AA15+AA19+AA24</f>
        <v>685054698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161578556</v>
      </c>
      <c r="D28" s="19">
        <f>SUM(D29:D31)</f>
        <v>0</v>
      </c>
      <c r="E28" s="20">
        <f t="shared" si="5"/>
        <v>182639935</v>
      </c>
      <c r="F28" s="21">
        <f t="shared" si="5"/>
        <v>182639935</v>
      </c>
      <c r="G28" s="21">
        <f t="shared" si="5"/>
        <v>6228025</v>
      </c>
      <c r="H28" s="21">
        <f t="shared" si="5"/>
        <v>8853966</v>
      </c>
      <c r="I28" s="21">
        <f t="shared" si="5"/>
        <v>7609318</v>
      </c>
      <c r="J28" s="21">
        <f t="shared" si="5"/>
        <v>22691309</v>
      </c>
      <c r="K28" s="21">
        <f t="shared" si="5"/>
        <v>11928367</v>
      </c>
      <c r="L28" s="21">
        <f t="shared" si="5"/>
        <v>9275298</v>
      </c>
      <c r="M28" s="21">
        <f t="shared" si="5"/>
        <v>10275408</v>
      </c>
      <c r="N28" s="21">
        <f t="shared" si="5"/>
        <v>31479073</v>
      </c>
      <c r="O28" s="21">
        <f t="shared" si="5"/>
        <v>8783519</v>
      </c>
      <c r="P28" s="21">
        <f t="shared" si="5"/>
        <v>9588008</v>
      </c>
      <c r="Q28" s="21">
        <f t="shared" si="5"/>
        <v>8187814</v>
      </c>
      <c r="R28" s="21">
        <f t="shared" si="5"/>
        <v>26559341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80729723</v>
      </c>
      <c r="X28" s="21">
        <f t="shared" si="5"/>
        <v>136979991</v>
      </c>
      <c r="Y28" s="21">
        <f t="shared" si="5"/>
        <v>-56250268</v>
      </c>
      <c r="Z28" s="4">
        <f>+IF(X28&lt;&gt;0,+(Y28/X28)*100,0)</f>
        <v>-41.0645873089596</v>
      </c>
      <c r="AA28" s="19">
        <f>SUM(AA29:AA31)</f>
        <v>182639935</v>
      </c>
    </row>
    <row r="29" spans="1:27" ht="13.5">
      <c r="A29" s="5" t="s">
        <v>33</v>
      </c>
      <c r="B29" s="3"/>
      <c r="C29" s="22">
        <v>39383776</v>
      </c>
      <c r="D29" s="22"/>
      <c r="E29" s="23">
        <v>48810641</v>
      </c>
      <c r="F29" s="24">
        <v>48810641</v>
      </c>
      <c r="G29" s="24">
        <v>2840984</v>
      </c>
      <c r="H29" s="24">
        <v>2440900</v>
      </c>
      <c r="I29" s="24">
        <v>3098209</v>
      </c>
      <c r="J29" s="24">
        <v>8380093</v>
      </c>
      <c r="K29" s="24">
        <v>5905091</v>
      </c>
      <c r="L29" s="24">
        <v>4293828</v>
      </c>
      <c r="M29" s="24">
        <v>3111068</v>
      </c>
      <c r="N29" s="24">
        <v>13309987</v>
      </c>
      <c r="O29" s="24">
        <v>3820282</v>
      </c>
      <c r="P29" s="24">
        <v>4036613</v>
      </c>
      <c r="Q29" s="24">
        <v>3688621</v>
      </c>
      <c r="R29" s="24">
        <v>11545516</v>
      </c>
      <c r="S29" s="24"/>
      <c r="T29" s="24"/>
      <c r="U29" s="24"/>
      <c r="V29" s="24"/>
      <c r="W29" s="24">
        <v>33235596</v>
      </c>
      <c r="X29" s="24">
        <v>36608247</v>
      </c>
      <c r="Y29" s="24">
        <v>-3372651</v>
      </c>
      <c r="Z29" s="6">
        <v>-9.21</v>
      </c>
      <c r="AA29" s="22">
        <v>48810641</v>
      </c>
    </row>
    <row r="30" spans="1:27" ht="13.5">
      <c r="A30" s="5" t="s">
        <v>34</v>
      </c>
      <c r="B30" s="3"/>
      <c r="C30" s="25">
        <v>68391017</v>
      </c>
      <c r="D30" s="25"/>
      <c r="E30" s="26">
        <v>74821254</v>
      </c>
      <c r="F30" s="27">
        <v>74821254</v>
      </c>
      <c r="G30" s="27">
        <v>1462747</v>
      </c>
      <c r="H30" s="27">
        <v>4044769</v>
      </c>
      <c r="I30" s="27">
        <v>1621953</v>
      </c>
      <c r="J30" s="27">
        <v>7129469</v>
      </c>
      <c r="K30" s="27">
        <v>2763506</v>
      </c>
      <c r="L30" s="27">
        <v>2099330</v>
      </c>
      <c r="M30" s="27">
        <v>5073776</v>
      </c>
      <c r="N30" s="27">
        <v>9936612</v>
      </c>
      <c r="O30" s="27">
        <v>2431449</v>
      </c>
      <c r="P30" s="27">
        <v>3102697</v>
      </c>
      <c r="Q30" s="27">
        <v>2322025</v>
      </c>
      <c r="R30" s="27">
        <v>7856171</v>
      </c>
      <c r="S30" s="27"/>
      <c r="T30" s="27"/>
      <c r="U30" s="27"/>
      <c r="V30" s="27"/>
      <c r="W30" s="27">
        <v>24922252</v>
      </c>
      <c r="X30" s="27">
        <v>56115747</v>
      </c>
      <c r="Y30" s="27">
        <v>-31193495</v>
      </c>
      <c r="Z30" s="7">
        <v>-55.59</v>
      </c>
      <c r="AA30" s="25">
        <v>74821254</v>
      </c>
    </row>
    <row r="31" spans="1:27" ht="13.5">
      <c r="A31" s="5" t="s">
        <v>35</v>
      </c>
      <c r="B31" s="3"/>
      <c r="C31" s="22">
        <v>53803763</v>
      </c>
      <c r="D31" s="22"/>
      <c r="E31" s="23">
        <v>59008040</v>
      </c>
      <c r="F31" s="24">
        <v>59008040</v>
      </c>
      <c r="G31" s="24">
        <v>1924294</v>
      </c>
      <c r="H31" s="24">
        <v>2368297</v>
      </c>
      <c r="I31" s="24">
        <v>2889156</v>
      </c>
      <c r="J31" s="24">
        <v>7181747</v>
      </c>
      <c r="K31" s="24">
        <v>3259770</v>
      </c>
      <c r="L31" s="24">
        <v>2882140</v>
      </c>
      <c r="M31" s="24">
        <v>2090564</v>
      </c>
      <c r="N31" s="24">
        <v>8232474</v>
      </c>
      <c r="O31" s="24">
        <v>2531788</v>
      </c>
      <c r="P31" s="24">
        <v>2448698</v>
      </c>
      <c r="Q31" s="24">
        <v>2177168</v>
      </c>
      <c r="R31" s="24">
        <v>7157654</v>
      </c>
      <c r="S31" s="24"/>
      <c r="T31" s="24"/>
      <c r="U31" s="24"/>
      <c r="V31" s="24"/>
      <c r="W31" s="24">
        <v>22571875</v>
      </c>
      <c r="X31" s="24">
        <v>44255997</v>
      </c>
      <c r="Y31" s="24">
        <v>-21684122</v>
      </c>
      <c r="Z31" s="6">
        <v>-49</v>
      </c>
      <c r="AA31" s="22">
        <v>59008040</v>
      </c>
    </row>
    <row r="32" spans="1:27" ht="13.5">
      <c r="A32" s="2" t="s">
        <v>36</v>
      </c>
      <c r="B32" s="3"/>
      <c r="C32" s="19">
        <f aca="true" t="shared" si="6" ref="C32:Y32">SUM(C33:C37)</f>
        <v>14921931</v>
      </c>
      <c r="D32" s="19">
        <f>SUM(D33:D37)</f>
        <v>0</v>
      </c>
      <c r="E32" s="20">
        <f t="shared" si="6"/>
        <v>15593868</v>
      </c>
      <c r="F32" s="21">
        <f t="shared" si="6"/>
        <v>15593868</v>
      </c>
      <c r="G32" s="21">
        <f t="shared" si="6"/>
        <v>1217147</v>
      </c>
      <c r="H32" s="21">
        <f t="shared" si="6"/>
        <v>1138213</v>
      </c>
      <c r="I32" s="21">
        <f t="shared" si="6"/>
        <v>1140845</v>
      </c>
      <c r="J32" s="21">
        <f t="shared" si="6"/>
        <v>3496205</v>
      </c>
      <c r="K32" s="21">
        <f t="shared" si="6"/>
        <v>1351695</v>
      </c>
      <c r="L32" s="21">
        <f t="shared" si="6"/>
        <v>1785516</v>
      </c>
      <c r="M32" s="21">
        <f t="shared" si="6"/>
        <v>1256369</v>
      </c>
      <c r="N32" s="21">
        <f t="shared" si="6"/>
        <v>4393580</v>
      </c>
      <c r="O32" s="21">
        <f t="shared" si="6"/>
        <v>1417403</v>
      </c>
      <c r="P32" s="21">
        <f t="shared" si="6"/>
        <v>1224352</v>
      </c>
      <c r="Q32" s="21">
        <f t="shared" si="6"/>
        <v>1213783</v>
      </c>
      <c r="R32" s="21">
        <f t="shared" si="6"/>
        <v>3855538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11745323</v>
      </c>
      <c r="X32" s="21">
        <f t="shared" si="6"/>
        <v>10113750</v>
      </c>
      <c r="Y32" s="21">
        <f t="shared" si="6"/>
        <v>1631573</v>
      </c>
      <c r="Z32" s="4">
        <f>+IF(X32&lt;&gt;0,+(Y32/X32)*100,0)</f>
        <v>16.132225930045728</v>
      </c>
      <c r="AA32" s="19">
        <f>SUM(AA33:AA37)</f>
        <v>15593868</v>
      </c>
    </row>
    <row r="33" spans="1:27" ht="13.5">
      <c r="A33" s="5" t="s">
        <v>37</v>
      </c>
      <c r="B33" s="3"/>
      <c r="C33" s="22">
        <v>11323131</v>
      </c>
      <c r="D33" s="22"/>
      <c r="E33" s="23">
        <v>2108834</v>
      </c>
      <c r="F33" s="24">
        <v>2108834</v>
      </c>
      <c r="G33" s="24">
        <v>151402</v>
      </c>
      <c r="H33" s="24">
        <v>149808</v>
      </c>
      <c r="I33" s="24">
        <v>147190</v>
      </c>
      <c r="J33" s="24">
        <v>448400</v>
      </c>
      <c r="K33" s="24">
        <v>147244</v>
      </c>
      <c r="L33" s="24">
        <v>179200</v>
      </c>
      <c r="M33" s="24">
        <v>207124</v>
      </c>
      <c r="N33" s="24">
        <v>533568</v>
      </c>
      <c r="O33" s="24">
        <v>156656</v>
      </c>
      <c r="P33" s="24">
        <v>171490</v>
      </c>
      <c r="Q33" s="24">
        <v>152073</v>
      </c>
      <c r="R33" s="24">
        <v>480219</v>
      </c>
      <c r="S33" s="24"/>
      <c r="T33" s="24"/>
      <c r="U33" s="24"/>
      <c r="V33" s="24"/>
      <c r="W33" s="24">
        <v>1462187</v>
      </c>
      <c r="X33" s="24"/>
      <c r="Y33" s="24">
        <v>1462187</v>
      </c>
      <c r="Z33" s="6">
        <v>0</v>
      </c>
      <c r="AA33" s="22">
        <v>2108834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2297022</v>
      </c>
      <c r="D35" s="22"/>
      <c r="E35" s="23">
        <v>13485034</v>
      </c>
      <c r="F35" s="24">
        <v>13485034</v>
      </c>
      <c r="G35" s="24">
        <v>1065745</v>
      </c>
      <c r="H35" s="24">
        <v>988405</v>
      </c>
      <c r="I35" s="24">
        <v>993655</v>
      </c>
      <c r="J35" s="24">
        <v>3047805</v>
      </c>
      <c r="K35" s="24">
        <v>1204451</v>
      </c>
      <c r="L35" s="24">
        <v>1606316</v>
      </c>
      <c r="M35" s="24">
        <v>1049245</v>
      </c>
      <c r="N35" s="24">
        <v>3860012</v>
      </c>
      <c r="O35" s="24">
        <v>1260747</v>
      </c>
      <c r="P35" s="24">
        <v>1052862</v>
      </c>
      <c r="Q35" s="24">
        <v>1061710</v>
      </c>
      <c r="R35" s="24">
        <v>3375319</v>
      </c>
      <c r="S35" s="24"/>
      <c r="T35" s="24"/>
      <c r="U35" s="24"/>
      <c r="V35" s="24"/>
      <c r="W35" s="24">
        <v>10283136</v>
      </c>
      <c r="X35" s="24">
        <v>10113750</v>
      </c>
      <c r="Y35" s="24">
        <v>169386</v>
      </c>
      <c r="Z35" s="6">
        <v>1.67</v>
      </c>
      <c r="AA35" s="22">
        <v>13485034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1301778</v>
      </c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24758296</v>
      </c>
      <c r="D38" s="19">
        <f>SUM(D39:D41)</f>
        <v>0</v>
      </c>
      <c r="E38" s="20">
        <f t="shared" si="7"/>
        <v>149243846</v>
      </c>
      <c r="F38" s="21">
        <f t="shared" si="7"/>
        <v>149243846</v>
      </c>
      <c r="G38" s="21">
        <f t="shared" si="7"/>
        <v>9612595</v>
      </c>
      <c r="H38" s="21">
        <f t="shared" si="7"/>
        <v>9638662</v>
      </c>
      <c r="I38" s="21">
        <f t="shared" si="7"/>
        <v>15285993</v>
      </c>
      <c r="J38" s="21">
        <f t="shared" si="7"/>
        <v>34537250</v>
      </c>
      <c r="K38" s="21">
        <f t="shared" si="7"/>
        <v>5820016</v>
      </c>
      <c r="L38" s="21">
        <f t="shared" si="7"/>
        <v>9898867</v>
      </c>
      <c r="M38" s="21">
        <f t="shared" si="7"/>
        <v>16805518</v>
      </c>
      <c r="N38" s="21">
        <f t="shared" si="7"/>
        <v>32524401</v>
      </c>
      <c r="O38" s="21">
        <f t="shared" si="7"/>
        <v>7082520</v>
      </c>
      <c r="P38" s="21">
        <f t="shared" si="7"/>
        <v>8733767</v>
      </c>
      <c r="Q38" s="21">
        <f t="shared" si="7"/>
        <v>7412513</v>
      </c>
      <c r="R38" s="21">
        <f t="shared" si="7"/>
        <v>23228800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90290451</v>
      </c>
      <c r="X38" s="21">
        <f t="shared" si="7"/>
        <v>111933000</v>
      </c>
      <c r="Y38" s="21">
        <f t="shared" si="7"/>
        <v>-21642549</v>
      </c>
      <c r="Z38" s="4">
        <f>+IF(X38&lt;&gt;0,+(Y38/X38)*100,0)</f>
        <v>-19.3352710996757</v>
      </c>
      <c r="AA38" s="19">
        <f>SUM(AA39:AA41)</f>
        <v>149243846</v>
      </c>
    </row>
    <row r="39" spans="1:27" ht="13.5">
      <c r="A39" s="5" t="s">
        <v>43</v>
      </c>
      <c r="B39" s="3"/>
      <c r="C39" s="22"/>
      <c r="D39" s="22"/>
      <c r="E39" s="23">
        <v>176</v>
      </c>
      <c r="F39" s="24">
        <v>176</v>
      </c>
      <c r="G39" s="24"/>
      <c r="H39" s="24"/>
      <c r="I39" s="24"/>
      <c r="J39" s="24"/>
      <c r="K39" s="24">
        <v>720</v>
      </c>
      <c r="L39" s="24"/>
      <c r="M39" s="24"/>
      <c r="N39" s="24">
        <v>720</v>
      </c>
      <c r="O39" s="24"/>
      <c r="P39" s="24"/>
      <c r="Q39" s="24"/>
      <c r="R39" s="24"/>
      <c r="S39" s="24"/>
      <c r="T39" s="24"/>
      <c r="U39" s="24"/>
      <c r="V39" s="24"/>
      <c r="W39" s="24">
        <v>720</v>
      </c>
      <c r="X39" s="24"/>
      <c r="Y39" s="24">
        <v>720</v>
      </c>
      <c r="Z39" s="6">
        <v>0</v>
      </c>
      <c r="AA39" s="22">
        <v>176</v>
      </c>
    </row>
    <row r="40" spans="1:27" ht="13.5">
      <c r="A40" s="5" t="s">
        <v>44</v>
      </c>
      <c r="B40" s="3"/>
      <c r="C40" s="22">
        <v>22383864</v>
      </c>
      <c r="D40" s="22"/>
      <c r="E40" s="23">
        <v>125533716</v>
      </c>
      <c r="F40" s="24">
        <v>125533716</v>
      </c>
      <c r="G40" s="24">
        <v>8419348</v>
      </c>
      <c r="H40" s="24">
        <v>8021882</v>
      </c>
      <c r="I40" s="24">
        <v>13757429</v>
      </c>
      <c r="J40" s="24">
        <v>30198659</v>
      </c>
      <c r="K40" s="24">
        <v>4334481</v>
      </c>
      <c r="L40" s="24">
        <v>6276191</v>
      </c>
      <c r="M40" s="24">
        <v>14184417</v>
      </c>
      <c r="N40" s="24">
        <v>24795089</v>
      </c>
      <c r="O40" s="24">
        <v>5738663</v>
      </c>
      <c r="P40" s="24">
        <v>6578398</v>
      </c>
      <c r="Q40" s="24">
        <v>5497220</v>
      </c>
      <c r="R40" s="24">
        <v>17814281</v>
      </c>
      <c r="S40" s="24"/>
      <c r="T40" s="24"/>
      <c r="U40" s="24"/>
      <c r="V40" s="24"/>
      <c r="W40" s="24">
        <v>72808029</v>
      </c>
      <c r="X40" s="24">
        <v>94150503</v>
      </c>
      <c r="Y40" s="24">
        <v>-21342474</v>
      </c>
      <c r="Z40" s="6">
        <v>-22.67</v>
      </c>
      <c r="AA40" s="22">
        <v>125533716</v>
      </c>
    </row>
    <row r="41" spans="1:27" ht="13.5">
      <c r="A41" s="5" t="s">
        <v>45</v>
      </c>
      <c r="B41" s="3"/>
      <c r="C41" s="22">
        <v>2374432</v>
      </c>
      <c r="D41" s="22"/>
      <c r="E41" s="23">
        <v>23709954</v>
      </c>
      <c r="F41" s="24">
        <v>23709954</v>
      </c>
      <c r="G41" s="24">
        <v>1193247</v>
      </c>
      <c r="H41" s="24">
        <v>1616780</v>
      </c>
      <c r="I41" s="24">
        <v>1528564</v>
      </c>
      <c r="J41" s="24">
        <v>4338591</v>
      </c>
      <c r="K41" s="24">
        <v>1484815</v>
      </c>
      <c r="L41" s="24">
        <v>3622676</v>
      </c>
      <c r="M41" s="24">
        <v>2621101</v>
      </c>
      <c r="N41" s="24">
        <v>7728592</v>
      </c>
      <c r="O41" s="24">
        <v>1343857</v>
      </c>
      <c r="P41" s="24">
        <v>2155369</v>
      </c>
      <c r="Q41" s="24">
        <v>1915293</v>
      </c>
      <c r="R41" s="24">
        <v>5414519</v>
      </c>
      <c r="S41" s="24"/>
      <c r="T41" s="24"/>
      <c r="U41" s="24"/>
      <c r="V41" s="24"/>
      <c r="W41" s="24">
        <v>17481702</v>
      </c>
      <c r="X41" s="24">
        <v>17782497</v>
      </c>
      <c r="Y41" s="24">
        <v>-300795</v>
      </c>
      <c r="Z41" s="6">
        <v>-1.69</v>
      </c>
      <c r="AA41" s="22">
        <v>23709954</v>
      </c>
    </row>
    <row r="42" spans="1:27" ht="13.5">
      <c r="A42" s="2" t="s">
        <v>46</v>
      </c>
      <c r="B42" s="8"/>
      <c r="C42" s="19">
        <f aca="true" t="shared" si="8" ref="C42:Y42">SUM(C43:C46)</f>
        <v>283365807</v>
      </c>
      <c r="D42" s="19">
        <f>SUM(D43:D46)</f>
        <v>0</v>
      </c>
      <c r="E42" s="20">
        <f t="shared" si="8"/>
        <v>146948761</v>
      </c>
      <c r="F42" s="21">
        <f t="shared" si="8"/>
        <v>146948761</v>
      </c>
      <c r="G42" s="21">
        <f t="shared" si="8"/>
        <v>7548761</v>
      </c>
      <c r="H42" s="21">
        <f t="shared" si="8"/>
        <v>9549348</v>
      </c>
      <c r="I42" s="21">
        <f t="shared" si="8"/>
        <v>12298545</v>
      </c>
      <c r="J42" s="21">
        <f t="shared" si="8"/>
        <v>29396654</v>
      </c>
      <c r="K42" s="21">
        <f t="shared" si="8"/>
        <v>8809310</v>
      </c>
      <c r="L42" s="21">
        <f t="shared" si="8"/>
        <v>15355912</v>
      </c>
      <c r="M42" s="21">
        <f t="shared" si="8"/>
        <v>9768959</v>
      </c>
      <c r="N42" s="21">
        <f t="shared" si="8"/>
        <v>33934181</v>
      </c>
      <c r="O42" s="21">
        <f t="shared" si="8"/>
        <v>9778746</v>
      </c>
      <c r="P42" s="21">
        <f t="shared" si="8"/>
        <v>13351605</v>
      </c>
      <c r="Q42" s="21">
        <f t="shared" si="8"/>
        <v>13993819</v>
      </c>
      <c r="R42" s="21">
        <f t="shared" si="8"/>
        <v>37124170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100455005</v>
      </c>
      <c r="X42" s="21">
        <f t="shared" si="8"/>
        <v>110210994</v>
      </c>
      <c r="Y42" s="21">
        <f t="shared" si="8"/>
        <v>-9755989</v>
      </c>
      <c r="Z42" s="4">
        <f>+IF(X42&lt;&gt;0,+(Y42/X42)*100,0)</f>
        <v>-8.85210145187512</v>
      </c>
      <c r="AA42" s="19">
        <f>SUM(AA43:AA46)</f>
        <v>146948761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248135654</v>
      </c>
      <c r="D44" s="22"/>
      <c r="E44" s="23">
        <v>119782428</v>
      </c>
      <c r="F44" s="24">
        <v>119782428</v>
      </c>
      <c r="G44" s="24">
        <v>6751746</v>
      </c>
      <c r="H44" s="24">
        <v>7850650</v>
      </c>
      <c r="I44" s="24">
        <v>8784293</v>
      </c>
      <c r="J44" s="24">
        <v>23386689</v>
      </c>
      <c r="K44" s="24">
        <v>6843330</v>
      </c>
      <c r="L44" s="24">
        <v>12535733</v>
      </c>
      <c r="M44" s="24">
        <v>7187333</v>
      </c>
      <c r="N44" s="24">
        <v>26566396</v>
      </c>
      <c r="O44" s="24">
        <v>7717724</v>
      </c>
      <c r="P44" s="24">
        <v>11647567</v>
      </c>
      <c r="Q44" s="24">
        <v>10942339</v>
      </c>
      <c r="R44" s="24">
        <v>30307630</v>
      </c>
      <c r="S44" s="24"/>
      <c r="T44" s="24"/>
      <c r="U44" s="24"/>
      <c r="V44" s="24"/>
      <c r="W44" s="24">
        <v>80260715</v>
      </c>
      <c r="X44" s="24">
        <v>89836497</v>
      </c>
      <c r="Y44" s="24">
        <v>-9575782</v>
      </c>
      <c r="Z44" s="6">
        <v>-10.66</v>
      </c>
      <c r="AA44" s="22">
        <v>119782428</v>
      </c>
    </row>
    <row r="45" spans="1:27" ht="13.5">
      <c r="A45" s="5" t="s">
        <v>49</v>
      </c>
      <c r="B45" s="3"/>
      <c r="C45" s="25">
        <v>35230153</v>
      </c>
      <c r="D45" s="25"/>
      <c r="E45" s="26">
        <v>27166333</v>
      </c>
      <c r="F45" s="27">
        <v>27166333</v>
      </c>
      <c r="G45" s="27">
        <v>797015</v>
      </c>
      <c r="H45" s="27">
        <v>1698698</v>
      </c>
      <c r="I45" s="27">
        <v>3514252</v>
      </c>
      <c r="J45" s="27">
        <v>6009965</v>
      </c>
      <c r="K45" s="27">
        <v>1965980</v>
      </c>
      <c r="L45" s="27">
        <v>2820179</v>
      </c>
      <c r="M45" s="27">
        <v>2581626</v>
      </c>
      <c r="N45" s="27">
        <v>7367785</v>
      </c>
      <c r="O45" s="27">
        <v>2061022</v>
      </c>
      <c r="P45" s="27">
        <v>1704038</v>
      </c>
      <c r="Q45" s="27">
        <v>3051480</v>
      </c>
      <c r="R45" s="27">
        <v>6816540</v>
      </c>
      <c r="S45" s="27"/>
      <c r="T45" s="27"/>
      <c r="U45" s="27"/>
      <c r="V45" s="27"/>
      <c r="W45" s="27">
        <v>20194290</v>
      </c>
      <c r="X45" s="27">
        <v>20374497</v>
      </c>
      <c r="Y45" s="27">
        <v>-180207</v>
      </c>
      <c r="Z45" s="7">
        <v>-0.88</v>
      </c>
      <c r="AA45" s="25">
        <v>27166333</v>
      </c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484624590</v>
      </c>
      <c r="D48" s="40">
        <f>+D28+D32+D38+D42+D47</f>
        <v>0</v>
      </c>
      <c r="E48" s="41">
        <f t="shared" si="9"/>
        <v>494426410</v>
      </c>
      <c r="F48" s="42">
        <f t="shared" si="9"/>
        <v>494426410</v>
      </c>
      <c r="G48" s="42">
        <f t="shared" si="9"/>
        <v>24606528</v>
      </c>
      <c r="H48" s="42">
        <f t="shared" si="9"/>
        <v>29180189</v>
      </c>
      <c r="I48" s="42">
        <f t="shared" si="9"/>
        <v>36334701</v>
      </c>
      <c r="J48" s="42">
        <f t="shared" si="9"/>
        <v>90121418</v>
      </c>
      <c r="K48" s="42">
        <f t="shared" si="9"/>
        <v>27909388</v>
      </c>
      <c r="L48" s="42">
        <f t="shared" si="9"/>
        <v>36315593</v>
      </c>
      <c r="M48" s="42">
        <f t="shared" si="9"/>
        <v>38106254</v>
      </c>
      <c r="N48" s="42">
        <f t="shared" si="9"/>
        <v>102331235</v>
      </c>
      <c r="O48" s="42">
        <f t="shared" si="9"/>
        <v>27062188</v>
      </c>
      <c r="P48" s="42">
        <f t="shared" si="9"/>
        <v>32897732</v>
      </c>
      <c r="Q48" s="42">
        <f t="shared" si="9"/>
        <v>30807929</v>
      </c>
      <c r="R48" s="42">
        <f t="shared" si="9"/>
        <v>90767849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283220502</v>
      </c>
      <c r="X48" s="42">
        <f t="shared" si="9"/>
        <v>369237735</v>
      </c>
      <c r="Y48" s="42">
        <f t="shared" si="9"/>
        <v>-86017233</v>
      </c>
      <c r="Z48" s="43">
        <f>+IF(X48&lt;&gt;0,+(Y48/X48)*100,0)</f>
        <v>-23.295894445891342</v>
      </c>
      <c r="AA48" s="40">
        <f>+AA28+AA32+AA38+AA42+AA47</f>
        <v>494426410</v>
      </c>
    </row>
    <row r="49" spans="1:27" ht="13.5">
      <c r="A49" s="14" t="s">
        <v>58</v>
      </c>
      <c r="B49" s="15"/>
      <c r="C49" s="44">
        <f aca="true" t="shared" si="10" ref="C49:Y49">+C25-C48</f>
        <v>169527648</v>
      </c>
      <c r="D49" s="44">
        <f>+D25-D48</f>
        <v>0</v>
      </c>
      <c r="E49" s="45">
        <f t="shared" si="10"/>
        <v>190628288</v>
      </c>
      <c r="F49" s="46">
        <f t="shared" si="10"/>
        <v>190628288</v>
      </c>
      <c r="G49" s="46">
        <f t="shared" si="10"/>
        <v>89154358</v>
      </c>
      <c r="H49" s="46">
        <f t="shared" si="10"/>
        <v>-3366903</v>
      </c>
      <c r="I49" s="46">
        <f t="shared" si="10"/>
        <v>-15877328</v>
      </c>
      <c r="J49" s="46">
        <f t="shared" si="10"/>
        <v>69910127</v>
      </c>
      <c r="K49" s="46">
        <f t="shared" si="10"/>
        <v>30120803</v>
      </c>
      <c r="L49" s="46">
        <f t="shared" si="10"/>
        <v>23818976</v>
      </c>
      <c r="M49" s="46">
        <f t="shared" si="10"/>
        <v>77758845</v>
      </c>
      <c r="N49" s="46">
        <f t="shared" si="10"/>
        <v>131698624</v>
      </c>
      <c r="O49" s="46">
        <f t="shared" si="10"/>
        <v>1073980</v>
      </c>
      <c r="P49" s="46">
        <f t="shared" si="10"/>
        <v>-7656077</v>
      </c>
      <c r="Q49" s="46">
        <f t="shared" si="10"/>
        <v>27389174</v>
      </c>
      <c r="R49" s="46">
        <f t="shared" si="10"/>
        <v>20807077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222415828</v>
      </c>
      <c r="X49" s="46">
        <f>IF(F25=F48,0,X25-X48)</f>
        <v>96749763</v>
      </c>
      <c r="Y49" s="46">
        <f t="shared" si="10"/>
        <v>125666065</v>
      </c>
      <c r="Z49" s="47">
        <f>+IF(X49&lt;&gt;0,+(Y49/X49)*100,0)</f>
        <v>129.8877238593339</v>
      </c>
      <c r="AA49" s="44">
        <f>+AA25-AA48</f>
        <v>190628288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2723628861</v>
      </c>
      <c r="D5" s="19">
        <f>SUM(D6:D8)</f>
        <v>0</v>
      </c>
      <c r="E5" s="20">
        <f t="shared" si="0"/>
        <v>2637914250</v>
      </c>
      <c r="F5" s="21">
        <f t="shared" si="0"/>
        <v>2468134590</v>
      </c>
      <c r="G5" s="21">
        <f t="shared" si="0"/>
        <v>511004223</v>
      </c>
      <c r="H5" s="21">
        <f t="shared" si="0"/>
        <v>119850640</v>
      </c>
      <c r="I5" s="21">
        <f t="shared" si="0"/>
        <v>140918582</v>
      </c>
      <c r="J5" s="21">
        <f t="shared" si="0"/>
        <v>771773445</v>
      </c>
      <c r="K5" s="21">
        <f t="shared" si="0"/>
        <v>173880291</v>
      </c>
      <c r="L5" s="21">
        <f t="shared" si="0"/>
        <v>49047609</v>
      </c>
      <c r="M5" s="21">
        <f t="shared" si="0"/>
        <v>438102712</v>
      </c>
      <c r="N5" s="21">
        <f t="shared" si="0"/>
        <v>661030612</v>
      </c>
      <c r="O5" s="21">
        <f t="shared" si="0"/>
        <v>220388090</v>
      </c>
      <c r="P5" s="21">
        <f t="shared" si="0"/>
        <v>88782163</v>
      </c>
      <c r="Q5" s="21">
        <f t="shared" si="0"/>
        <v>406513875</v>
      </c>
      <c r="R5" s="21">
        <f t="shared" si="0"/>
        <v>715684128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2148488185</v>
      </c>
      <c r="X5" s="21">
        <f t="shared" si="0"/>
        <v>2256851040</v>
      </c>
      <c r="Y5" s="21">
        <f t="shared" si="0"/>
        <v>-108362855</v>
      </c>
      <c r="Z5" s="4">
        <f>+IF(X5&lt;&gt;0,+(Y5/X5)*100,0)</f>
        <v>-4.801506748978878</v>
      </c>
      <c r="AA5" s="19">
        <f>SUM(AA6:AA8)</f>
        <v>2468134590</v>
      </c>
    </row>
    <row r="6" spans="1:27" ht="13.5">
      <c r="A6" s="5" t="s">
        <v>33</v>
      </c>
      <c r="B6" s="3"/>
      <c r="C6" s="22">
        <v>115504</v>
      </c>
      <c r="D6" s="22"/>
      <c r="E6" s="23">
        <v>66670</v>
      </c>
      <c r="F6" s="24">
        <v>183520</v>
      </c>
      <c r="G6" s="24">
        <v>7235</v>
      </c>
      <c r="H6" s="24">
        <v>4012</v>
      </c>
      <c r="I6" s="24">
        <v>116720</v>
      </c>
      <c r="J6" s="24">
        <v>127967</v>
      </c>
      <c r="K6" s="24">
        <v>608</v>
      </c>
      <c r="L6" s="24">
        <v>132813</v>
      </c>
      <c r="M6" s="24"/>
      <c r="N6" s="24">
        <v>133421</v>
      </c>
      <c r="O6" s="24">
        <v>-132552</v>
      </c>
      <c r="P6" s="24">
        <v>637618</v>
      </c>
      <c r="Q6" s="24">
        <v>2008</v>
      </c>
      <c r="R6" s="24">
        <v>507074</v>
      </c>
      <c r="S6" s="24"/>
      <c r="T6" s="24"/>
      <c r="U6" s="24"/>
      <c r="V6" s="24"/>
      <c r="W6" s="24">
        <v>768462</v>
      </c>
      <c r="X6" s="24">
        <v>49750</v>
      </c>
      <c r="Y6" s="24">
        <v>718712</v>
      </c>
      <c r="Z6" s="6">
        <v>1444.65</v>
      </c>
      <c r="AA6" s="22">
        <v>183520</v>
      </c>
    </row>
    <row r="7" spans="1:27" ht="13.5">
      <c r="A7" s="5" t="s">
        <v>34</v>
      </c>
      <c r="B7" s="3"/>
      <c r="C7" s="25">
        <v>2676828869</v>
      </c>
      <c r="D7" s="25"/>
      <c r="E7" s="26">
        <v>2611549120</v>
      </c>
      <c r="F7" s="27">
        <v>2445856180</v>
      </c>
      <c r="G7" s="27">
        <v>502739266</v>
      </c>
      <c r="H7" s="27">
        <v>117067572</v>
      </c>
      <c r="I7" s="27">
        <v>139452746</v>
      </c>
      <c r="J7" s="27">
        <v>759259584</v>
      </c>
      <c r="K7" s="27">
        <v>172776709</v>
      </c>
      <c r="L7" s="27">
        <v>53806016</v>
      </c>
      <c r="M7" s="27">
        <v>426581907</v>
      </c>
      <c r="N7" s="27">
        <v>653164632</v>
      </c>
      <c r="O7" s="27">
        <v>218150543</v>
      </c>
      <c r="P7" s="27">
        <v>86863390</v>
      </c>
      <c r="Q7" s="27">
        <v>411254737</v>
      </c>
      <c r="R7" s="27">
        <v>716268670</v>
      </c>
      <c r="S7" s="27"/>
      <c r="T7" s="27"/>
      <c r="U7" s="27"/>
      <c r="V7" s="27"/>
      <c r="W7" s="27">
        <v>2128692886</v>
      </c>
      <c r="X7" s="27">
        <v>2245776110</v>
      </c>
      <c r="Y7" s="27">
        <v>-117083224</v>
      </c>
      <c r="Z7" s="7">
        <v>-5.21</v>
      </c>
      <c r="AA7" s="25">
        <v>2445856180</v>
      </c>
    </row>
    <row r="8" spans="1:27" ht="13.5">
      <c r="A8" s="5" t="s">
        <v>35</v>
      </c>
      <c r="B8" s="3"/>
      <c r="C8" s="22">
        <v>46684488</v>
      </c>
      <c r="D8" s="22"/>
      <c r="E8" s="23">
        <v>26298460</v>
      </c>
      <c r="F8" s="24">
        <v>22094890</v>
      </c>
      <c r="G8" s="24">
        <v>8257722</v>
      </c>
      <c r="H8" s="24">
        <v>2779056</v>
      </c>
      <c r="I8" s="24">
        <v>1349116</v>
      </c>
      <c r="J8" s="24">
        <v>12385894</v>
      </c>
      <c r="K8" s="24">
        <v>1102974</v>
      </c>
      <c r="L8" s="24">
        <v>-4891220</v>
      </c>
      <c r="M8" s="24">
        <v>11520805</v>
      </c>
      <c r="N8" s="24">
        <v>7732559</v>
      </c>
      <c r="O8" s="24">
        <v>2370099</v>
      </c>
      <c r="P8" s="24">
        <v>1281155</v>
      </c>
      <c r="Q8" s="24">
        <v>-4742870</v>
      </c>
      <c r="R8" s="24">
        <v>-1091616</v>
      </c>
      <c r="S8" s="24"/>
      <c r="T8" s="24"/>
      <c r="U8" s="24"/>
      <c r="V8" s="24"/>
      <c r="W8" s="24">
        <v>19026837</v>
      </c>
      <c r="X8" s="24">
        <v>11025180</v>
      </c>
      <c r="Y8" s="24">
        <v>8001657</v>
      </c>
      <c r="Z8" s="6">
        <v>72.58</v>
      </c>
      <c r="AA8" s="22">
        <v>22094890</v>
      </c>
    </row>
    <row r="9" spans="1:27" ht="13.5">
      <c r="A9" s="2" t="s">
        <v>36</v>
      </c>
      <c r="B9" s="3"/>
      <c r="C9" s="19">
        <f aca="true" t="shared" si="1" ref="C9:Y9">SUM(C10:C14)</f>
        <v>733647238</v>
      </c>
      <c r="D9" s="19">
        <f>SUM(D10:D14)</f>
        <v>0</v>
      </c>
      <c r="E9" s="20">
        <f t="shared" si="1"/>
        <v>821912100</v>
      </c>
      <c r="F9" s="21">
        <f t="shared" si="1"/>
        <v>826189720</v>
      </c>
      <c r="G9" s="21">
        <f t="shared" si="1"/>
        <v>23064312</v>
      </c>
      <c r="H9" s="21">
        <f t="shared" si="1"/>
        <v>43975615</v>
      </c>
      <c r="I9" s="21">
        <f t="shared" si="1"/>
        <v>18274574</v>
      </c>
      <c r="J9" s="21">
        <f t="shared" si="1"/>
        <v>85314501</v>
      </c>
      <c r="K9" s="21">
        <f t="shared" si="1"/>
        <v>34317112</v>
      </c>
      <c r="L9" s="21">
        <f t="shared" si="1"/>
        <v>25524090</v>
      </c>
      <c r="M9" s="21">
        <f t="shared" si="1"/>
        <v>32354204</v>
      </c>
      <c r="N9" s="21">
        <f t="shared" si="1"/>
        <v>92195406</v>
      </c>
      <c r="O9" s="21">
        <f t="shared" si="1"/>
        <v>9097788</v>
      </c>
      <c r="P9" s="21">
        <f t="shared" si="1"/>
        <v>12987213</v>
      </c>
      <c r="Q9" s="21">
        <f t="shared" si="1"/>
        <v>123338778</v>
      </c>
      <c r="R9" s="21">
        <f t="shared" si="1"/>
        <v>145423779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322933686</v>
      </c>
      <c r="X9" s="21">
        <f t="shared" si="1"/>
        <v>626797530</v>
      </c>
      <c r="Y9" s="21">
        <f t="shared" si="1"/>
        <v>-303863844</v>
      </c>
      <c r="Z9" s="4">
        <f>+IF(X9&lt;&gt;0,+(Y9/X9)*100,0)</f>
        <v>-48.478787719536804</v>
      </c>
      <c r="AA9" s="19">
        <f>SUM(AA10:AA14)</f>
        <v>826189720</v>
      </c>
    </row>
    <row r="10" spans="1:27" ht="13.5">
      <c r="A10" s="5" t="s">
        <v>37</v>
      </c>
      <c r="B10" s="3"/>
      <c r="C10" s="22">
        <v>26410972</v>
      </c>
      <c r="D10" s="22"/>
      <c r="E10" s="23">
        <v>30199680</v>
      </c>
      <c r="F10" s="24">
        <v>30617570</v>
      </c>
      <c r="G10" s="24">
        <v>1181760</v>
      </c>
      <c r="H10" s="24">
        <v>1646709</v>
      </c>
      <c r="I10" s="24">
        <v>1176510</v>
      </c>
      <c r="J10" s="24">
        <v>4004979</v>
      </c>
      <c r="K10" s="24">
        <v>16011424</v>
      </c>
      <c r="L10" s="24">
        <v>1048506</v>
      </c>
      <c r="M10" s="24">
        <v>1302392</v>
      </c>
      <c r="N10" s="24">
        <v>18362322</v>
      </c>
      <c r="O10" s="24">
        <v>1169752</v>
      </c>
      <c r="P10" s="24">
        <v>1062315</v>
      </c>
      <c r="Q10" s="24">
        <v>1582058</v>
      </c>
      <c r="R10" s="24">
        <v>3814125</v>
      </c>
      <c r="S10" s="24"/>
      <c r="T10" s="24"/>
      <c r="U10" s="24"/>
      <c r="V10" s="24"/>
      <c r="W10" s="24">
        <v>26181426</v>
      </c>
      <c r="X10" s="24">
        <v>24918900</v>
      </c>
      <c r="Y10" s="24">
        <v>1262526</v>
      </c>
      <c r="Z10" s="6">
        <v>5.07</v>
      </c>
      <c r="AA10" s="22">
        <v>30617570</v>
      </c>
    </row>
    <row r="11" spans="1:27" ht="13.5">
      <c r="A11" s="5" t="s">
        <v>38</v>
      </c>
      <c r="B11" s="3"/>
      <c r="C11" s="22">
        <v>19651358</v>
      </c>
      <c r="D11" s="22"/>
      <c r="E11" s="23">
        <v>27809820</v>
      </c>
      <c r="F11" s="24">
        <v>33424010</v>
      </c>
      <c r="G11" s="24">
        <v>351004</v>
      </c>
      <c r="H11" s="24">
        <v>7827793</v>
      </c>
      <c r="I11" s="24">
        <v>453506</v>
      </c>
      <c r="J11" s="24">
        <v>8632303</v>
      </c>
      <c r="K11" s="24">
        <v>362989</v>
      </c>
      <c r="L11" s="24">
        <v>364766</v>
      </c>
      <c r="M11" s="24">
        <v>8671649</v>
      </c>
      <c r="N11" s="24">
        <v>9399404</v>
      </c>
      <c r="O11" s="24">
        <v>736077</v>
      </c>
      <c r="P11" s="24">
        <v>400411</v>
      </c>
      <c r="Q11" s="24">
        <v>12857640</v>
      </c>
      <c r="R11" s="24">
        <v>13994128</v>
      </c>
      <c r="S11" s="24"/>
      <c r="T11" s="24"/>
      <c r="U11" s="24"/>
      <c r="V11" s="24"/>
      <c r="W11" s="24">
        <v>32025835</v>
      </c>
      <c r="X11" s="24">
        <v>20250550</v>
      </c>
      <c r="Y11" s="24">
        <v>11775285</v>
      </c>
      <c r="Z11" s="6">
        <v>58.15</v>
      </c>
      <c r="AA11" s="22">
        <v>33424010</v>
      </c>
    </row>
    <row r="12" spans="1:27" ht="13.5">
      <c r="A12" s="5" t="s">
        <v>39</v>
      </c>
      <c r="B12" s="3"/>
      <c r="C12" s="22">
        <v>228863128</v>
      </c>
      <c r="D12" s="22"/>
      <c r="E12" s="23">
        <v>242448590</v>
      </c>
      <c r="F12" s="24">
        <v>222452280</v>
      </c>
      <c r="G12" s="24">
        <v>2958741</v>
      </c>
      <c r="H12" s="24">
        <v>4027195</v>
      </c>
      <c r="I12" s="24">
        <v>3558751</v>
      </c>
      <c r="J12" s="24">
        <v>10544687</v>
      </c>
      <c r="K12" s="24">
        <v>3529879</v>
      </c>
      <c r="L12" s="24">
        <v>5079582</v>
      </c>
      <c r="M12" s="24">
        <v>3866145</v>
      </c>
      <c r="N12" s="24">
        <v>12475606</v>
      </c>
      <c r="O12" s="24">
        <v>4690292</v>
      </c>
      <c r="P12" s="24">
        <v>2933432</v>
      </c>
      <c r="Q12" s="24">
        <v>5712284</v>
      </c>
      <c r="R12" s="24">
        <v>13336008</v>
      </c>
      <c r="S12" s="24"/>
      <c r="T12" s="24"/>
      <c r="U12" s="24"/>
      <c r="V12" s="24"/>
      <c r="W12" s="24">
        <v>36356301</v>
      </c>
      <c r="X12" s="24">
        <v>178327740</v>
      </c>
      <c r="Y12" s="24">
        <v>-141971439</v>
      </c>
      <c r="Z12" s="6">
        <v>-79.61</v>
      </c>
      <c r="AA12" s="22">
        <v>222452280</v>
      </c>
    </row>
    <row r="13" spans="1:27" ht="13.5">
      <c r="A13" s="5" t="s">
        <v>40</v>
      </c>
      <c r="B13" s="3"/>
      <c r="C13" s="22">
        <v>455306662</v>
      </c>
      <c r="D13" s="22"/>
      <c r="E13" s="23">
        <v>520643740</v>
      </c>
      <c r="F13" s="24">
        <v>537459320</v>
      </c>
      <c r="G13" s="24">
        <v>18548482</v>
      </c>
      <c r="H13" s="24">
        <v>30469277</v>
      </c>
      <c r="I13" s="24">
        <v>13081853</v>
      </c>
      <c r="J13" s="24">
        <v>62099612</v>
      </c>
      <c r="K13" s="24">
        <v>14406571</v>
      </c>
      <c r="L13" s="24">
        <v>19027125</v>
      </c>
      <c r="M13" s="24">
        <v>18509010</v>
      </c>
      <c r="N13" s="24">
        <v>51942706</v>
      </c>
      <c r="O13" s="24">
        <v>2497921</v>
      </c>
      <c r="P13" s="24">
        <v>8582785</v>
      </c>
      <c r="Q13" s="24">
        <v>103181413</v>
      </c>
      <c r="R13" s="24">
        <v>114262119</v>
      </c>
      <c r="S13" s="24"/>
      <c r="T13" s="24"/>
      <c r="U13" s="24"/>
      <c r="V13" s="24"/>
      <c r="W13" s="24">
        <v>228304437</v>
      </c>
      <c r="X13" s="24">
        <v>402684690</v>
      </c>
      <c r="Y13" s="24">
        <v>-174380253</v>
      </c>
      <c r="Z13" s="6">
        <v>-43.3</v>
      </c>
      <c r="AA13" s="22">
        <v>537459320</v>
      </c>
    </row>
    <row r="14" spans="1:27" ht="13.5">
      <c r="A14" s="5" t="s">
        <v>41</v>
      </c>
      <c r="B14" s="3"/>
      <c r="C14" s="25">
        <v>3415118</v>
      </c>
      <c r="D14" s="25"/>
      <c r="E14" s="26">
        <v>810270</v>
      </c>
      <c r="F14" s="27">
        <v>2236540</v>
      </c>
      <c r="G14" s="27">
        <v>24325</v>
      </c>
      <c r="H14" s="27">
        <v>4641</v>
      </c>
      <c r="I14" s="27">
        <v>3954</v>
      </c>
      <c r="J14" s="27">
        <v>32920</v>
      </c>
      <c r="K14" s="27">
        <v>6249</v>
      </c>
      <c r="L14" s="27">
        <v>4111</v>
      </c>
      <c r="M14" s="27">
        <v>5008</v>
      </c>
      <c r="N14" s="27">
        <v>15368</v>
      </c>
      <c r="O14" s="27">
        <v>3746</v>
      </c>
      <c r="P14" s="27">
        <v>8270</v>
      </c>
      <c r="Q14" s="27">
        <v>5383</v>
      </c>
      <c r="R14" s="27">
        <v>17399</v>
      </c>
      <c r="S14" s="27"/>
      <c r="T14" s="27"/>
      <c r="U14" s="27"/>
      <c r="V14" s="27"/>
      <c r="W14" s="27">
        <v>65687</v>
      </c>
      <c r="X14" s="27">
        <v>615650</v>
      </c>
      <c r="Y14" s="27">
        <v>-549963</v>
      </c>
      <c r="Z14" s="7">
        <v>-89.33</v>
      </c>
      <c r="AA14" s="25">
        <v>2236540</v>
      </c>
    </row>
    <row r="15" spans="1:27" ht="13.5">
      <c r="A15" s="2" t="s">
        <v>42</v>
      </c>
      <c r="B15" s="8"/>
      <c r="C15" s="19">
        <f aca="true" t="shared" si="2" ref="C15:Y15">SUM(C16:C18)</f>
        <v>351751025</v>
      </c>
      <c r="D15" s="19">
        <f>SUM(D16:D18)</f>
        <v>0</v>
      </c>
      <c r="E15" s="20">
        <f t="shared" si="2"/>
        <v>637476380</v>
      </c>
      <c r="F15" s="21">
        <f t="shared" si="2"/>
        <v>669906761</v>
      </c>
      <c r="G15" s="21">
        <f t="shared" si="2"/>
        <v>3756201</v>
      </c>
      <c r="H15" s="21">
        <f t="shared" si="2"/>
        <v>53474199</v>
      </c>
      <c r="I15" s="21">
        <f t="shared" si="2"/>
        <v>31609538</v>
      </c>
      <c r="J15" s="21">
        <f t="shared" si="2"/>
        <v>88839938</v>
      </c>
      <c r="K15" s="21">
        <f t="shared" si="2"/>
        <v>-9396178</v>
      </c>
      <c r="L15" s="21">
        <f t="shared" si="2"/>
        <v>13968811</v>
      </c>
      <c r="M15" s="21">
        <f t="shared" si="2"/>
        <v>75720000</v>
      </c>
      <c r="N15" s="21">
        <f t="shared" si="2"/>
        <v>80292633</v>
      </c>
      <c r="O15" s="21">
        <f t="shared" si="2"/>
        <v>-6989888</v>
      </c>
      <c r="P15" s="21">
        <f t="shared" si="2"/>
        <v>5530964</v>
      </c>
      <c r="Q15" s="21">
        <f t="shared" si="2"/>
        <v>100793922</v>
      </c>
      <c r="R15" s="21">
        <f t="shared" si="2"/>
        <v>99334998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268467569</v>
      </c>
      <c r="X15" s="21">
        <f t="shared" si="2"/>
        <v>379694560</v>
      </c>
      <c r="Y15" s="21">
        <f t="shared" si="2"/>
        <v>-111226991</v>
      </c>
      <c r="Z15" s="4">
        <f>+IF(X15&lt;&gt;0,+(Y15/X15)*100,0)</f>
        <v>-29.293806843058274</v>
      </c>
      <c r="AA15" s="19">
        <f>SUM(AA16:AA18)</f>
        <v>669906761</v>
      </c>
    </row>
    <row r="16" spans="1:27" ht="13.5">
      <c r="A16" s="5" t="s">
        <v>43</v>
      </c>
      <c r="B16" s="3"/>
      <c r="C16" s="22">
        <v>184147935</v>
      </c>
      <c r="D16" s="22"/>
      <c r="E16" s="23">
        <v>494847620</v>
      </c>
      <c r="F16" s="24">
        <v>456242531</v>
      </c>
      <c r="G16" s="24">
        <v>1378250</v>
      </c>
      <c r="H16" s="24">
        <v>45295764</v>
      </c>
      <c r="I16" s="24">
        <v>22901767</v>
      </c>
      <c r="J16" s="24">
        <v>69575781</v>
      </c>
      <c r="K16" s="24">
        <v>-17358432</v>
      </c>
      <c r="L16" s="24">
        <v>8206273</v>
      </c>
      <c r="M16" s="24">
        <v>37343393</v>
      </c>
      <c r="N16" s="24">
        <v>28191234</v>
      </c>
      <c r="O16" s="24">
        <v>1332459</v>
      </c>
      <c r="P16" s="24">
        <v>2055322</v>
      </c>
      <c r="Q16" s="24">
        <v>54246954</v>
      </c>
      <c r="R16" s="24">
        <v>57634735</v>
      </c>
      <c r="S16" s="24"/>
      <c r="T16" s="24"/>
      <c r="U16" s="24"/>
      <c r="V16" s="24"/>
      <c r="W16" s="24">
        <v>155401750</v>
      </c>
      <c r="X16" s="24">
        <v>298320780</v>
      </c>
      <c r="Y16" s="24">
        <v>-142919030</v>
      </c>
      <c r="Z16" s="6">
        <v>-47.91</v>
      </c>
      <c r="AA16" s="22">
        <v>456242531</v>
      </c>
    </row>
    <row r="17" spans="1:27" ht="13.5">
      <c r="A17" s="5" t="s">
        <v>44</v>
      </c>
      <c r="B17" s="3"/>
      <c r="C17" s="22">
        <v>160757200</v>
      </c>
      <c r="D17" s="22"/>
      <c r="E17" s="23">
        <v>136466280</v>
      </c>
      <c r="F17" s="24">
        <v>207362340</v>
      </c>
      <c r="G17" s="24">
        <v>2085978</v>
      </c>
      <c r="H17" s="24">
        <v>7614669</v>
      </c>
      <c r="I17" s="24">
        <v>8223555</v>
      </c>
      <c r="J17" s="24">
        <v>17924202</v>
      </c>
      <c r="K17" s="24">
        <v>7556826</v>
      </c>
      <c r="L17" s="24">
        <v>5163979</v>
      </c>
      <c r="M17" s="24">
        <v>37818124</v>
      </c>
      <c r="N17" s="24">
        <v>50538929</v>
      </c>
      <c r="O17" s="24">
        <v>-8676943</v>
      </c>
      <c r="P17" s="24">
        <v>3027291</v>
      </c>
      <c r="Q17" s="24">
        <v>46032438</v>
      </c>
      <c r="R17" s="24">
        <v>40382786</v>
      </c>
      <c r="S17" s="24"/>
      <c r="T17" s="24"/>
      <c r="U17" s="24"/>
      <c r="V17" s="24"/>
      <c r="W17" s="24">
        <v>108845917</v>
      </c>
      <c r="X17" s="24">
        <v>76434860</v>
      </c>
      <c r="Y17" s="24">
        <v>32411057</v>
      </c>
      <c r="Z17" s="6">
        <v>42.4</v>
      </c>
      <c r="AA17" s="22">
        <v>207362340</v>
      </c>
    </row>
    <row r="18" spans="1:27" ht="13.5">
      <c r="A18" s="5" t="s">
        <v>45</v>
      </c>
      <c r="B18" s="3"/>
      <c r="C18" s="22">
        <v>6845890</v>
      </c>
      <c r="D18" s="22"/>
      <c r="E18" s="23">
        <v>6162480</v>
      </c>
      <c r="F18" s="24">
        <v>6301890</v>
      </c>
      <c r="G18" s="24">
        <v>291973</v>
      </c>
      <c r="H18" s="24">
        <v>563766</v>
      </c>
      <c r="I18" s="24">
        <v>484216</v>
      </c>
      <c r="J18" s="24">
        <v>1339955</v>
      </c>
      <c r="K18" s="24">
        <v>405428</v>
      </c>
      <c r="L18" s="24">
        <v>598559</v>
      </c>
      <c r="M18" s="24">
        <v>558483</v>
      </c>
      <c r="N18" s="24">
        <v>1562470</v>
      </c>
      <c r="O18" s="24">
        <v>354596</v>
      </c>
      <c r="P18" s="24">
        <v>448351</v>
      </c>
      <c r="Q18" s="24">
        <v>514530</v>
      </c>
      <c r="R18" s="24">
        <v>1317477</v>
      </c>
      <c r="S18" s="24"/>
      <c r="T18" s="24"/>
      <c r="U18" s="24"/>
      <c r="V18" s="24"/>
      <c r="W18" s="24">
        <v>4219902</v>
      </c>
      <c r="X18" s="24">
        <v>4938920</v>
      </c>
      <c r="Y18" s="24">
        <v>-719018</v>
      </c>
      <c r="Z18" s="6">
        <v>-14.56</v>
      </c>
      <c r="AA18" s="22">
        <v>6301890</v>
      </c>
    </row>
    <row r="19" spans="1:27" ht="13.5">
      <c r="A19" s="2" t="s">
        <v>46</v>
      </c>
      <c r="B19" s="8"/>
      <c r="C19" s="19">
        <f aca="true" t="shared" si="3" ref="C19:Y19">SUM(C20:C23)</f>
        <v>5732851418</v>
      </c>
      <c r="D19" s="19">
        <f>SUM(D20:D23)</f>
        <v>0</v>
      </c>
      <c r="E19" s="20">
        <f t="shared" si="3"/>
        <v>6249677860</v>
      </c>
      <c r="F19" s="21">
        <f t="shared" si="3"/>
        <v>6347842070</v>
      </c>
      <c r="G19" s="21">
        <f t="shared" si="3"/>
        <v>561987415</v>
      </c>
      <c r="H19" s="21">
        <f t="shared" si="3"/>
        <v>399140327</v>
      </c>
      <c r="I19" s="21">
        <f t="shared" si="3"/>
        <v>675074117</v>
      </c>
      <c r="J19" s="21">
        <f t="shared" si="3"/>
        <v>1636201859</v>
      </c>
      <c r="K19" s="21">
        <f t="shared" si="3"/>
        <v>461668426</v>
      </c>
      <c r="L19" s="21">
        <f t="shared" si="3"/>
        <v>479479406</v>
      </c>
      <c r="M19" s="21">
        <f t="shared" si="3"/>
        <v>454277760</v>
      </c>
      <c r="N19" s="21">
        <f t="shared" si="3"/>
        <v>1395425592</v>
      </c>
      <c r="O19" s="21">
        <f t="shared" si="3"/>
        <v>517614541</v>
      </c>
      <c r="P19" s="21">
        <f t="shared" si="3"/>
        <v>313255865</v>
      </c>
      <c r="Q19" s="21">
        <f t="shared" si="3"/>
        <v>777377541</v>
      </c>
      <c r="R19" s="21">
        <f t="shared" si="3"/>
        <v>1608247947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4639875398</v>
      </c>
      <c r="X19" s="21">
        <f t="shared" si="3"/>
        <v>4678844310</v>
      </c>
      <c r="Y19" s="21">
        <f t="shared" si="3"/>
        <v>-38968912</v>
      </c>
      <c r="Z19" s="4">
        <f>+IF(X19&lt;&gt;0,+(Y19/X19)*100,0)</f>
        <v>-0.8328747318373584</v>
      </c>
      <c r="AA19" s="19">
        <f>SUM(AA20:AA23)</f>
        <v>6347842070</v>
      </c>
    </row>
    <row r="20" spans="1:27" ht="13.5">
      <c r="A20" s="5" t="s">
        <v>47</v>
      </c>
      <c r="B20" s="3"/>
      <c r="C20" s="22">
        <v>3703261864</v>
      </c>
      <c r="D20" s="22"/>
      <c r="E20" s="23">
        <v>3940040000</v>
      </c>
      <c r="F20" s="24">
        <v>3982184900</v>
      </c>
      <c r="G20" s="24">
        <v>383952682</v>
      </c>
      <c r="H20" s="24">
        <v>174865743</v>
      </c>
      <c r="I20" s="24">
        <v>568917410</v>
      </c>
      <c r="J20" s="24">
        <v>1127735835</v>
      </c>
      <c r="K20" s="24">
        <v>321715460</v>
      </c>
      <c r="L20" s="24">
        <v>274244136</v>
      </c>
      <c r="M20" s="24">
        <v>283603159</v>
      </c>
      <c r="N20" s="24">
        <v>879562755</v>
      </c>
      <c r="O20" s="24">
        <v>351836190</v>
      </c>
      <c r="P20" s="24">
        <v>145479103</v>
      </c>
      <c r="Q20" s="24">
        <v>415031642</v>
      </c>
      <c r="R20" s="24">
        <v>912346935</v>
      </c>
      <c r="S20" s="24"/>
      <c r="T20" s="24"/>
      <c r="U20" s="24"/>
      <c r="V20" s="24"/>
      <c r="W20" s="24">
        <v>2919645525</v>
      </c>
      <c r="X20" s="24">
        <v>2937955080</v>
      </c>
      <c r="Y20" s="24">
        <v>-18309555</v>
      </c>
      <c r="Z20" s="6">
        <v>-0.62</v>
      </c>
      <c r="AA20" s="22">
        <v>3982184900</v>
      </c>
    </row>
    <row r="21" spans="1:27" ht="13.5">
      <c r="A21" s="5" t="s">
        <v>48</v>
      </c>
      <c r="B21" s="3"/>
      <c r="C21" s="22">
        <v>996551649</v>
      </c>
      <c r="D21" s="22"/>
      <c r="E21" s="23">
        <v>954626650</v>
      </c>
      <c r="F21" s="24">
        <v>1042579610</v>
      </c>
      <c r="G21" s="24">
        <v>93451701</v>
      </c>
      <c r="H21" s="24">
        <v>100353411</v>
      </c>
      <c r="I21" s="24">
        <v>32383551</v>
      </c>
      <c r="J21" s="24">
        <v>226188663</v>
      </c>
      <c r="K21" s="24">
        <v>65190366</v>
      </c>
      <c r="L21" s="24">
        <v>89686547</v>
      </c>
      <c r="M21" s="24">
        <v>81737709</v>
      </c>
      <c r="N21" s="24">
        <v>236614622</v>
      </c>
      <c r="O21" s="24">
        <v>92164681</v>
      </c>
      <c r="P21" s="24">
        <v>87333571</v>
      </c>
      <c r="Q21" s="24">
        <v>241267466</v>
      </c>
      <c r="R21" s="24">
        <v>420765718</v>
      </c>
      <c r="S21" s="24"/>
      <c r="T21" s="24"/>
      <c r="U21" s="24"/>
      <c r="V21" s="24"/>
      <c r="W21" s="24">
        <v>883569003</v>
      </c>
      <c r="X21" s="24">
        <v>713506130</v>
      </c>
      <c r="Y21" s="24">
        <v>170062873</v>
      </c>
      <c r="Z21" s="6">
        <v>23.83</v>
      </c>
      <c r="AA21" s="22">
        <v>1042579610</v>
      </c>
    </row>
    <row r="22" spans="1:27" ht="13.5">
      <c r="A22" s="5" t="s">
        <v>49</v>
      </c>
      <c r="B22" s="3"/>
      <c r="C22" s="25">
        <v>750762232</v>
      </c>
      <c r="D22" s="25"/>
      <c r="E22" s="26">
        <v>1049934500</v>
      </c>
      <c r="F22" s="27">
        <v>1031340200</v>
      </c>
      <c r="G22" s="27">
        <v>61400826</v>
      </c>
      <c r="H22" s="27">
        <v>78457447</v>
      </c>
      <c r="I22" s="27">
        <v>59633752</v>
      </c>
      <c r="J22" s="27">
        <v>199492025</v>
      </c>
      <c r="K22" s="27">
        <v>60149254</v>
      </c>
      <c r="L22" s="27">
        <v>76100496</v>
      </c>
      <c r="M22" s="27">
        <v>77522100</v>
      </c>
      <c r="N22" s="27">
        <v>213771850</v>
      </c>
      <c r="O22" s="27">
        <v>52582825</v>
      </c>
      <c r="P22" s="27">
        <v>66906238</v>
      </c>
      <c r="Q22" s="27">
        <v>81365530</v>
      </c>
      <c r="R22" s="27">
        <v>200854593</v>
      </c>
      <c r="S22" s="27"/>
      <c r="T22" s="27"/>
      <c r="U22" s="27"/>
      <c r="V22" s="27"/>
      <c r="W22" s="27">
        <v>614118468</v>
      </c>
      <c r="X22" s="27">
        <v>803191550</v>
      </c>
      <c r="Y22" s="27">
        <v>-189073082</v>
      </c>
      <c r="Z22" s="7">
        <v>-23.54</v>
      </c>
      <c r="AA22" s="25">
        <v>1031340200</v>
      </c>
    </row>
    <row r="23" spans="1:27" ht="13.5">
      <c r="A23" s="5" t="s">
        <v>50</v>
      </c>
      <c r="B23" s="3"/>
      <c r="C23" s="22">
        <v>282275673</v>
      </c>
      <c r="D23" s="22"/>
      <c r="E23" s="23">
        <v>305076710</v>
      </c>
      <c r="F23" s="24">
        <v>291737360</v>
      </c>
      <c r="G23" s="24">
        <v>23182206</v>
      </c>
      <c r="H23" s="24">
        <v>45463726</v>
      </c>
      <c r="I23" s="24">
        <v>14139404</v>
      </c>
      <c r="J23" s="24">
        <v>82785336</v>
      </c>
      <c r="K23" s="24">
        <v>14613346</v>
      </c>
      <c r="L23" s="24">
        <v>39448227</v>
      </c>
      <c r="M23" s="24">
        <v>11414792</v>
      </c>
      <c r="N23" s="24">
        <v>65476365</v>
      </c>
      <c r="O23" s="24">
        <v>21030845</v>
      </c>
      <c r="P23" s="24">
        <v>13536953</v>
      </c>
      <c r="Q23" s="24">
        <v>39712903</v>
      </c>
      <c r="R23" s="24">
        <v>74280701</v>
      </c>
      <c r="S23" s="24"/>
      <c r="T23" s="24"/>
      <c r="U23" s="24"/>
      <c r="V23" s="24"/>
      <c r="W23" s="24">
        <v>222542402</v>
      </c>
      <c r="X23" s="24">
        <v>224191550</v>
      </c>
      <c r="Y23" s="24">
        <v>-1649148</v>
      </c>
      <c r="Z23" s="6">
        <v>-0.74</v>
      </c>
      <c r="AA23" s="22">
        <v>291737360</v>
      </c>
    </row>
    <row r="24" spans="1:27" ht="13.5">
      <c r="A24" s="2" t="s">
        <v>51</v>
      </c>
      <c r="B24" s="8" t="s">
        <v>52</v>
      </c>
      <c r="C24" s="19">
        <v>17500898</v>
      </c>
      <c r="D24" s="19"/>
      <c r="E24" s="20">
        <v>19543150</v>
      </c>
      <c r="F24" s="21">
        <v>19200700</v>
      </c>
      <c r="G24" s="21">
        <v>18814</v>
      </c>
      <c r="H24" s="21">
        <v>1390602</v>
      </c>
      <c r="I24" s="21">
        <v>1426302</v>
      </c>
      <c r="J24" s="21">
        <v>2835718</v>
      </c>
      <c r="K24" s="21">
        <v>1594408</v>
      </c>
      <c r="L24" s="21">
        <v>16232</v>
      </c>
      <c r="M24" s="21"/>
      <c r="N24" s="21">
        <v>1610640</v>
      </c>
      <c r="O24" s="21">
        <v>5809770</v>
      </c>
      <c r="P24" s="21">
        <v>1426637</v>
      </c>
      <c r="Q24" s="21">
        <v>1651090</v>
      </c>
      <c r="R24" s="21">
        <v>8887497</v>
      </c>
      <c r="S24" s="21"/>
      <c r="T24" s="21"/>
      <c r="U24" s="21"/>
      <c r="V24" s="21"/>
      <c r="W24" s="21">
        <v>13333855</v>
      </c>
      <c r="X24" s="21">
        <v>10969060</v>
      </c>
      <c r="Y24" s="21">
        <v>2364795</v>
      </c>
      <c r="Z24" s="4">
        <v>21.56</v>
      </c>
      <c r="AA24" s="19">
        <v>19200700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9559379440</v>
      </c>
      <c r="D25" s="40">
        <f>+D5+D9+D15+D19+D24</f>
        <v>0</v>
      </c>
      <c r="E25" s="41">
        <f t="shared" si="4"/>
        <v>10366523740</v>
      </c>
      <c r="F25" s="42">
        <f t="shared" si="4"/>
        <v>10331273841</v>
      </c>
      <c r="G25" s="42">
        <f t="shared" si="4"/>
        <v>1099830965</v>
      </c>
      <c r="H25" s="42">
        <f t="shared" si="4"/>
        <v>617831383</v>
      </c>
      <c r="I25" s="42">
        <f t="shared" si="4"/>
        <v>867303113</v>
      </c>
      <c r="J25" s="42">
        <f t="shared" si="4"/>
        <v>2584965461</v>
      </c>
      <c r="K25" s="42">
        <f t="shared" si="4"/>
        <v>662064059</v>
      </c>
      <c r="L25" s="42">
        <f t="shared" si="4"/>
        <v>568036148</v>
      </c>
      <c r="M25" s="42">
        <f t="shared" si="4"/>
        <v>1000454676</v>
      </c>
      <c r="N25" s="42">
        <f t="shared" si="4"/>
        <v>2230554883</v>
      </c>
      <c r="O25" s="42">
        <f t="shared" si="4"/>
        <v>745920301</v>
      </c>
      <c r="P25" s="42">
        <f t="shared" si="4"/>
        <v>421982842</v>
      </c>
      <c r="Q25" s="42">
        <f t="shared" si="4"/>
        <v>1409675206</v>
      </c>
      <c r="R25" s="42">
        <f t="shared" si="4"/>
        <v>2577578349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7393098693</v>
      </c>
      <c r="X25" s="42">
        <f t="shared" si="4"/>
        <v>7953156500</v>
      </c>
      <c r="Y25" s="42">
        <f t="shared" si="4"/>
        <v>-560057807</v>
      </c>
      <c r="Z25" s="43">
        <f>+IF(X25&lt;&gt;0,+(Y25/X25)*100,0)</f>
        <v>-7.041956322624859</v>
      </c>
      <c r="AA25" s="40">
        <f>+AA5+AA9+AA15+AA19+AA24</f>
        <v>10331273841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1232555256</v>
      </c>
      <c r="D28" s="19">
        <f>SUM(D29:D31)</f>
        <v>0</v>
      </c>
      <c r="E28" s="20">
        <f t="shared" si="5"/>
        <v>1381034090</v>
      </c>
      <c r="F28" s="21">
        <f t="shared" si="5"/>
        <v>1508284080</v>
      </c>
      <c r="G28" s="21">
        <f t="shared" si="5"/>
        <v>84621481</v>
      </c>
      <c r="H28" s="21">
        <f t="shared" si="5"/>
        <v>259671194</v>
      </c>
      <c r="I28" s="21">
        <f t="shared" si="5"/>
        <v>55265999</v>
      </c>
      <c r="J28" s="21">
        <f t="shared" si="5"/>
        <v>399558674</v>
      </c>
      <c r="K28" s="21">
        <f t="shared" si="5"/>
        <v>95773150</v>
      </c>
      <c r="L28" s="21">
        <f t="shared" si="5"/>
        <v>111812634</v>
      </c>
      <c r="M28" s="21">
        <f t="shared" si="5"/>
        <v>119414596</v>
      </c>
      <c r="N28" s="21">
        <f t="shared" si="5"/>
        <v>327000380</v>
      </c>
      <c r="O28" s="21">
        <f t="shared" si="5"/>
        <v>83168654</v>
      </c>
      <c r="P28" s="21">
        <f t="shared" si="5"/>
        <v>80871116</v>
      </c>
      <c r="Q28" s="21">
        <f t="shared" si="5"/>
        <v>84559396</v>
      </c>
      <c r="R28" s="21">
        <f t="shared" si="5"/>
        <v>248599166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975158220</v>
      </c>
      <c r="X28" s="21">
        <f t="shared" si="5"/>
        <v>1059889840</v>
      </c>
      <c r="Y28" s="21">
        <f t="shared" si="5"/>
        <v>-84731620</v>
      </c>
      <c r="Z28" s="4">
        <f>+IF(X28&lt;&gt;0,+(Y28/X28)*100,0)</f>
        <v>-7.994379868760701</v>
      </c>
      <c r="AA28" s="19">
        <f>SUM(AA29:AA31)</f>
        <v>1508284080</v>
      </c>
    </row>
    <row r="29" spans="1:27" ht="13.5">
      <c r="A29" s="5" t="s">
        <v>33</v>
      </c>
      <c r="B29" s="3"/>
      <c r="C29" s="22">
        <v>187108571</v>
      </c>
      <c r="D29" s="22"/>
      <c r="E29" s="23">
        <v>214394490</v>
      </c>
      <c r="F29" s="24">
        <v>191125810</v>
      </c>
      <c r="G29" s="24">
        <v>12205775</v>
      </c>
      <c r="H29" s="24">
        <v>24106984</v>
      </c>
      <c r="I29" s="24">
        <v>13699534</v>
      </c>
      <c r="J29" s="24">
        <v>50012293</v>
      </c>
      <c r="K29" s="24">
        <v>13161911</v>
      </c>
      <c r="L29" s="24">
        <v>13604624</v>
      </c>
      <c r="M29" s="24">
        <v>13076952</v>
      </c>
      <c r="N29" s="24">
        <v>39843487</v>
      </c>
      <c r="O29" s="24">
        <v>13852615</v>
      </c>
      <c r="P29" s="24">
        <v>13538640</v>
      </c>
      <c r="Q29" s="24">
        <v>12376464</v>
      </c>
      <c r="R29" s="24">
        <v>39767719</v>
      </c>
      <c r="S29" s="24"/>
      <c r="T29" s="24"/>
      <c r="U29" s="24"/>
      <c r="V29" s="24"/>
      <c r="W29" s="24">
        <v>129623499</v>
      </c>
      <c r="X29" s="24">
        <v>163036070</v>
      </c>
      <c r="Y29" s="24">
        <v>-33412571</v>
      </c>
      <c r="Z29" s="6">
        <v>-20.49</v>
      </c>
      <c r="AA29" s="22">
        <v>191125810</v>
      </c>
    </row>
    <row r="30" spans="1:27" ht="13.5">
      <c r="A30" s="5" t="s">
        <v>34</v>
      </c>
      <c r="B30" s="3"/>
      <c r="C30" s="25">
        <v>750705051</v>
      </c>
      <c r="D30" s="25"/>
      <c r="E30" s="26">
        <v>691342090</v>
      </c>
      <c r="F30" s="27">
        <v>816924520</v>
      </c>
      <c r="G30" s="27">
        <v>41663957</v>
      </c>
      <c r="H30" s="27">
        <v>199176501</v>
      </c>
      <c r="I30" s="27">
        <v>14211321</v>
      </c>
      <c r="J30" s="27">
        <v>255051779</v>
      </c>
      <c r="K30" s="27">
        <v>44636883</v>
      </c>
      <c r="L30" s="27">
        <v>54522581</v>
      </c>
      <c r="M30" s="27">
        <v>70844021</v>
      </c>
      <c r="N30" s="27">
        <v>170003485</v>
      </c>
      <c r="O30" s="27">
        <v>37832589</v>
      </c>
      <c r="P30" s="27">
        <v>29320278</v>
      </c>
      <c r="Q30" s="27">
        <v>32318179</v>
      </c>
      <c r="R30" s="27">
        <v>99471046</v>
      </c>
      <c r="S30" s="27"/>
      <c r="T30" s="27"/>
      <c r="U30" s="27"/>
      <c r="V30" s="27"/>
      <c r="W30" s="27">
        <v>524526310</v>
      </c>
      <c r="X30" s="27">
        <v>546897180</v>
      </c>
      <c r="Y30" s="27">
        <v>-22370870</v>
      </c>
      <c r="Z30" s="7">
        <v>-4.09</v>
      </c>
      <c r="AA30" s="25">
        <v>816924520</v>
      </c>
    </row>
    <row r="31" spans="1:27" ht="13.5">
      <c r="A31" s="5" t="s">
        <v>35</v>
      </c>
      <c r="B31" s="3"/>
      <c r="C31" s="22">
        <v>294741634</v>
      </c>
      <c r="D31" s="22"/>
      <c r="E31" s="23">
        <v>475297510</v>
      </c>
      <c r="F31" s="24">
        <v>500233750</v>
      </c>
      <c r="G31" s="24">
        <v>30751749</v>
      </c>
      <c r="H31" s="24">
        <v>36387709</v>
      </c>
      <c r="I31" s="24">
        <v>27355144</v>
      </c>
      <c r="J31" s="24">
        <v>94494602</v>
      </c>
      <c r="K31" s="24">
        <v>37974356</v>
      </c>
      <c r="L31" s="24">
        <v>43685429</v>
      </c>
      <c r="M31" s="24">
        <v>35493623</v>
      </c>
      <c r="N31" s="24">
        <v>117153408</v>
      </c>
      <c r="O31" s="24">
        <v>31483450</v>
      </c>
      <c r="P31" s="24">
        <v>38012198</v>
      </c>
      <c r="Q31" s="24">
        <v>39864753</v>
      </c>
      <c r="R31" s="24">
        <v>109360401</v>
      </c>
      <c r="S31" s="24"/>
      <c r="T31" s="24"/>
      <c r="U31" s="24"/>
      <c r="V31" s="24"/>
      <c r="W31" s="24">
        <v>321008411</v>
      </c>
      <c r="X31" s="24">
        <v>349956590</v>
      </c>
      <c r="Y31" s="24">
        <v>-28948179</v>
      </c>
      <c r="Z31" s="6">
        <v>-8.27</v>
      </c>
      <c r="AA31" s="22">
        <v>500233750</v>
      </c>
    </row>
    <row r="32" spans="1:27" ht="13.5">
      <c r="A32" s="2" t="s">
        <v>36</v>
      </c>
      <c r="B32" s="3"/>
      <c r="C32" s="19">
        <f aca="true" t="shared" si="6" ref="C32:Y32">SUM(C33:C37)</f>
        <v>1550216367</v>
      </c>
      <c r="D32" s="19">
        <f>SUM(D33:D37)</f>
        <v>0</v>
      </c>
      <c r="E32" s="20">
        <f t="shared" si="6"/>
        <v>1856135700</v>
      </c>
      <c r="F32" s="21">
        <f t="shared" si="6"/>
        <v>1865319380</v>
      </c>
      <c r="G32" s="21">
        <f t="shared" si="6"/>
        <v>106272115</v>
      </c>
      <c r="H32" s="21">
        <f t="shared" si="6"/>
        <v>116675769</v>
      </c>
      <c r="I32" s="21">
        <f t="shared" si="6"/>
        <v>54924987</v>
      </c>
      <c r="J32" s="21">
        <f t="shared" si="6"/>
        <v>277872871</v>
      </c>
      <c r="K32" s="21">
        <f t="shared" si="6"/>
        <v>85805288</v>
      </c>
      <c r="L32" s="21">
        <f t="shared" si="6"/>
        <v>132129316</v>
      </c>
      <c r="M32" s="21">
        <f t="shared" si="6"/>
        <v>90178496</v>
      </c>
      <c r="N32" s="21">
        <f t="shared" si="6"/>
        <v>308113100</v>
      </c>
      <c r="O32" s="21">
        <f t="shared" si="6"/>
        <v>85430044</v>
      </c>
      <c r="P32" s="21">
        <f t="shared" si="6"/>
        <v>86078520</v>
      </c>
      <c r="Q32" s="21">
        <f t="shared" si="6"/>
        <v>92888178</v>
      </c>
      <c r="R32" s="21">
        <f t="shared" si="6"/>
        <v>264396742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850382713</v>
      </c>
      <c r="X32" s="21">
        <f t="shared" si="6"/>
        <v>1366940610</v>
      </c>
      <c r="Y32" s="21">
        <f t="shared" si="6"/>
        <v>-516557897</v>
      </c>
      <c r="Z32" s="4">
        <f>+IF(X32&lt;&gt;0,+(Y32/X32)*100,0)</f>
        <v>-37.78934455682021</v>
      </c>
      <c r="AA32" s="19">
        <f>SUM(AA33:AA37)</f>
        <v>1865319380</v>
      </c>
    </row>
    <row r="33" spans="1:27" ht="13.5">
      <c r="A33" s="5" t="s">
        <v>37</v>
      </c>
      <c r="B33" s="3"/>
      <c r="C33" s="22">
        <v>187149140</v>
      </c>
      <c r="D33" s="22"/>
      <c r="E33" s="23">
        <v>204060420</v>
      </c>
      <c r="F33" s="24">
        <v>198897790</v>
      </c>
      <c r="G33" s="24">
        <v>11884671</v>
      </c>
      <c r="H33" s="24">
        <v>12008832</v>
      </c>
      <c r="I33" s="24">
        <v>13951342</v>
      </c>
      <c r="J33" s="24">
        <v>37844845</v>
      </c>
      <c r="K33" s="24">
        <v>13950285</v>
      </c>
      <c r="L33" s="24">
        <v>18010256</v>
      </c>
      <c r="M33" s="24">
        <v>13887405</v>
      </c>
      <c r="N33" s="24">
        <v>45847946</v>
      </c>
      <c r="O33" s="24">
        <v>12670406</v>
      </c>
      <c r="P33" s="24">
        <v>14071912</v>
      </c>
      <c r="Q33" s="24">
        <v>16913594</v>
      </c>
      <c r="R33" s="24">
        <v>43655912</v>
      </c>
      <c r="S33" s="24"/>
      <c r="T33" s="24"/>
      <c r="U33" s="24"/>
      <c r="V33" s="24"/>
      <c r="W33" s="24">
        <v>127348703</v>
      </c>
      <c r="X33" s="24">
        <v>148414020</v>
      </c>
      <c r="Y33" s="24">
        <v>-21065317</v>
      </c>
      <c r="Z33" s="6">
        <v>-14.19</v>
      </c>
      <c r="AA33" s="22">
        <v>198897790</v>
      </c>
    </row>
    <row r="34" spans="1:27" ht="13.5">
      <c r="A34" s="5" t="s">
        <v>38</v>
      </c>
      <c r="B34" s="3"/>
      <c r="C34" s="22">
        <v>211273644</v>
      </c>
      <c r="D34" s="22"/>
      <c r="E34" s="23">
        <v>223023100</v>
      </c>
      <c r="F34" s="24">
        <v>213564920</v>
      </c>
      <c r="G34" s="24">
        <v>19970154</v>
      </c>
      <c r="H34" s="24">
        <v>23682590</v>
      </c>
      <c r="I34" s="24">
        <v>11342107</v>
      </c>
      <c r="J34" s="24">
        <v>54994851</v>
      </c>
      <c r="K34" s="24">
        <v>11641370</v>
      </c>
      <c r="L34" s="24">
        <v>27354024</v>
      </c>
      <c r="M34" s="24">
        <v>17109574</v>
      </c>
      <c r="N34" s="24">
        <v>56104968</v>
      </c>
      <c r="O34" s="24">
        <v>14518581</v>
      </c>
      <c r="P34" s="24">
        <v>12521615</v>
      </c>
      <c r="Q34" s="24">
        <v>13955132</v>
      </c>
      <c r="R34" s="24">
        <v>40995328</v>
      </c>
      <c r="S34" s="24"/>
      <c r="T34" s="24"/>
      <c r="U34" s="24"/>
      <c r="V34" s="24"/>
      <c r="W34" s="24">
        <v>152095147</v>
      </c>
      <c r="X34" s="24">
        <v>161588800</v>
      </c>
      <c r="Y34" s="24">
        <v>-9493653</v>
      </c>
      <c r="Z34" s="6">
        <v>-5.88</v>
      </c>
      <c r="AA34" s="22">
        <v>213564920</v>
      </c>
    </row>
    <row r="35" spans="1:27" ht="13.5">
      <c r="A35" s="5" t="s">
        <v>39</v>
      </c>
      <c r="B35" s="3"/>
      <c r="C35" s="22">
        <v>608555612</v>
      </c>
      <c r="D35" s="22"/>
      <c r="E35" s="23">
        <v>665305020</v>
      </c>
      <c r="F35" s="24">
        <v>658747220</v>
      </c>
      <c r="G35" s="24">
        <v>52321809</v>
      </c>
      <c r="H35" s="24">
        <v>47845978</v>
      </c>
      <c r="I35" s="24">
        <v>9269681</v>
      </c>
      <c r="J35" s="24">
        <v>109437468</v>
      </c>
      <c r="K35" s="24">
        <v>38064682</v>
      </c>
      <c r="L35" s="24">
        <v>52974557</v>
      </c>
      <c r="M35" s="24">
        <v>36256690</v>
      </c>
      <c r="N35" s="24">
        <v>127295929</v>
      </c>
      <c r="O35" s="24">
        <v>39932333</v>
      </c>
      <c r="P35" s="24">
        <v>38094641</v>
      </c>
      <c r="Q35" s="24">
        <v>38090606</v>
      </c>
      <c r="R35" s="24">
        <v>116117580</v>
      </c>
      <c r="S35" s="24"/>
      <c r="T35" s="24"/>
      <c r="U35" s="24"/>
      <c r="V35" s="24"/>
      <c r="W35" s="24">
        <v>352850977</v>
      </c>
      <c r="X35" s="24">
        <v>495121140</v>
      </c>
      <c r="Y35" s="24">
        <v>-142270163</v>
      </c>
      <c r="Z35" s="6">
        <v>-28.73</v>
      </c>
      <c r="AA35" s="22">
        <v>658747220</v>
      </c>
    </row>
    <row r="36" spans="1:27" ht="13.5">
      <c r="A36" s="5" t="s">
        <v>40</v>
      </c>
      <c r="B36" s="3"/>
      <c r="C36" s="22">
        <v>411983603</v>
      </c>
      <c r="D36" s="22"/>
      <c r="E36" s="23">
        <v>574719250</v>
      </c>
      <c r="F36" s="24">
        <v>600257650</v>
      </c>
      <c r="G36" s="24">
        <v>7573325</v>
      </c>
      <c r="H36" s="24">
        <v>22021696</v>
      </c>
      <c r="I36" s="24">
        <v>6770091</v>
      </c>
      <c r="J36" s="24">
        <v>36365112</v>
      </c>
      <c r="K36" s="24">
        <v>9977265</v>
      </c>
      <c r="L36" s="24">
        <v>14499846</v>
      </c>
      <c r="M36" s="24">
        <v>7681436</v>
      </c>
      <c r="N36" s="24">
        <v>32158547</v>
      </c>
      <c r="O36" s="24">
        <v>4825632</v>
      </c>
      <c r="P36" s="24">
        <v>8464814</v>
      </c>
      <c r="Q36" s="24">
        <v>11161224</v>
      </c>
      <c r="R36" s="24">
        <v>24451670</v>
      </c>
      <c r="S36" s="24"/>
      <c r="T36" s="24"/>
      <c r="U36" s="24"/>
      <c r="V36" s="24"/>
      <c r="W36" s="24">
        <v>92975329</v>
      </c>
      <c r="X36" s="24">
        <v>418168300</v>
      </c>
      <c r="Y36" s="24">
        <v>-325192971</v>
      </c>
      <c r="Z36" s="6">
        <v>-77.77</v>
      </c>
      <c r="AA36" s="22">
        <v>600257650</v>
      </c>
    </row>
    <row r="37" spans="1:27" ht="13.5">
      <c r="A37" s="5" t="s">
        <v>41</v>
      </c>
      <c r="B37" s="3"/>
      <c r="C37" s="25">
        <v>131254368</v>
      </c>
      <c r="D37" s="25"/>
      <c r="E37" s="26">
        <v>189027910</v>
      </c>
      <c r="F37" s="27">
        <v>193851800</v>
      </c>
      <c r="G37" s="27">
        <v>14522156</v>
      </c>
      <c r="H37" s="27">
        <v>11116673</v>
      </c>
      <c r="I37" s="27">
        <v>13591766</v>
      </c>
      <c r="J37" s="27">
        <v>39230595</v>
      </c>
      <c r="K37" s="27">
        <v>12171686</v>
      </c>
      <c r="L37" s="27">
        <v>19290633</v>
      </c>
      <c r="M37" s="27">
        <v>15243391</v>
      </c>
      <c r="N37" s="27">
        <v>46705710</v>
      </c>
      <c r="O37" s="27">
        <v>13483092</v>
      </c>
      <c r="P37" s="27">
        <v>12925538</v>
      </c>
      <c r="Q37" s="27">
        <v>12767622</v>
      </c>
      <c r="R37" s="27">
        <v>39176252</v>
      </c>
      <c r="S37" s="27"/>
      <c r="T37" s="27"/>
      <c r="U37" s="27"/>
      <c r="V37" s="27"/>
      <c r="W37" s="27">
        <v>125112557</v>
      </c>
      <c r="X37" s="27">
        <v>143648350</v>
      </c>
      <c r="Y37" s="27">
        <v>-18535793</v>
      </c>
      <c r="Z37" s="7">
        <v>-12.9</v>
      </c>
      <c r="AA37" s="25">
        <v>193851800</v>
      </c>
    </row>
    <row r="38" spans="1:27" ht="13.5">
      <c r="A38" s="2" t="s">
        <v>42</v>
      </c>
      <c r="B38" s="8"/>
      <c r="C38" s="19">
        <f aca="true" t="shared" si="7" ref="C38:Y38">SUM(C39:C41)</f>
        <v>1022324091</v>
      </c>
      <c r="D38" s="19">
        <f>SUM(D39:D41)</f>
        <v>0</v>
      </c>
      <c r="E38" s="20">
        <f t="shared" si="7"/>
        <v>1082306976</v>
      </c>
      <c r="F38" s="21">
        <f t="shared" si="7"/>
        <v>1082889446</v>
      </c>
      <c r="G38" s="21">
        <f t="shared" si="7"/>
        <v>83176796</v>
      </c>
      <c r="H38" s="21">
        <f t="shared" si="7"/>
        <v>84708277</v>
      </c>
      <c r="I38" s="21">
        <f t="shared" si="7"/>
        <v>72207708</v>
      </c>
      <c r="J38" s="21">
        <f t="shared" si="7"/>
        <v>240092781</v>
      </c>
      <c r="K38" s="21">
        <f t="shared" si="7"/>
        <v>71313584</v>
      </c>
      <c r="L38" s="21">
        <f t="shared" si="7"/>
        <v>107137476</v>
      </c>
      <c r="M38" s="21">
        <f t="shared" si="7"/>
        <v>51391883</v>
      </c>
      <c r="N38" s="21">
        <f t="shared" si="7"/>
        <v>229842943</v>
      </c>
      <c r="O38" s="21">
        <f t="shared" si="7"/>
        <v>137411258</v>
      </c>
      <c r="P38" s="21">
        <f t="shared" si="7"/>
        <v>95880262</v>
      </c>
      <c r="Q38" s="21">
        <f t="shared" si="7"/>
        <v>56782951</v>
      </c>
      <c r="R38" s="21">
        <f t="shared" si="7"/>
        <v>290074471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760010195</v>
      </c>
      <c r="X38" s="21">
        <f t="shared" si="7"/>
        <v>788467900</v>
      </c>
      <c r="Y38" s="21">
        <f t="shared" si="7"/>
        <v>-28457705</v>
      </c>
      <c r="Z38" s="4">
        <f>+IF(X38&lt;&gt;0,+(Y38/X38)*100,0)</f>
        <v>-3.6092407820280314</v>
      </c>
      <c r="AA38" s="19">
        <f>SUM(AA39:AA41)</f>
        <v>1082889446</v>
      </c>
    </row>
    <row r="39" spans="1:27" ht="13.5">
      <c r="A39" s="5" t="s">
        <v>43</v>
      </c>
      <c r="B39" s="3"/>
      <c r="C39" s="22">
        <v>543514315</v>
      </c>
      <c r="D39" s="22"/>
      <c r="E39" s="23">
        <v>509863416</v>
      </c>
      <c r="F39" s="24">
        <v>523583546</v>
      </c>
      <c r="G39" s="24">
        <v>37123557</v>
      </c>
      <c r="H39" s="24">
        <v>45849319</v>
      </c>
      <c r="I39" s="24">
        <v>30661147</v>
      </c>
      <c r="J39" s="24">
        <v>113634023</v>
      </c>
      <c r="K39" s="24">
        <v>32189915</v>
      </c>
      <c r="L39" s="24">
        <v>42699711</v>
      </c>
      <c r="M39" s="24">
        <v>-1009302</v>
      </c>
      <c r="N39" s="24">
        <v>73880324</v>
      </c>
      <c r="O39" s="24">
        <v>101282232</v>
      </c>
      <c r="P39" s="24">
        <v>57423269</v>
      </c>
      <c r="Q39" s="24">
        <v>16006501</v>
      </c>
      <c r="R39" s="24">
        <v>174712002</v>
      </c>
      <c r="S39" s="24"/>
      <c r="T39" s="24"/>
      <c r="U39" s="24"/>
      <c r="V39" s="24"/>
      <c r="W39" s="24">
        <v>362226349</v>
      </c>
      <c r="X39" s="24">
        <v>369882660</v>
      </c>
      <c r="Y39" s="24">
        <v>-7656311</v>
      </c>
      <c r="Z39" s="6">
        <v>-2.07</v>
      </c>
      <c r="AA39" s="22">
        <v>523583546</v>
      </c>
    </row>
    <row r="40" spans="1:27" ht="13.5">
      <c r="A40" s="5" t="s">
        <v>44</v>
      </c>
      <c r="B40" s="3"/>
      <c r="C40" s="22">
        <v>322977622</v>
      </c>
      <c r="D40" s="22"/>
      <c r="E40" s="23">
        <v>405417170</v>
      </c>
      <c r="F40" s="24">
        <v>396211820</v>
      </c>
      <c r="G40" s="24">
        <v>34859756</v>
      </c>
      <c r="H40" s="24">
        <v>27963441</v>
      </c>
      <c r="I40" s="24">
        <v>30527445</v>
      </c>
      <c r="J40" s="24">
        <v>93350642</v>
      </c>
      <c r="K40" s="24">
        <v>27019995</v>
      </c>
      <c r="L40" s="24">
        <v>46780821</v>
      </c>
      <c r="M40" s="24">
        <v>40412755</v>
      </c>
      <c r="N40" s="24">
        <v>114213571</v>
      </c>
      <c r="O40" s="24">
        <v>26214570</v>
      </c>
      <c r="P40" s="24">
        <v>28015063</v>
      </c>
      <c r="Q40" s="24">
        <v>28268198</v>
      </c>
      <c r="R40" s="24">
        <v>82497831</v>
      </c>
      <c r="S40" s="24"/>
      <c r="T40" s="24"/>
      <c r="U40" s="24"/>
      <c r="V40" s="24"/>
      <c r="W40" s="24">
        <v>290062044</v>
      </c>
      <c r="X40" s="24">
        <v>294088140</v>
      </c>
      <c r="Y40" s="24">
        <v>-4026096</v>
      </c>
      <c r="Z40" s="6">
        <v>-1.37</v>
      </c>
      <c r="AA40" s="22">
        <v>396211820</v>
      </c>
    </row>
    <row r="41" spans="1:27" ht="13.5">
      <c r="A41" s="5" t="s">
        <v>45</v>
      </c>
      <c r="B41" s="3"/>
      <c r="C41" s="22">
        <v>155832154</v>
      </c>
      <c r="D41" s="22"/>
      <c r="E41" s="23">
        <v>167026390</v>
      </c>
      <c r="F41" s="24">
        <v>163094080</v>
      </c>
      <c r="G41" s="24">
        <v>11193483</v>
      </c>
      <c r="H41" s="24">
        <v>10895517</v>
      </c>
      <c r="I41" s="24">
        <v>11019116</v>
      </c>
      <c r="J41" s="24">
        <v>33108116</v>
      </c>
      <c r="K41" s="24">
        <v>12103674</v>
      </c>
      <c r="L41" s="24">
        <v>17656944</v>
      </c>
      <c r="M41" s="24">
        <v>11988430</v>
      </c>
      <c r="N41" s="24">
        <v>41749048</v>
      </c>
      <c r="O41" s="24">
        <v>9914456</v>
      </c>
      <c r="P41" s="24">
        <v>10441930</v>
      </c>
      <c r="Q41" s="24">
        <v>12508252</v>
      </c>
      <c r="R41" s="24">
        <v>32864638</v>
      </c>
      <c r="S41" s="24"/>
      <c r="T41" s="24"/>
      <c r="U41" s="24"/>
      <c r="V41" s="24"/>
      <c r="W41" s="24">
        <v>107721802</v>
      </c>
      <c r="X41" s="24">
        <v>124497100</v>
      </c>
      <c r="Y41" s="24">
        <v>-16775298</v>
      </c>
      <c r="Z41" s="6">
        <v>-13.47</v>
      </c>
      <c r="AA41" s="22">
        <v>163094080</v>
      </c>
    </row>
    <row r="42" spans="1:27" ht="13.5">
      <c r="A42" s="2" t="s">
        <v>46</v>
      </c>
      <c r="B42" s="8"/>
      <c r="C42" s="19">
        <f aca="true" t="shared" si="8" ref="C42:Y42">SUM(C43:C46)</f>
        <v>4955598778</v>
      </c>
      <c r="D42" s="19">
        <f>SUM(D43:D46)</f>
        <v>0</v>
      </c>
      <c r="E42" s="20">
        <f t="shared" si="8"/>
        <v>5167614730</v>
      </c>
      <c r="F42" s="21">
        <f t="shared" si="8"/>
        <v>5348121680</v>
      </c>
      <c r="G42" s="21">
        <f t="shared" si="8"/>
        <v>505630746</v>
      </c>
      <c r="H42" s="21">
        <f t="shared" si="8"/>
        <v>661749707</v>
      </c>
      <c r="I42" s="21">
        <f t="shared" si="8"/>
        <v>352584784</v>
      </c>
      <c r="J42" s="21">
        <f t="shared" si="8"/>
        <v>1519965237</v>
      </c>
      <c r="K42" s="21">
        <f t="shared" si="8"/>
        <v>366620548</v>
      </c>
      <c r="L42" s="21">
        <f t="shared" si="8"/>
        <v>408794810</v>
      </c>
      <c r="M42" s="21">
        <f t="shared" si="8"/>
        <v>363986509</v>
      </c>
      <c r="N42" s="21">
        <f t="shared" si="8"/>
        <v>1139401867</v>
      </c>
      <c r="O42" s="21">
        <f t="shared" si="8"/>
        <v>349282168</v>
      </c>
      <c r="P42" s="21">
        <f t="shared" si="8"/>
        <v>366597433</v>
      </c>
      <c r="Q42" s="21">
        <f t="shared" si="8"/>
        <v>395341482</v>
      </c>
      <c r="R42" s="21">
        <f t="shared" si="8"/>
        <v>1111221083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3770588187</v>
      </c>
      <c r="X42" s="21">
        <f t="shared" si="8"/>
        <v>3815965640</v>
      </c>
      <c r="Y42" s="21">
        <f t="shared" si="8"/>
        <v>-45377453</v>
      </c>
      <c r="Z42" s="4">
        <f>+IF(X42&lt;&gt;0,+(Y42/X42)*100,0)</f>
        <v>-1.1891473163264645</v>
      </c>
      <c r="AA42" s="19">
        <f>SUM(AA43:AA46)</f>
        <v>5348121680</v>
      </c>
    </row>
    <row r="43" spans="1:27" ht="13.5">
      <c r="A43" s="5" t="s">
        <v>47</v>
      </c>
      <c r="B43" s="3"/>
      <c r="C43" s="22">
        <v>3499026787</v>
      </c>
      <c r="D43" s="22"/>
      <c r="E43" s="23">
        <v>3686462900</v>
      </c>
      <c r="F43" s="24">
        <v>3549029420</v>
      </c>
      <c r="G43" s="24">
        <v>398266945</v>
      </c>
      <c r="H43" s="24">
        <v>406459789</v>
      </c>
      <c r="I43" s="24">
        <v>253474926</v>
      </c>
      <c r="J43" s="24">
        <v>1058201660</v>
      </c>
      <c r="K43" s="24">
        <v>254247296</v>
      </c>
      <c r="L43" s="24">
        <v>271337679</v>
      </c>
      <c r="M43" s="24">
        <v>248399832</v>
      </c>
      <c r="N43" s="24">
        <v>773984807</v>
      </c>
      <c r="O43" s="24">
        <v>242090543</v>
      </c>
      <c r="P43" s="24">
        <v>248479416</v>
      </c>
      <c r="Q43" s="24">
        <v>277325550</v>
      </c>
      <c r="R43" s="24">
        <v>767895509</v>
      </c>
      <c r="S43" s="24"/>
      <c r="T43" s="24"/>
      <c r="U43" s="24"/>
      <c r="V43" s="24"/>
      <c r="W43" s="24">
        <v>2600081976</v>
      </c>
      <c r="X43" s="24">
        <v>2732008450</v>
      </c>
      <c r="Y43" s="24">
        <v>-131926474</v>
      </c>
      <c r="Z43" s="6">
        <v>-4.83</v>
      </c>
      <c r="AA43" s="22">
        <v>3549029420</v>
      </c>
    </row>
    <row r="44" spans="1:27" ht="13.5">
      <c r="A44" s="5" t="s">
        <v>48</v>
      </c>
      <c r="B44" s="3"/>
      <c r="C44" s="22">
        <v>702708181</v>
      </c>
      <c r="D44" s="22"/>
      <c r="E44" s="23">
        <v>732066590</v>
      </c>
      <c r="F44" s="24">
        <v>906974310</v>
      </c>
      <c r="G44" s="24">
        <v>47004519</v>
      </c>
      <c r="H44" s="24">
        <v>124852084</v>
      </c>
      <c r="I44" s="24">
        <v>54232542</v>
      </c>
      <c r="J44" s="24">
        <v>226089145</v>
      </c>
      <c r="K44" s="24">
        <v>64154930</v>
      </c>
      <c r="L44" s="24">
        <v>66196219</v>
      </c>
      <c r="M44" s="24">
        <v>57508262</v>
      </c>
      <c r="N44" s="24">
        <v>187859411</v>
      </c>
      <c r="O44" s="24">
        <v>54588245</v>
      </c>
      <c r="P44" s="24">
        <v>65213818</v>
      </c>
      <c r="Q44" s="24">
        <v>66071936</v>
      </c>
      <c r="R44" s="24">
        <v>185873999</v>
      </c>
      <c r="S44" s="24"/>
      <c r="T44" s="24"/>
      <c r="U44" s="24"/>
      <c r="V44" s="24"/>
      <c r="W44" s="24">
        <v>599822555</v>
      </c>
      <c r="X44" s="24">
        <v>558159570</v>
      </c>
      <c r="Y44" s="24">
        <v>41662985</v>
      </c>
      <c r="Z44" s="6">
        <v>7.46</v>
      </c>
      <c r="AA44" s="22">
        <v>906974310</v>
      </c>
    </row>
    <row r="45" spans="1:27" ht="13.5">
      <c r="A45" s="5" t="s">
        <v>49</v>
      </c>
      <c r="B45" s="3"/>
      <c r="C45" s="25">
        <v>482618368</v>
      </c>
      <c r="D45" s="25"/>
      <c r="E45" s="26">
        <v>532693660</v>
      </c>
      <c r="F45" s="27">
        <v>578501830</v>
      </c>
      <c r="G45" s="27">
        <v>40598682</v>
      </c>
      <c r="H45" s="27">
        <v>67866507</v>
      </c>
      <c r="I45" s="27">
        <v>29207107</v>
      </c>
      <c r="J45" s="27">
        <v>137672296</v>
      </c>
      <c r="K45" s="27">
        <v>33409627</v>
      </c>
      <c r="L45" s="27">
        <v>47236167</v>
      </c>
      <c r="M45" s="27">
        <v>33910976</v>
      </c>
      <c r="N45" s="27">
        <v>114556770</v>
      </c>
      <c r="O45" s="27">
        <v>36346248</v>
      </c>
      <c r="P45" s="27">
        <v>38216681</v>
      </c>
      <c r="Q45" s="27">
        <v>31670823</v>
      </c>
      <c r="R45" s="27">
        <v>106233752</v>
      </c>
      <c r="S45" s="27"/>
      <c r="T45" s="27"/>
      <c r="U45" s="27"/>
      <c r="V45" s="27"/>
      <c r="W45" s="27">
        <v>358462818</v>
      </c>
      <c r="X45" s="27">
        <v>363032660</v>
      </c>
      <c r="Y45" s="27">
        <v>-4569842</v>
      </c>
      <c r="Z45" s="7">
        <v>-1.26</v>
      </c>
      <c r="AA45" s="25">
        <v>578501830</v>
      </c>
    </row>
    <row r="46" spans="1:27" ht="13.5">
      <c r="A46" s="5" t="s">
        <v>50</v>
      </c>
      <c r="B46" s="3"/>
      <c r="C46" s="22">
        <v>271245442</v>
      </c>
      <c r="D46" s="22"/>
      <c r="E46" s="23">
        <v>216391580</v>
      </c>
      <c r="F46" s="24">
        <v>313616120</v>
      </c>
      <c r="G46" s="24">
        <v>19760600</v>
      </c>
      <c r="H46" s="24">
        <v>62571327</v>
      </c>
      <c r="I46" s="24">
        <v>15670209</v>
      </c>
      <c r="J46" s="24">
        <v>98002136</v>
      </c>
      <c r="K46" s="24">
        <v>14808695</v>
      </c>
      <c r="L46" s="24">
        <v>24024745</v>
      </c>
      <c r="M46" s="24">
        <v>24167439</v>
      </c>
      <c r="N46" s="24">
        <v>63000879</v>
      </c>
      <c r="O46" s="24">
        <v>16257132</v>
      </c>
      <c r="P46" s="24">
        <v>14687518</v>
      </c>
      <c r="Q46" s="24">
        <v>20273173</v>
      </c>
      <c r="R46" s="24">
        <v>51217823</v>
      </c>
      <c r="S46" s="24"/>
      <c r="T46" s="24"/>
      <c r="U46" s="24"/>
      <c r="V46" s="24"/>
      <c r="W46" s="24">
        <v>212220838</v>
      </c>
      <c r="X46" s="24">
        <v>162764960</v>
      </c>
      <c r="Y46" s="24">
        <v>49455878</v>
      </c>
      <c r="Z46" s="6">
        <v>30.38</v>
      </c>
      <c r="AA46" s="22">
        <v>313616120</v>
      </c>
    </row>
    <row r="47" spans="1:27" ht="13.5">
      <c r="A47" s="2" t="s">
        <v>51</v>
      </c>
      <c r="B47" s="8" t="s">
        <v>52</v>
      </c>
      <c r="C47" s="19">
        <v>15509354</v>
      </c>
      <c r="D47" s="19"/>
      <c r="E47" s="20">
        <v>16391100</v>
      </c>
      <c r="F47" s="21">
        <v>18917860</v>
      </c>
      <c r="G47" s="21">
        <v>955071</v>
      </c>
      <c r="H47" s="21">
        <v>969482</v>
      </c>
      <c r="I47" s="21">
        <v>2319216</v>
      </c>
      <c r="J47" s="21">
        <v>4243769</v>
      </c>
      <c r="K47" s="21">
        <v>1291848</v>
      </c>
      <c r="L47" s="21">
        <v>1140971</v>
      </c>
      <c r="M47" s="21">
        <v>1167043</v>
      </c>
      <c r="N47" s="21">
        <v>3599862</v>
      </c>
      <c r="O47" s="21">
        <v>1378495</v>
      </c>
      <c r="P47" s="21">
        <v>1283123</v>
      </c>
      <c r="Q47" s="21">
        <v>1131500</v>
      </c>
      <c r="R47" s="21">
        <v>3793118</v>
      </c>
      <c r="S47" s="21"/>
      <c r="T47" s="21"/>
      <c r="U47" s="21"/>
      <c r="V47" s="21"/>
      <c r="W47" s="21">
        <v>11636749</v>
      </c>
      <c r="X47" s="21">
        <v>11908280</v>
      </c>
      <c r="Y47" s="21">
        <v>-271531</v>
      </c>
      <c r="Z47" s="4">
        <v>-2.28</v>
      </c>
      <c r="AA47" s="19">
        <v>18917860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8776203846</v>
      </c>
      <c r="D48" s="40">
        <f>+D28+D32+D38+D42+D47</f>
        <v>0</v>
      </c>
      <c r="E48" s="41">
        <f t="shared" si="9"/>
        <v>9503482596</v>
      </c>
      <c r="F48" s="42">
        <f t="shared" si="9"/>
        <v>9823532446</v>
      </c>
      <c r="G48" s="42">
        <f t="shared" si="9"/>
        <v>780656209</v>
      </c>
      <c r="H48" s="42">
        <f t="shared" si="9"/>
        <v>1123774429</v>
      </c>
      <c r="I48" s="42">
        <f t="shared" si="9"/>
        <v>537302694</v>
      </c>
      <c r="J48" s="42">
        <f t="shared" si="9"/>
        <v>2441733332</v>
      </c>
      <c r="K48" s="42">
        <f t="shared" si="9"/>
        <v>620804418</v>
      </c>
      <c r="L48" s="42">
        <f t="shared" si="9"/>
        <v>761015207</v>
      </c>
      <c r="M48" s="42">
        <f t="shared" si="9"/>
        <v>626138527</v>
      </c>
      <c r="N48" s="42">
        <f t="shared" si="9"/>
        <v>2007958152</v>
      </c>
      <c r="O48" s="42">
        <f t="shared" si="9"/>
        <v>656670619</v>
      </c>
      <c r="P48" s="42">
        <f t="shared" si="9"/>
        <v>630710454</v>
      </c>
      <c r="Q48" s="42">
        <f t="shared" si="9"/>
        <v>630703507</v>
      </c>
      <c r="R48" s="42">
        <f t="shared" si="9"/>
        <v>1918084580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6367776064</v>
      </c>
      <c r="X48" s="42">
        <f t="shared" si="9"/>
        <v>7043172270</v>
      </c>
      <c r="Y48" s="42">
        <f t="shared" si="9"/>
        <v>-675396206</v>
      </c>
      <c r="Z48" s="43">
        <f>+IF(X48&lt;&gt;0,+(Y48/X48)*100,0)</f>
        <v>-9.589375072888853</v>
      </c>
      <c r="AA48" s="40">
        <f>+AA28+AA32+AA38+AA42+AA47</f>
        <v>9823532446</v>
      </c>
    </row>
    <row r="49" spans="1:27" ht="13.5">
      <c r="A49" s="14" t="s">
        <v>58</v>
      </c>
      <c r="B49" s="15"/>
      <c r="C49" s="44">
        <f aca="true" t="shared" si="10" ref="C49:Y49">+C25-C48</f>
        <v>783175594</v>
      </c>
      <c r="D49" s="44">
        <f>+D25-D48</f>
        <v>0</v>
      </c>
      <c r="E49" s="45">
        <f t="shared" si="10"/>
        <v>863041144</v>
      </c>
      <c r="F49" s="46">
        <f t="shared" si="10"/>
        <v>507741395</v>
      </c>
      <c r="G49" s="46">
        <f t="shared" si="10"/>
        <v>319174756</v>
      </c>
      <c r="H49" s="46">
        <f t="shared" si="10"/>
        <v>-505943046</v>
      </c>
      <c r="I49" s="46">
        <f t="shared" si="10"/>
        <v>330000419</v>
      </c>
      <c r="J49" s="46">
        <f t="shared" si="10"/>
        <v>143232129</v>
      </c>
      <c r="K49" s="46">
        <f t="shared" si="10"/>
        <v>41259641</v>
      </c>
      <c r="L49" s="46">
        <f t="shared" si="10"/>
        <v>-192979059</v>
      </c>
      <c r="M49" s="46">
        <f t="shared" si="10"/>
        <v>374316149</v>
      </c>
      <c r="N49" s="46">
        <f t="shared" si="10"/>
        <v>222596731</v>
      </c>
      <c r="O49" s="46">
        <f t="shared" si="10"/>
        <v>89249682</v>
      </c>
      <c r="P49" s="46">
        <f t="shared" si="10"/>
        <v>-208727612</v>
      </c>
      <c r="Q49" s="46">
        <f t="shared" si="10"/>
        <v>778971699</v>
      </c>
      <c r="R49" s="46">
        <f t="shared" si="10"/>
        <v>659493769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1025322629</v>
      </c>
      <c r="X49" s="46">
        <f>IF(F25=F48,0,X25-X48)</f>
        <v>909984230</v>
      </c>
      <c r="Y49" s="46">
        <f t="shared" si="10"/>
        <v>115338399</v>
      </c>
      <c r="Z49" s="47">
        <f>+IF(X49&lt;&gt;0,+(Y49/X49)*100,0)</f>
        <v>12.674768990227447</v>
      </c>
      <c r="AA49" s="44">
        <f>+AA25-AA48</f>
        <v>507741395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230557773</v>
      </c>
      <c r="D5" s="19">
        <f>SUM(D6:D8)</f>
        <v>0</v>
      </c>
      <c r="E5" s="20">
        <f t="shared" si="0"/>
        <v>237273199</v>
      </c>
      <c r="F5" s="21">
        <f t="shared" si="0"/>
        <v>82074770</v>
      </c>
      <c r="G5" s="21">
        <f t="shared" si="0"/>
        <v>1322314</v>
      </c>
      <c r="H5" s="21">
        <f t="shared" si="0"/>
        <v>2563786</v>
      </c>
      <c r="I5" s="21">
        <f t="shared" si="0"/>
        <v>1178289</v>
      </c>
      <c r="J5" s="21">
        <f t="shared" si="0"/>
        <v>5064389</v>
      </c>
      <c r="K5" s="21">
        <f t="shared" si="0"/>
        <v>6332705</v>
      </c>
      <c r="L5" s="21">
        <f t="shared" si="0"/>
        <v>2140102</v>
      </c>
      <c r="M5" s="21">
        <f t="shared" si="0"/>
        <v>67762819</v>
      </c>
      <c r="N5" s="21">
        <f t="shared" si="0"/>
        <v>76235626</v>
      </c>
      <c r="O5" s="21">
        <f t="shared" si="0"/>
        <v>1035135</v>
      </c>
      <c r="P5" s="21">
        <f t="shared" si="0"/>
        <v>1126945</v>
      </c>
      <c r="Q5" s="21">
        <f t="shared" si="0"/>
        <v>50664347</v>
      </c>
      <c r="R5" s="21">
        <f t="shared" si="0"/>
        <v>52826427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134126442</v>
      </c>
      <c r="X5" s="21">
        <f t="shared" si="0"/>
        <v>177295689</v>
      </c>
      <c r="Y5" s="21">
        <f t="shared" si="0"/>
        <v>-43169247</v>
      </c>
      <c r="Z5" s="4">
        <f>+IF(X5&lt;&gt;0,+(Y5/X5)*100,0)</f>
        <v>-24.34872908838748</v>
      </c>
      <c r="AA5" s="19">
        <f>SUM(AA6:AA8)</f>
        <v>82074770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230250329</v>
      </c>
      <c r="D7" s="25"/>
      <c r="E7" s="26">
        <v>237048943</v>
      </c>
      <c r="F7" s="27">
        <v>81924911</v>
      </c>
      <c r="G7" s="27">
        <v>1322314</v>
      </c>
      <c r="H7" s="27">
        <v>2542927</v>
      </c>
      <c r="I7" s="27">
        <v>1178289</v>
      </c>
      <c r="J7" s="27">
        <v>5043530</v>
      </c>
      <c r="K7" s="27">
        <v>6287649</v>
      </c>
      <c r="L7" s="27">
        <v>2140102</v>
      </c>
      <c r="M7" s="27">
        <v>67762819</v>
      </c>
      <c r="N7" s="27">
        <v>76190570</v>
      </c>
      <c r="O7" s="27">
        <v>1001043</v>
      </c>
      <c r="P7" s="27">
        <v>1126945</v>
      </c>
      <c r="Q7" s="27">
        <v>50615397</v>
      </c>
      <c r="R7" s="27">
        <v>52743385</v>
      </c>
      <c r="S7" s="27"/>
      <c r="T7" s="27"/>
      <c r="U7" s="27"/>
      <c r="V7" s="27"/>
      <c r="W7" s="27">
        <v>133977485</v>
      </c>
      <c r="X7" s="27">
        <v>177127497</v>
      </c>
      <c r="Y7" s="27">
        <v>-43150012</v>
      </c>
      <c r="Z7" s="7">
        <v>-24.36</v>
      </c>
      <c r="AA7" s="25">
        <v>81924911</v>
      </c>
    </row>
    <row r="8" spans="1:27" ht="13.5">
      <c r="A8" s="5" t="s">
        <v>35</v>
      </c>
      <c r="B8" s="3"/>
      <c r="C8" s="22">
        <v>307444</v>
      </c>
      <c r="D8" s="22"/>
      <c r="E8" s="23">
        <v>224256</v>
      </c>
      <c r="F8" s="24">
        <v>149859</v>
      </c>
      <c r="G8" s="24"/>
      <c r="H8" s="24">
        <v>20859</v>
      </c>
      <c r="I8" s="24"/>
      <c r="J8" s="24">
        <v>20859</v>
      </c>
      <c r="K8" s="24">
        <v>45056</v>
      </c>
      <c r="L8" s="24"/>
      <c r="M8" s="24"/>
      <c r="N8" s="24">
        <v>45056</v>
      </c>
      <c r="O8" s="24">
        <v>34092</v>
      </c>
      <c r="P8" s="24"/>
      <c r="Q8" s="24">
        <v>48950</v>
      </c>
      <c r="R8" s="24">
        <v>83042</v>
      </c>
      <c r="S8" s="24"/>
      <c r="T8" s="24"/>
      <c r="U8" s="24"/>
      <c r="V8" s="24"/>
      <c r="W8" s="24">
        <v>148957</v>
      </c>
      <c r="X8" s="24">
        <v>168192</v>
      </c>
      <c r="Y8" s="24">
        <v>-19235</v>
      </c>
      <c r="Z8" s="6">
        <v>-11.44</v>
      </c>
      <c r="AA8" s="22">
        <v>149859</v>
      </c>
    </row>
    <row r="9" spans="1:27" ht="13.5">
      <c r="A9" s="2" t="s">
        <v>36</v>
      </c>
      <c r="B9" s="3"/>
      <c r="C9" s="19">
        <f aca="true" t="shared" si="1" ref="C9:Y9">SUM(C10:C14)</f>
        <v>5725094</v>
      </c>
      <c r="D9" s="19">
        <f>SUM(D10:D14)</f>
        <v>0</v>
      </c>
      <c r="E9" s="20">
        <f t="shared" si="1"/>
        <v>8441407</v>
      </c>
      <c r="F9" s="21">
        <f t="shared" si="1"/>
        <v>3564266</v>
      </c>
      <c r="G9" s="21">
        <f t="shared" si="1"/>
        <v>326723</v>
      </c>
      <c r="H9" s="21">
        <f t="shared" si="1"/>
        <v>707035</v>
      </c>
      <c r="I9" s="21">
        <f t="shared" si="1"/>
        <v>361709</v>
      </c>
      <c r="J9" s="21">
        <f t="shared" si="1"/>
        <v>1395467</v>
      </c>
      <c r="K9" s="21">
        <f t="shared" si="1"/>
        <v>315550</v>
      </c>
      <c r="L9" s="21">
        <f t="shared" si="1"/>
        <v>307313</v>
      </c>
      <c r="M9" s="21">
        <f t="shared" si="1"/>
        <v>276985</v>
      </c>
      <c r="N9" s="21">
        <f t="shared" si="1"/>
        <v>899848</v>
      </c>
      <c r="O9" s="21">
        <f t="shared" si="1"/>
        <v>302430</v>
      </c>
      <c r="P9" s="21">
        <f t="shared" si="1"/>
        <v>322817</v>
      </c>
      <c r="Q9" s="21">
        <f t="shared" si="1"/>
        <v>1214960</v>
      </c>
      <c r="R9" s="21">
        <f t="shared" si="1"/>
        <v>1840207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4135522</v>
      </c>
      <c r="X9" s="21">
        <f t="shared" si="1"/>
        <v>6331059</v>
      </c>
      <c r="Y9" s="21">
        <f t="shared" si="1"/>
        <v>-2195537</v>
      </c>
      <c r="Z9" s="4">
        <f>+IF(X9&lt;&gt;0,+(Y9/X9)*100,0)</f>
        <v>-34.6788270335184</v>
      </c>
      <c r="AA9" s="19">
        <f>SUM(AA10:AA14)</f>
        <v>3564266</v>
      </c>
    </row>
    <row r="10" spans="1:27" ht="13.5">
      <c r="A10" s="5" t="s">
        <v>37</v>
      </c>
      <c r="B10" s="3"/>
      <c r="C10" s="22">
        <v>5725094</v>
      </c>
      <c r="D10" s="22"/>
      <c r="E10" s="23">
        <v>8441407</v>
      </c>
      <c r="F10" s="24">
        <v>3564266</v>
      </c>
      <c r="G10" s="24">
        <v>326723</v>
      </c>
      <c r="H10" s="24">
        <v>707035</v>
      </c>
      <c r="I10" s="24">
        <v>361709</v>
      </c>
      <c r="J10" s="24">
        <v>1395467</v>
      </c>
      <c r="K10" s="24">
        <v>315550</v>
      </c>
      <c r="L10" s="24">
        <v>307313</v>
      </c>
      <c r="M10" s="24">
        <v>276985</v>
      </c>
      <c r="N10" s="24">
        <v>899848</v>
      </c>
      <c r="O10" s="24">
        <v>302430</v>
      </c>
      <c r="P10" s="24">
        <v>322817</v>
      </c>
      <c r="Q10" s="24">
        <v>1214960</v>
      </c>
      <c r="R10" s="24">
        <v>1840207</v>
      </c>
      <c r="S10" s="24"/>
      <c r="T10" s="24"/>
      <c r="U10" s="24"/>
      <c r="V10" s="24"/>
      <c r="W10" s="24">
        <v>4135522</v>
      </c>
      <c r="X10" s="24">
        <v>6331059</v>
      </c>
      <c r="Y10" s="24">
        <v>-2195537</v>
      </c>
      <c r="Z10" s="6">
        <v>-34.68</v>
      </c>
      <c r="AA10" s="22">
        <v>3564266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1503243</v>
      </c>
      <c r="D15" s="19">
        <f>SUM(D16:D18)</f>
        <v>0</v>
      </c>
      <c r="E15" s="20">
        <f t="shared" si="2"/>
        <v>2731793</v>
      </c>
      <c r="F15" s="21">
        <f t="shared" si="2"/>
        <v>45564737</v>
      </c>
      <c r="G15" s="21">
        <f t="shared" si="2"/>
        <v>908169</v>
      </c>
      <c r="H15" s="21">
        <f t="shared" si="2"/>
        <v>81835</v>
      </c>
      <c r="I15" s="21">
        <f t="shared" si="2"/>
        <v>99156</v>
      </c>
      <c r="J15" s="21">
        <f t="shared" si="2"/>
        <v>1089160</v>
      </c>
      <c r="K15" s="21">
        <f t="shared" si="2"/>
        <v>123318</v>
      </c>
      <c r="L15" s="21">
        <f t="shared" si="2"/>
        <v>109633</v>
      </c>
      <c r="M15" s="21">
        <f t="shared" si="2"/>
        <v>63556</v>
      </c>
      <c r="N15" s="21">
        <f t="shared" si="2"/>
        <v>296507</v>
      </c>
      <c r="O15" s="21">
        <f t="shared" si="2"/>
        <v>158612</v>
      </c>
      <c r="P15" s="21">
        <f t="shared" si="2"/>
        <v>77491</v>
      </c>
      <c r="Q15" s="21">
        <f t="shared" si="2"/>
        <v>1747798</v>
      </c>
      <c r="R15" s="21">
        <f t="shared" si="2"/>
        <v>1983901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3369568</v>
      </c>
      <c r="X15" s="21">
        <f t="shared" si="2"/>
        <v>2048841</v>
      </c>
      <c r="Y15" s="21">
        <f t="shared" si="2"/>
        <v>1320727</v>
      </c>
      <c r="Z15" s="4">
        <f>+IF(X15&lt;&gt;0,+(Y15/X15)*100,0)</f>
        <v>64.46215201667674</v>
      </c>
      <c r="AA15" s="19">
        <f>SUM(AA16:AA18)</f>
        <v>45564737</v>
      </c>
    </row>
    <row r="16" spans="1:27" ht="13.5">
      <c r="A16" s="5" t="s">
        <v>43</v>
      </c>
      <c r="B16" s="3"/>
      <c r="C16" s="22">
        <v>1503243</v>
      </c>
      <c r="D16" s="22"/>
      <c r="E16" s="23">
        <v>2731793</v>
      </c>
      <c r="F16" s="24">
        <v>1517887</v>
      </c>
      <c r="G16" s="24">
        <v>908169</v>
      </c>
      <c r="H16" s="24">
        <v>81835</v>
      </c>
      <c r="I16" s="24">
        <v>99156</v>
      </c>
      <c r="J16" s="24">
        <v>1089160</v>
      </c>
      <c r="K16" s="24">
        <v>123318</v>
      </c>
      <c r="L16" s="24">
        <v>109633</v>
      </c>
      <c r="M16" s="24">
        <v>63556</v>
      </c>
      <c r="N16" s="24">
        <v>296507</v>
      </c>
      <c r="O16" s="24">
        <v>158612</v>
      </c>
      <c r="P16" s="24">
        <v>77491</v>
      </c>
      <c r="Q16" s="24">
        <v>1747798</v>
      </c>
      <c r="R16" s="24">
        <v>1983901</v>
      </c>
      <c r="S16" s="24"/>
      <c r="T16" s="24"/>
      <c r="U16" s="24"/>
      <c r="V16" s="24"/>
      <c r="W16" s="24">
        <v>3369568</v>
      </c>
      <c r="X16" s="24">
        <v>2048841</v>
      </c>
      <c r="Y16" s="24">
        <v>1320727</v>
      </c>
      <c r="Z16" s="6">
        <v>64.46</v>
      </c>
      <c r="AA16" s="22">
        <v>1517887</v>
      </c>
    </row>
    <row r="17" spans="1:27" ht="13.5">
      <c r="A17" s="5" t="s">
        <v>44</v>
      </c>
      <c r="B17" s="3"/>
      <c r="C17" s="22"/>
      <c r="D17" s="22"/>
      <c r="E17" s="23"/>
      <c r="F17" s="24">
        <v>44046850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>
        <v>44046850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78029533</v>
      </c>
      <c r="D19" s="19">
        <f>SUM(D20:D23)</f>
        <v>0</v>
      </c>
      <c r="E19" s="20">
        <f t="shared" si="3"/>
        <v>81347354</v>
      </c>
      <c r="F19" s="21">
        <f t="shared" si="3"/>
        <v>0</v>
      </c>
      <c r="G19" s="21">
        <f t="shared" si="3"/>
        <v>2702</v>
      </c>
      <c r="H19" s="21">
        <f t="shared" si="3"/>
        <v>35510</v>
      </c>
      <c r="I19" s="21">
        <f t="shared" si="3"/>
        <v>2350</v>
      </c>
      <c r="J19" s="21">
        <f t="shared" si="3"/>
        <v>40562</v>
      </c>
      <c r="K19" s="21">
        <f t="shared" si="3"/>
        <v>1700000</v>
      </c>
      <c r="L19" s="21">
        <f t="shared" si="3"/>
        <v>2699127</v>
      </c>
      <c r="M19" s="21">
        <f t="shared" si="3"/>
        <v>16434000</v>
      </c>
      <c r="N19" s="21">
        <f t="shared" si="3"/>
        <v>20833127</v>
      </c>
      <c r="O19" s="21">
        <f t="shared" si="3"/>
        <v>10621</v>
      </c>
      <c r="P19" s="21">
        <f t="shared" si="3"/>
        <v>386105</v>
      </c>
      <c r="Q19" s="21">
        <f t="shared" si="3"/>
        <v>25398740</v>
      </c>
      <c r="R19" s="21">
        <f t="shared" si="3"/>
        <v>25795466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46669155</v>
      </c>
      <c r="X19" s="21">
        <f t="shared" si="3"/>
        <v>61010514</v>
      </c>
      <c r="Y19" s="21">
        <f t="shared" si="3"/>
        <v>-14341359</v>
      </c>
      <c r="Z19" s="4">
        <f>+IF(X19&lt;&gt;0,+(Y19/X19)*100,0)</f>
        <v>-23.50637301629683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78029533</v>
      </c>
      <c r="D23" s="22"/>
      <c r="E23" s="23">
        <v>81347354</v>
      </c>
      <c r="F23" s="24"/>
      <c r="G23" s="24">
        <v>2702</v>
      </c>
      <c r="H23" s="24">
        <v>35510</v>
      </c>
      <c r="I23" s="24">
        <v>2350</v>
      </c>
      <c r="J23" s="24">
        <v>40562</v>
      </c>
      <c r="K23" s="24">
        <v>1700000</v>
      </c>
      <c r="L23" s="24">
        <v>2699127</v>
      </c>
      <c r="M23" s="24">
        <v>16434000</v>
      </c>
      <c r="N23" s="24">
        <v>20833127</v>
      </c>
      <c r="O23" s="24">
        <v>10621</v>
      </c>
      <c r="P23" s="24">
        <v>386105</v>
      </c>
      <c r="Q23" s="24">
        <v>25398740</v>
      </c>
      <c r="R23" s="24">
        <v>25795466</v>
      </c>
      <c r="S23" s="24"/>
      <c r="T23" s="24"/>
      <c r="U23" s="24"/>
      <c r="V23" s="24"/>
      <c r="W23" s="24">
        <v>46669155</v>
      </c>
      <c r="X23" s="24">
        <v>61010514</v>
      </c>
      <c r="Y23" s="24">
        <v>-14341359</v>
      </c>
      <c r="Z23" s="6">
        <v>-23.51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315815643</v>
      </c>
      <c r="D25" s="40">
        <f>+D5+D9+D15+D19+D24</f>
        <v>0</v>
      </c>
      <c r="E25" s="41">
        <f t="shared" si="4"/>
        <v>329793753</v>
      </c>
      <c r="F25" s="42">
        <f t="shared" si="4"/>
        <v>131203773</v>
      </c>
      <c r="G25" s="42">
        <f t="shared" si="4"/>
        <v>2559908</v>
      </c>
      <c r="H25" s="42">
        <f t="shared" si="4"/>
        <v>3388166</v>
      </c>
      <c r="I25" s="42">
        <f t="shared" si="4"/>
        <v>1641504</v>
      </c>
      <c r="J25" s="42">
        <f t="shared" si="4"/>
        <v>7589578</v>
      </c>
      <c r="K25" s="42">
        <f t="shared" si="4"/>
        <v>8471573</v>
      </c>
      <c r="L25" s="42">
        <f t="shared" si="4"/>
        <v>5256175</v>
      </c>
      <c r="M25" s="42">
        <f t="shared" si="4"/>
        <v>84537360</v>
      </c>
      <c r="N25" s="42">
        <f t="shared" si="4"/>
        <v>98265108</v>
      </c>
      <c r="O25" s="42">
        <f t="shared" si="4"/>
        <v>1506798</v>
      </c>
      <c r="P25" s="42">
        <f t="shared" si="4"/>
        <v>1913358</v>
      </c>
      <c r="Q25" s="42">
        <f t="shared" si="4"/>
        <v>79025845</v>
      </c>
      <c r="R25" s="42">
        <f t="shared" si="4"/>
        <v>82446001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188300687</v>
      </c>
      <c r="X25" s="42">
        <f t="shared" si="4"/>
        <v>246686103</v>
      </c>
      <c r="Y25" s="42">
        <f t="shared" si="4"/>
        <v>-58385416</v>
      </c>
      <c r="Z25" s="43">
        <f>+IF(X25&lt;&gt;0,+(Y25/X25)*100,0)</f>
        <v>-23.667898308807448</v>
      </c>
      <c r="AA25" s="40">
        <f>+AA5+AA9+AA15+AA19+AA24</f>
        <v>131203773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78828206</v>
      </c>
      <c r="D28" s="19">
        <f>SUM(D29:D31)</f>
        <v>0</v>
      </c>
      <c r="E28" s="20">
        <f t="shared" si="5"/>
        <v>106768952</v>
      </c>
      <c r="F28" s="21">
        <f t="shared" si="5"/>
        <v>80416441</v>
      </c>
      <c r="G28" s="21">
        <f t="shared" si="5"/>
        <v>9168262</v>
      </c>
      <c r="H28" s="21">
        <f t="shared" si="5"/>
        <v>5246796</v>
      </c>
      <c r="I28" s="21">
        <f t="shared" si="5"/>
        <v>8141066</v>
      </c>
      <c r="J28" s="21">
        <f t="shared" si="5"/>
        <v>22556124</v>
      </c>
      <c r="K28" s="21">
        <f t="shared" si="5"/>
        <v>8791218</v>
      </c>
      <c r="L28" s="21">
        <f t="shared" si="5"/>
        <v>12477053</v>
      </c>
      <c r="M28" s="21">
        <f t="shared" si="5"/>
        <v>8765757</v>
      </c>
      <c r="N28" s="21">
        <f t="shared" si="5"/>
        <v>30034028</v>
      </c>
      <c r="O28" s="21">
        <f t="shared" si="5"/>
        <v>6030099</v>
      </c>
      <c r="P28" s="21">
        <f t="shared" si="5"/>
        <v>7320421</v>
      </c>
      <c r="Q28" s="21">
        <f t="shared" si="5"/>
        <v>6944029</v>
      </c>
      <c r="R28" s="21">
        <f t="shared" si="5"/>
        <v>20294549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72884701</v>
      </c>
      <c r="X28" s="21">
        <f t="shared" si="5"/>
        <v>83766789</v>
      </c>
      <c r="Y28" s="21">
        <f t="shared" si="5"/>
        <v>-10882088</v>
      </c>
      <c r="Z28" s="4">
        <f>+IF(X28&lt;&gt;0,+(Y28/X28)*100,0)</f>
        <v>-12.990933674203509</v>
      </c>
      <c r="AA28" s="19">
        <f>SUM(AA29:AA31)</f>
        <v>80416441</v>
      </c>
    </row>
    <row r="29" spans="1:27" ht="13.5">
      <c r="A29" s="5" t="s">
        <v>33</v>
      </c>
      <c r="B29" s="3"/>
      <c r="C29" s="22">
        <v>40393090</v>
      </c>
      <c r="D29" s="22"/>
      <c r="E29" s="23">
        <v>51907606</v>
      </c>
      <c r="F29" s="24">
        <v>38472590</v>
      </c>
      <c r="G29" s="24">
        <v>3658451</v>
      </c>
      <c r="H29" s="24">
        <v>2629747</v>
      </c>
      <c r="I29" s="24">
        <v>4048852</v>
      </c>
      <c r="J29" s="24">
        <v>10337050</v>
      </c>
      <c r="K29" s="24">
        <v>4395482</v>
      </c>
      <c r="L29" s="24">
        <v>5635289</v>
      </c>
      <c r="M29" s="24">
        <v>4272251</v>
      </c>
      <c r="N29" s="24">
        <v>14303022</v>
      </c>
      <c r="O29" s="24">
        <v>3145031</v>
      </c>
      <c r="P29" s="24">
        <v>4145275</v>
      </c>
      <c r="Q29" s="24">
        <v>3708592</v>
      </c>
      <c r="R29" s="24">
        <v>10998898</v>
      </c>
      <c r="S29" s="24"/>
      <c r="T29" s="24"/>
      <c r="U29" s="24"/>
      <c r="V29" s="24"/>
      <c r="W29" s="24">
        <v>35638970</v>
      </c>
      <c r="X29" s="24">
        <v>38145240</v>
      </c>
      <c r="Y29" s="24">
        <v>-2506270</v>
      </c>
      <c r="Z29" s="6">
        <v>-6.57</v>
      </c>
      <c r="AA29" s="22">
        <v>38472590</v>
      </c>
    </row>
    <row r="30" spans="1:27" ht="13.5">
      <c r="A30" s="5" t="s">
        <v>34</v>
      </c>
      <c r="B30" s="3"/>
      <c r="C30" s="25">
        <v>6705984</v>
      </c>
      <c r="D30" s="25"/>
      <c r="E30" s="26">
        <v>20907933</v>
      </c>
      <c r="F30" s="27">
        <v>12382659</v>
      </c>
      <c r="G30" s="27">
        <v>2800444</v>
      </c>
      <c r="H30" s="27">
        <v>903257</v>
      </c>
      <c r="I30" s="27">
        <v>1572221</v>
      </c>
      <c r="J30" s="27">
        <v>5275922</v>
      </c>
      <c r="K30" s="27">
        <v>2307364</v>
      </c>
      <c r="L30" s="27">
        <v>4855185</v>
      </c>
      <c r="M30" s="27">
        <v>2045437</v>
      </c>
      <c r="N30" s="27">
        <v>9207986</v>
      </c>
      <c r="O30" s="27">
        <v>1229244</v>
      </c>
      <c r="P30" s="27">
        <v>980290</v>
      </c>
      <c r="Q30" s="27">
        <v>863326</v>
      </c>
      <c r="R30" s="27">
        <v>3072860</v>
      </c>
      <c r="S30" s="27"/>
      <c r="T30" s="27"/>
      <c r="U30" s="27"/>
      <c r="V30" s="27"/>
      <c r="W30" s="27">
        <v>17556768</v>
      </c>
      <c r="X30" s="27">
        <v>17406558</v>
      </c>
      <c r="Y30" s="27">
        <v>150210</v>
      </c>
      <c r="Z30" s="7">
        <v>0.86</v>
      </c>
      <c r="AA30" s="25">
        <v>12382659</v>
      </c>
    </row>
    <row r="31" spans="1:27" ht="13.5">
      <c r="A31" s="5" t="s">
        <v>35</v>
      </c>
      <c r="B31" s="3"/>
      <c r="C31" s="22">
        <v>31729132</v>
      </c>
      <c r="D31" s="22"/>
      <c r="E31" s="23">
        <v>33953413</v>
      </c>
      <c r="F31" s="24">
        <v>29561192</v>
      </c>
      <c r="G31" s="24">
        <v>2709367</v>
      </c>
      <c r="H31" s="24">
        <v>1713792</v>
      </c>
      <c r="I31" s="24">
        <v>2519993</v>
      </c>
      <c r="J31" s="24">
        <v>6943152</v>
      </c>
      <c r="K31" s="24">
        <v>2088372</v>
      </c>
      <c r="L31" s="24">
        <v>1986579</v>
      </c>
      <c r="M31" s="24">
        <v>2448069</v>
      </c>
      <c r="N31" s="24">
        <v>6523020</v>
      </c>
      <c r="O31" s="24">
        <v>1655824</v>
      </c>
      <c r="P31" s="24">
        <v>2194856</v>
      </c>
      <c r="Q31" s="24">
        <v>2372111</v>
      </c>
      <c r="R31" s="24">
        <v>6222791</v>
      </c>
      <c r="S31" s="24"/>
      <c r="T31" s="24"/>
      <c r="U31" s="24"/>
      <c r="V31" s="24"/>
      <c r="W31" s="24">
        <v>19688963</v>
      </c>
      <c r="X31" s="24">
        <v>28214991</v>
      </c>
      <c r="Y31" s="24">
        <v>-8526028</v>
      </c>
      <c r="Z31" s="6">
        <v>-30.22</v>
      </c>
      <c r="AA31" s="22">
        <v>29561192</v>
      </c>
    </row>
    <row r="32" spans="1:27" ht="13.5">
      <c r="A32" s="2" t="s">
        <v>36</v>
      </c>
      <c r="B32" s="3"/>
      <c r="C32" s="19">
        <f aca="true" t="shared" si="6" ref="C32:Y32">SUM(C33:C37)</f>
        <v>36877233</v>
      </c>
      <c r="D32" s="19">
        <f>SUM(D33:D37)</f>
        <v>0</v>
      </c>
      <c r="E32" s="20">
        <f t="shared" si="6"/>
        <v>51798393</v>
      </c>
      <c r="F32" s="21">
        <f t="shared" si="6"/>
        <v>50495150</v>
      </c>
      <c r="G32" s="21">
        <f t="shared" si="6"/>
        <v>3332341</v>
      </c>
      <c r="H32" s="21">
        <f t="shared" si="6"/>
        <v>3278341</v>
      </c>
      <c r="I32" s="21">
        <f t="shared" si="6"/>
        <v>4038194</v>
      </c>
      <c r="J32" s="21">
        <f t="shared" si="6"/>
        <v>10648876</v>
      </c>
      <c r="K32" s="21">
        <f t="shared" si="6"/>
        <v>4600768</v>
      </c>
      <c r="L32" s="21">
        <f t="shared" si="6"/>
        <v>4054788</v>
      </c>
      <c r="M32" s="21">
        <f t="shared" si="6"/>
        <v>3459584</v>
      </c>
      <c r="N32" s="21">
        <f t="shared" si="6"/>
        <v>12115140</v>
      </c>
      <c r="O32" s="21">
        <f t="shared" si="6"/>
        <v>3616620</v>
      </c>
      <c r="P32" s="21">
        <f t="shared" si="6"/>
        <v>3660625</v>
      </c>
      <c r="Q32" s="21">
        <f t="shared" si="6"/>
        <v>3266309</v>
      </c>
      <c r="R32" s="21">
        <f t="shared" si="6"/>
        <v>10543554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33307570</v>
      </c>
      <c r="X32" s="21">
        <f t="shared" si="6"/>
        <v>44851473</v>
      </c>
      <c r="Y32" s="21">
        <f t="shared" si="6"/>
        <v>-11543903</v>
      </c>
      <c r="Z32" s="4">
        <f>+IF(X32&lt;&gt;0,+(Y32/X32)*100,0)</f>
        <v>-25.73806884781688</v>
      </c>
      <c r="AA32" s="19">
        <f>SUM(AA33:AA37)</f>
        <v>50495150</v>
      </c>
    </row>
    <row r="33" spans="1:27" ht="13.5">
      <c r="A33" s="5" t="s">
        <v>37</v>
      </c>
      <c r="B33" s="3"/>
      <c r="C33" s="22">
        <v>36877233</v>
      </c>
      <c r="D33" s="22"/>
      <c r="E33" s="23">
        <v>51798393</v>
      </c>
      <c r="F33" s="24">
        <v>50495150</v>
      </c>
      <c r="G33" s="24">
        <v>3332341</v>
      </c>
      <c r="H33" s="24">
        <v>3278341</v>
      </c>
      <c r="I33" s="24">
        <v>4038194</v>
      </c>
      <c r="J33" s="24">
        <v>10648876</v>
      </c>
      <c r="K33" s="24">
        <v>4600768</v>
      </c>
      <c r="L33" s="24">
        <v>4054788</v>
      </c>
      <c r="M33" s="24">
        <v>3459584</v>
      </c>
      <c r="N33" s="24">
        <v>12115140</v>
      </c>
      <c r="O33" s="24">
        <v>3616620</v>
      </c>
      <c r="P33" s="24">
        <v>3660625</v>
      </c>
      <c r="Q33" s="24">
        <v>3266309</v>
      </c>
      <c r="R33" s="24">
        <v>10543554</v>
      </c>
      <c r="S33" s="24"/>
      <c r="T33" s="24"/>
      <c r="U33" s="24"/>
      <c r="V33" s="24"/>
      <c r="W33" s="24">
        <v>33307570</v>
      </c>
      <c r="X33" s="24">
        <v>44851473</v>
      </c>
      <c r="Y33" s="24">
        <v>-11543903</v>
      </c>
      <c r="Z33" s="6">
        <v>-25.74</v>
      </c>
      <c r="AA33" s="22">
        <v>50495150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11310066</v>
      </c>
      <c r="D38" s="19">
        <f>SUM(D39:D41)</f>
        <v>0</v>
      </c>
      <c r="E38" s="20">
        <f t="shared" si="7"/>
        <v>14244853</v>
      </c>
      <c r="F38" s="21">
        <f t="shared" si="7"/>
        <v>102482206</v>
      </c>
      <c r="G38" s="21">
        <f t="shared" si="7"/>
        <v>875121</v>
      </c>
      <c r="H38" s="21">
        <f t="shared" si="7"/>
        <v>536651</v>
      </c>
      <c r="I38" s="21">
        <f t="shared" si="7"/>
        <v>759915</v>
      </c>
      <c r="J38" s="21">
        <f t="shared" si="7"/>
        <v>2171687</v>
      </c>
      <c r="K38" s="21">
        <f t="shared" si="7"/>
        <v>799492</v>
      </c>
      <c r="L38" s="21">
        <f t="shared" si="7"/>
        <v>953514</v>
      </c>
      <c r="M38" s="21">
        <f t="shared" si="7"/>
        <v>797939</v>
      </c>
      <c r="N38" s="21">
        <f t="shared" si="7"/>
        <v>2550945</v>
      </c>
      <c r="O38" s="21">
        <f t="shared" si="7"/>
        <v>615267</v>
      </c>
      <c r="P38" s="21">
        <f t="shared" si="7"/>
        <v>643007</v>
      </c>
      <c r="Q38" s="21">
        <f t="shared" si="7"/>
        <v>566808</v>
      </c>
      <c r="R38" s="21">
        <f t="shared" si="7"/>
        <v>1825082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6547714</v>
      </c>
      <c r="X38" s="21">
        <f t="shared" si="7"/>
        <v>27201690</v>
      </c>
      <c r="Y38" s="21">
        <f t="shared" si="7"/>
        <v>-20653976</v>
      </c>
      <c r="Z38" s="4">
        <f>+IF(X38&lt;&gt;0,+(Y38/X38)*100,0)</f>
        <v>-75.92901764559481</v>
      </c>
      <c r="AA38" s="19">
        <f>SUM(AA39:AA41)</f>
        <v>102482206</v>
      </c>
    </row>
    <row r="39" spans="1:27" ht="13.5">
      <c r="A39" s="5" t="s">
        <v>43</v>
      </c>
      <c r="B39" s="3"/>
      <c r="C39" s="22">
        <v>11310066</v>
      </c>
      <c r="D39" s="22"/>
      <c r="E39" s="23">
        <v>14244853</v>
      </c>
      <c r="F39" s="24">
        <v>22675789</v>
      </c>
      <c r="G39" s="24">
        <v>875121</v>
      </c>
      <c r="H39" s="24">
        <v>536651</v>
      </c>
      <c r="I39" s="24">
        <v>759915</v>
      </c>
      <c r="J39" s="24">
        <v>2171687</v>
      </c>
      <c r="K39" s="24">
        <v>799492</v>
      </c>
      <c r="L39" s="24">
        <v>953514</v>
      </c>
      <c r="M39" s="24">
        <v>797939</v>
      </c>
      <c r="N39" s="24">
        <v>2550945</v>
      </c>
      <c r="O39" s="24">
        <v>615267</v>
      </c>
      <c r="P39" s="24">
        <v>643007</v>
      </c>
      <c r="Q39" s="24">
        <v>566808</v>
      </c>
      <c r="R39" s="24">
        <v>1825082</v>
      </c>
      <c r="S39" s="24"/>
      <c r="T39" s="24"/>
      <c r="U39" s="24"/>
      <c r="V39" s="24"/>
      <c r="W39" s="24">
        <v>6547714</v>
      </c>
      <c r="X39" s="24">
        <v>27201690</v>
      </c>
      <c r="Y39" s="24">
        <v>-20653976</v>
      </c>
      <c r="Z39" s="6">
        <v>-75.93</v>
      </c>
      <c r="AA39" s="22">
        <v>22675789</v>
      </c>
    </row>
    <row r="40" spans="1:27" ht="13.5">
      <c r="A40" s="5" t="s">
        <v>44</v>
      </c>
      <c r="B40" s="3"/>
      <c r="C40" s="22"/>
      <c r="D40" s="22"/>
      <c r="E40" s="23"/>
      <c r="F40" s="24">
        <v>79806417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>
        <v>79806417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86403141</v>
      </c>
      <c r="D42" s="19">
        <f>SUM(D43:D46)</f>
        <v>0</v>
      </c>
      <c r="E42" s="20">
        <f t="shared" si="8"/>
        <v>75930134</v>
      </c>
      <c r="F42" s="21">
        <f t="shared" si="8"/>
        <v>0</v>
      </c>
      <c r="G42" s="21">
        <f t="shared" si="8"/>
        <v>3806135</v>
      </c>
      <c r="H42" s="21">
        <f t="shared" si="8"/>
        <v>857265</v>
      </c>
      <c r="I42" s="21">
        <f t="shared" si="8"/>
        <v>3430147</v>
      </c>
      <c r="J42" s="21">
        <f t="shared" si="8"/>
        <v>8093547</v>
      </c>
      <c r="K42" s="21">
        <f t="shared" si="8"/>
        <v>2455288</v>
      </c>
      <c r="L42" s="21">
        <f t="shared" si="8"/>
        <v>1839663</v>
      </c>
      <c r="M42" s="21">
        <f t="shared" si="8"/>
        <v>2491047</v>
      </c>
      <c r="N42" s="21">
        <f t="shared" si="8"/>
        <v>6785998</v>
      </c>
      <c r="O42" s="21">
        <f t="shared" si="8"/>
        <v>1976950</v>
      </c>
      <c r="P42" s="21">
        <f t="shared" si="8"/>
        <v>1017379</v>
      </c>
      <c r="Q42" s="21">
        <f t="shared" si="8"/>
        <v>1058640</v>
      </c>
      <c r="R42" s="21">
        <f t="shared" si="8"/>
        <v>4052969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18932514</v>
      </c>
      <c r="X42" s="21">
        <f t="shared" si="8"/>
        <v>87916734</v>
      </c>
      <c r="Y42" s="21">
        <f t="shared" si="8"/>
        <v>-68984220</v>
      </c>
      <c r="Z42" s="4">
        <f>+IF(X42&lt;&gt;0,+(Y42/X42)*100,0)</f>
        <v>-78.46540341227872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86403141</v>
      </c>
      <c r="D46" s="22"/>
      <c r="E46" s="23">
        <v>75930134</v>
      </c>
      <c r="F46" s="24"/>
      <c r="G46" s="24">
        <v>3806135</v>
      </c>
      <c r="H46" s="24">
        <v>857265</v>
      </c>
      <c r="I46" s="24">
        <v>3430147</v>
      </c>
      <c r="J46" s="24">
        <v>8093547</v>
      </c>
      <c r="K46" s="24">
        <v>2455288</v>
      </c>
      <c r="L46" s="24">
        <v>1839663</v>
      </c>
      <c r="M46" s="24">
        <v>2491047</v>
      </c>
      <c r="N46" s="24">
        <v>6785998</v>
      </c>
      <c r="O46" s="24">
        <v>1976950</v>
      </c>
      <c r="P46" s="24">
        <v>1017379</v>
      </c>
      <c r="Q46" s="24">
        <v>1058640</v>
      </c>
      <c r="R46" s="24">
        <v>4052969</v>
      </c>
      <c r="S46" s="24"/>
      <c r="T46" s="24"/>
      <c r="U46" s="24"/>
      <c r="V46" s="24"/>
      <c r="W46" s="24">
        <v>18932514</v>
      </c>
      <c r="X46" s="24">
        <v>87916734</v>
      </c>
      <c r="Y46" s="24">
        <v>-68984220</v>
      </c>
      <c r="Z46" s="6">
        <v>-78.47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213418646</v>
      </c>
      <c r="D48" s="40">
        <f>+D28+D32+D38+D42+D47</f>
        <v>0</v>
      </c>
      <c r="E48" s="41">
        <f t="shared" si="9"/>
        <v>248742332</v>
      </c>
      <c r="F48" s="42">
        <f t="shared" si="9"/>
        <v>233393797</v>
      </c>
      <c r="G48" s="42">
        <f t="shared" si="9"/>
        <v>17181859</v>
      </c>
      <c r="H48" s="42">
        <f t="shared" si="9"/>
        <v>9919053</v>
      </c>
      <c r="I48" s="42">
        <f t="shared" si="9"/>
        <v>16369322</v>
      </c>
      <c r="J48" s="42">
        <f t="shared" si="9"/>
        <v>43470234</v>
      </c>
      <c r="K48" s="42">
        <f t="shared" si="9"/>
        <v>16646766</v>
      </c>
      <c r="L48" s="42">
        <f t="shared" si="9"/>
        <v>19325018</v>
      </c>
      <c r="M48" s="42">
        <f t="shared" si="9"/>
        <v>15514327</v>
      </c>
      <c r="N48" s="42">
        <f t="shared" si="9"/>
        <v>51486111</v>
      </c>
      <c r="O48" s="42">
        <f t="shared" si="9"/>
        <v>12238936</v>
      </c>
      <c r="P48" s="42">
        <f t="shared" si="9"/>
        <v>12641432</v>
      </c>
      <c r="Q48" s="42">
        <f t="shared" si="9"/>
        <v>11835786</v>
      </c>
      <c r="R48" s="42">
        <f t="shared" si="9"/>
        <v>36716154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131672499</v>
      </c>
      <c r="X48" s="42">
        <f t="shared" si="9"/>
        <v>243736686</v>
      </c>
      <c r="Y48" s="42">
        <f t="shared" si="9"/>
        <v>-112064187</v>
      </c>
      <c r="Z48" s="43">
        <f>+IF(X48&lt;&gt;0,+(Y48/X48)*100,0)</f>
        <v>-45.977562442118376</v>
      </c>
      <c r="AA48" s="40">
        <f>+AA28+AA32+AA38+AA42+AA47</f>
        <v>233393797</v>
      </c>
    </row>
    <row r="49" spans="1:27" ht="13.5">
      <c r="A49" s="14" t="s">
        <v>58</v>
      </c>
      <c r="B49" s="15"/>
      <c r="C49" s="44">
        <f aca="true" t="shared" si="10" ref="C49:Y49">+C25-C48</f>
        <v>102396997</v>
      </c>
      <c r="D49" s="44">
        <f>+D25-D48</f>
        <v>0</v>
      </c>
      <c r="E49" s="45">
        <f t="shared" si="10"/>
        <v>81051421</v>
      </c>
      <c r="F49" s="46">
        <f t="shared" si="10"/>
        <v>-102190024</v>
      </c>
      <c r="G49" s="46">
        <f t="shared" si="10"/>
        <v>-14621951</v>
      </c>
      <c r="H49" s="46">
        <f t="shared" si="10"/>
        <v>-6530887</v>
      </c>
      <c r="I49" s="46">
        <f t="shared" si="10"/>
        <v>-14727818</v>
      </c>
      <c r="J49" s="46">
        <f t="shared" si="10"/>
        <v>-35880656</v>
      </c>
      <c r="K49" s="46">
        <f t="shared" si="10"/>
        <v>-8175193</v>
      </c>
      <c r="L49" s="46">
        <f t="shared" si="10"/>
        <v>-14068843</v>
      </c>
      <c r="M49" s="46">
        <f t="shared" si="10"/>
        <v>69023033</v>
      </c>
      <c r="N49" s="46">
        <f t="shared" si="10"/>
        <v>46778997</v>
      </c>
      <c r="O49" s="46">
        <f t="shared" si="10"/>
        <v>-10732138</v>
      </c>
      <c r="P49" s="46">
        <f t="shared" si="10"/>
        <v>-10728074</v>
      </c>
      <c r="Q49" s="46">
        <f t="shared" si="10"/>
        <v>67190059</v>
      </c>
      <c r="R49" s="46">
        <f t="shared" si="10"/>
        <v>45729847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56628188</v>
      </c>
      <c r="X49" s="46">
        <f>IF(F25=F48,0,X25-X48)</f>
        <v>2949417</v>
      </c>
      <c r="Y49" s="46">
        <f t="shared" si="10"/>
        <v>53678771</v>
      </c>
      <c r="Z49" s="47">
        <f>+IF(X49&lt;&gt;0,+(Y49/X49)*100,0)</f>
        <v>1819.9790331445165</v>
      </c>
      <c r="AA49" s="44">
        <f>+AA25-AA48</f>
        <v>-102190024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136005458</v>
      </c>
      <c r="D5" s="19">
        <f>SUM(D6:D8)</f>
        <v>0</v>
      </c>
      <c r="E5" s="20">
        <f t="shared" si="0"/>
        <v>146667949</v>
      </c>
      <c r="F5" s="21">
        <f t="shared" si="0"/>
        <v>162544152</v>
      </c>
      <c r="G5" s="21">
        <f t="shared" si="0"/>
        <v>58725299</v>
      </c>
      <c r="H5" s="21">
        <f t="shared" si="0"/>
        <v>541794</v>
      </c>
      <c r="I5" s="21">
        <f t="shared" si="0"/>
        <v>27705402</v>
      </c>
      <c r="J5" s="21">
        <f t="shared" si="0"/>
        <v>86972495</v>
      </c>
      <c r="K5" s="21">
        <f t="shared" si="0"/>
        <v>232064</v>
      </c>
      <c r="L5" s="21">
        <f t="shared" si="0"/>
        <v>259789</v>
      </c>
      <c r="M5" s="21">
        <f t="shared" si="0"/>
        <v>39105775</v>
      </c>
      <c r="N5" s="21">
        <f t="shared" si="0"/>
        <v>39597628</v>
      </c>
      <c r="O5" s="21">
        <f t="shared" si="0"/>
        <v>242941</v>
      </c>
      <c r="P5" s="21">
        <f t="shared" si="0"/>
        <v>1686899</v>
      </c>
      <c r="Q5" s="21">
        <f t="shared" si="0"/>
        <v>29653844</v>
      </c>
      <c r="R5" s="21">
        <f t="shared" si="0"/>
        <v>31583684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158153807</v>
      </c>
      <c r="X5" s="21">
        <f t="shared" si="0"/>
        <v>111500964</v>
      </c>
      <c r="Y5" s="21">
        <f t="shared" si="0"/>
        <v>46652843</v>
      </c>
      <c r="Z5" s="4">
        <f>+IF(X5&lt;&gt;0,+(Y5/X5)*100,0)</f>
        <v>41.840753053937725</v>
      </c>
      <c r="AA5" s="19">
        <f>SUM(AA6:AA8)</f>
        <v>162544152</v>
      </c>
    </row>
    <row r="6" spans="1:27" ht="13.5">
      <c r="A6" s="5" t="s">
        <v>33</v>
      </c>
      <c r="B6" s="3"/>
      <c r="C6" s="22"/>
      <c r="D6" s="22"/>
      <c r="E6" s="23">
        <v>117662000</v>
      </c>
      <c r="F6" s="24">
        <v>117662000</v>
      </c>
      <c r="G6" s="24"/>
      <c r="H6" s="24"/>
      <c r="I6" s="24">
        <v>3750</v>
      </c>
      <c r="J6" s="24">
        <v>3750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3750</v>
      </c>
      <c r="X6" s="24">
        <v>88246503</v>
      </c>
      <c r="Y6" s="24">
        <v>-88242753</v>
      </c>
      <c r="Z6" s="6">
        <v>-100</v>
      </c>
      <c r="AA6" s="22">
        <v>117662000</v>
      </c>
    </row>
    <row r="7" spans="1:27" ht="13.5">
      <c r="A7" s="5" t="s">
        <v>34</v>
      </c>
      <c r="B7" s="3"/>
      <c r="C7" s="25">
        <v>134803578</v>
      </c>
      <c r="D7" s="25"/>
      <c r="E7" s="26">
        <v>29005949</v>
      </c>
      <c r="F7" s="27">
        <v>44882152</v>
      </c>
      <c r="G7" s="27">
        <v>58725441</v>
      </c>
      <c r="H7" s="27">
        <v>541936</v>
      </c>
      <c r="I7" s="27">
        <v>27722837</v>
      </c>
      <c r="J7" s="27">
        <v>86990214</v>
      </c>
      <c r="K7" s="27">
        <v>232064</v>
      </c>
      <c r="L7" s="27">
        <v>266993</v>
      </c>
      <c r="M7" s="27">
        <v>39105921</v>
      </c>
      <c r="N7" s="27">
        <v>39604978</v>
      </c>
      <c r="O7" s="27">
        <v>243087</v>
      </c>
      <c r="P7" s="27">
        <v>268285</v>
      </c>
      <c r="Q7" s="27">
        <v>29694590</v>
      </c>
      <c r="R7" s="27">
        <v>30205962</v>
      </c>
      <c r="S7" s="27"/>
      <c r="T7" s="27"/>
      <c r="U7" s="27"/>
      <c r="V7" s="27"/>
      <c r="W7" s="27">
        <v>156801154</v>
      </c>
      <c r="X7" s="27">
        <v>23254461</v>
      </c>
      <c r="Y7" s="27">
        <v>133546693</v>
      </c>
      <c r="Z7" s="7">
        <v>574.28</v>
      </c>
      <c r="AA7" s="25">
        <v>44882152</v>
      </c>
    </row>
    <row r="8" spans="1:27" ht="13.5">
      <c r="A8" s="5" t="s">
        <v>35</v>
      </c>
      <c r="B8" s="3"/>
      <c r="C8" s="22">
        <v>1201880</v>
      </c>
      <c r="D8" s="22"/>
      <c r="E8" s="23"/>
      <c r="F8" s="24"/>
      <c r="G8" s="24">
        <v>-142</v>
      </c>
      <c r="H8" s="24">
        <v>-142</v>
      </c>
      <c r="I8" s="24">
        <v>-21185</v>
      </c>
      <c r="J8" s="24">
        <v>-21469</v>
      </c>
      <c r="K8" s="24"/>
      <c r="L8" s="24">
        <v>-7204</v>
      </c>
      <c r="M8" s="24">
        <v>-146</v>
      </c>
      <c r="N8" s="24">
        <v>-7350</v>
      </c>
      <c r="O8" s="24">
        <v>-146</v>
      </c>
      <c r="P8" s="24">
        <v>1418614</v>
      </c>
      <c r="Q8" s="24">
        <v>-40746</v>
      </c>
      <c r="R8" s="24">
        <v>1377722</v>
      </c>
      <c r="S8" s="24"/>
      <c r="T8" s="24"/>
      <c r="U8" s="24"/>
      <c r="V8" s="24"/>
      <c r="W8" s="24">
        <v>1348903</v>
      </c>
      <c r="X8" s="24"/>
      <c r="Y8" s="24">
        <v>1348903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109833</v>
      </c>
      <c r="D9" s="19">
        <f>SUM(D10:D14)</f>
        <v>0</v>
      </c>
      <c r="E9" s="20">
        <f t="shared" si="1"/>
        <v>300000</v>
      </c>
      <c r="F9" s="21">
        <f t="shared" si="1"/>
        <v>300000</v>
      </c>
      <c r="G9" s="21">
        <f t="shared" si="1"/>
        <v>0</v>
      </c>
      <c r="H9" s="21">
        <f t="shared" si="1"/>
        <v>2354</v>
      </c>
      <c r="I9" s="21">
        <f t="shared" si="1"/>
        <v>48621</v>
      </c>
      <c r="J9" s="21">
        <f t="shared" si="1"/>
        <v>50975</v>
      </c>
      <c r="K9" s="21">
        <f t="shared" si="1"/>
        <v>2354</v>
      </c>
      <c r="L9" s="21">
        <f t="shared" si="1"/>
        <v>0</v>
      </c>
      <c r="M9" s="21">
        <f t="shared" si="1"/>
        <v>4709</v>
      </c>
      <c r="N9" s="21">
        <f t="shared" si="1"/>
        <v>7063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58038</v>
      </c>
      <c r="X9" s="21">
        <f t="shared" si="1"/>
        <v>825003</v>
      </c>
      <c r="Y9" s="21">
        <f t="shared" si="1"/>
        <v>-766965</v>
      </c>
      <c r="Z9" s="4">
        <f>+IF(X9&lt;&gt;0,+(Y9/X9)*100,0)</f>
        <v>-92.96511649048549</v>
      </c>
      <c r="AA9" s="19">
        <f>SUM(AA10:AA14)</f>
        <v>300000</v>
      </c>
    </row>
    <row r="10" spans="1:27" ht="13.5">
      <c r="A10" s="5" t="s">
        <v>37</v>
      </c>
      <c r="B10" s="3"/>
      <c r="C10" s="22">
        <v>109833</v>
      </c>
      <c r="D10" s="22"/>
      <c r="E10" s="23">
        <v>300000</v>
      </c>
      <c r="F10" s="24">
        <v>300000</v>
      </c>
      <c r="G10" s="24"/>
      <c r="H10" s="24">
        <v>2354</v>
      </c>
      <c r="I10" s="24">
        <v>48621</v>
      </c>
      <c r="J10" s="24">
        <v>50975</v>
      </c>
      <c r="K10" s="24">
        <v>2354</v>
      </c>
      <c r="L10" s="24"/>
      <c r="M10" s="24">
        <v>4709</v>
      </c>
      <c r="N10" s="24">
        <v>7063</v>
      </c>
      <c r="O10" s="24"/>
      <c r="P10" s="24"/>
      <c r="Q10" s="24"/>
      <c r="R10" s="24"/>
      <c r="S10" s="24"/>
      <c r="T10" s="24"/>
      <c r="U10" s="24"/>
      <c r="V10" s="24"/>
      <c r="W10" s="24">
        <v>58038</v>
      </c>
      <c r="X10" s="24">
        <v>825003</v>
      </c>
      <c r="Y10" s="24">
        <v>-766965</v>
      </c>
      <c r="Z10" s="6">
        <v>-92.97</v>
      </c>
      <c r="AA10" s="22">
        <v>300000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25427001</v>
      </c>
      <c r="D15" s="19">
        <f>SUM(D16:D18)</f>
        <v>0</v>
      </c>
      <c r="E15" s="20">
        <f t="shared" si="2"/>
        <v>74081000</v>
      </c>
      <c r="F15" s="21">
        <f t="shared" si="2"/>
        <v>54081000</v>
      </c>
      <c r="G15" s="21">
        <f t="shared" si="2"/>
        <v>0</v>
      </c>
      <c r="H15" s="21">
        <f t="shared" si="2"/>
        <v>0</v>
      </c>
      <c r="I15" s="21">
        <f t="shared" si="2"/>
        <v>-3426115</v>
      </c>
      <c r="J15" s="21">
        <f t="shared" si="2"/>
        <v>-3426115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2058844</v>
      </c>
      <c r="Q15" s="21">
        <f t="shared" si="2"/>
        <v>5480276</v>
      </c>
      <c r="R15" s="21">
        <f t="shared" si="2"/>
        <v>7539120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4113005</v>
      </c>
      <c r="X15" s="21">
        <f t="shared" si="2"/>
        <v>55560753</v>
      </c>
      <c r="Y15" s="21">
        <f t="shared" si="2"/>
        <v>-51447748</v>
      </c>
      <c r="Z15" s="4">
        <f>+IF(X15&lt;&gt;0,+(Y15/X15)*100,0)</f>
        <v>-92.59728355373441</v>
      </c>
      <c r="AA15" s="19">
        <f>SUM(AA16:AA18)</f>
        <v>54081000</v>
      </c>
    </row>
    <row r="16" spans="1:27" ht="13.5">
      <c r="A16" s="5" t="s">
        <v>43</v>
      </c>
      <c r="B16" s="3"/>
      <c r="C16" s="22"/>
      <c r="D16" s="22"/>
      <c r="E16" s="23">
        <v>300000</v>
      </c>
      <c r="F16" s="24">
        <v>300000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225000</v>
      </c>
      <c r="Y16" s="24">
        <v>-225000</v>
      </c>
      <c r="Z16" s="6">
        <v>-100</v>
      </c>
      <c r="AA16" s="22">
        <v>300000</v>
      </c>
    </row>
    <row r="17" spans="1:27" ht="13.5">
      <c r="A17" s="5" t="s">
        <v>44</v>
      </c>
      <c r="B17" s="3"/>
      <c r="C17" s="22">
        <v>25427001</v>
      </c>
      <c r="D17" s="22"/>
      <c r="E17" s="23">
        <v>73781000</v>
      </c>
      <c r="F17" s="24">
        <v>53781000</v>
      </c>
      <c r="G17" s="24"/>
      <c r="H17" s="24"/>
      <c r="I17" s="24">
        <v>-3426115</v>
      </c>
      <c r="J17" s="24">
        <v>-3426115</v>
      </c>
      <c r="K17" s="24"/>
      <c r="L17" s="24"/>
      <c r="M17" s="24"/>
      <c r="N17" s="24"/>
      <c r="O17" s="24"/>
      <c r="P17" s="24">
        <v>2058844</v>
      </c>
      <c r="Q17" s="24">
        <v>5480276</v>
      </c>
      <c r="R17" s="24">
        <v>7539120</v>
      </c>
      <c r="S17" s="24"/>
      <c r="T17" s="24"/>
      <c r="U17" s="24"/>
      <c r="V17" s="24"/>
      <c r="W17" s="24">
        <v>4113005</v>
      </c>
      <c r="X17" s="24">
        <v>55335753</v>
      </c>
      <c r="Y17" s="24">
        <v>-51222748</v>
      </c>
      <c r="Z17" s="6">
        <v>-92.57</v>
      </c>
      <c r="AA17" s="22">
        <v>53781000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755693</v>
      </c>
      <c r="D19" s="19">
        <f>SUM(D20:D23)</f>
        <v>0</v>
      </c>
      <c r="E19" s="20">
        <f t="shared" si="3"/>
        <v>2000000</v>
      </c>
      <c r="F19" s="21">
        <f t="shared" si="3"/>
        <v>500000</v>
      </c>
      <c r="G19" s="21">
        <f t="shared" si="3"/>
        <v>67028</v>
      </c>
      <c r="H19" s="21">
        <f t="shared" si="3"/>
        <v>67028</v>
      </c>
      <c r="I19" s="21">
        <f t="shared" si="3"/>
        <v>63319</v>
      </c>
      <c r="J19" s="21">
        <f t="shared" si="3"/>
        <v>197375</v>
      </c>
      <c r="K19" s="21">
        <f t="shared" si="3"/>
        <v>67028</v>
      </c>
      <c r="L19" s="21">
        <f t="shared" si="3"/>
        <v>67028</v>
      </c>
      <c r="M19" s="21">
        <f t="shared" si="3"/>
        <v>67028</v>
      </c>
      <c r="N19" s="21">
        <f t="shared" si="3"/>
        <v>201084</v>
      </c>
      <c r="O19" s="21">
        <f t="shared" si="3"/>
        <v>67028</v>
      </c>
      <c r="P19" s="21">
        <f t="shared" si="3"/>
        <v>67028</v>
      </c>
      <c r="Q19" s="21">
        <f t="shared" si="3"/>
        <v>67028</v>
      </c>
      <c r="R19" s="21">
        <f t="shared" si="3"/>
        <v>201084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599543</v>
      </c>
      <c r="X19" s="21">
        <f t="shared" si="3"/>
        <v>0</v>
      </c>
      <c r="Y19" s="21">
        <f t="shared" si="3"/>
        <v>599543</v>
      </c>
      <c r="Z19" s="4">
        <f>+IF(X19&lt;&gt;0,+(Y19/X19)*100,0)</f>
        <v>0</v>
      </c>
      <c r="AA19" s="19">
        <f>SUM(AA20:AA23)</f>
        <v>500000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755693</v>
      </c>
      <c r="D23" s="22"/>
      <c r="E23" s="23">
        <v>2000000</v>
      </c>
      <c r="F23" s="24">
        <v>500000</v>
      </c>
      <c r="G23" s="24">
        <v>67028</v>
      </c>
      <c r="H23" s="24">
        <v>67028</v>
      </c>
      <c r="I23" s="24">
        <v>63319</v>
      </c>
      <c r="J23" s="24">
        <v>197375</v>
      </c>
      <c r="K23" s="24">
        <v>67028</v>
      </c>
      <c r="L23" s="24">
        <v>67028</v>
      </c>
      <c r="M23" s="24">
        <v>67028</v>
      </c>
      <c r="N23" s="24">
        <v>201084</v>
      </c>
      <c r="O23" s="24">
        <v>67028</v>
      </c>
      <c r="P23" s="24">
        <v>67028</v>
      </c>
      <c r="Q23" s="24">
        <v>67028</v>
      </c>
      <c r="R23" s="24">
        <v>201084</v>
      </c>
      <c r="S23" s="24"/>
      <c r="T23" s="24"/>
      <c r="U23" s="24"/>
      <c r="V23" s="24"/>
      <c r="W23" s="24">
        <v>599543</v>
      </c>
      <c r="X23" s="24"/>
      <c r="Y23" s="24">
        <v>599543</v>
      </c>
      <c r="Z23" s="6">
        <v>0</v>
      </c>
      <c r="AA23" s="22">
        <v>500000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162297985</v>
      </c>
      <c r="D25" s="40">
        <f>+D5+D9+D15+D19+D24</f>
        <v>0</v>
      </c>
      <c r="E25" s="41">
        <f t="shared" si="4"/>
        <v>223048949</v>
      </c>
      <c r="F25" s="42">
        <f t="shared" si="4"/>
        <v>217425152</v>
      </c>
      <c r="G25" s="42">
        <f t="shared" si="4"/>
        <v>58792327</v>
      </c>
      <c r="H25" s="42">
        <f t="shared" si="4"/>
        <v>611176</v>
      </c>
      <c r="I25" s="42">
        <f t="shared" si="4"/>
        <v>24391227</v>
      </c>
      <c r="J25" s="42">
        <f t="shared" si="4"/>
        <v>83794730</v>
      </c>
      <c r="K25" s="42">
        <f t="shared" si="4"/>
        <v>301446</v>
      </c>
      <c r="L25" s="42">
        <f t="shared" si="4"/>
        <v>326817</v>
      </c>
      <c r="M25" s="42">
        <f t="shared" si="4"/>
        <v>39177512</v>
      </c>
      <c r="N25" s="42">
        <f t="shared" si="4"/>
        <v>39805775</v>
      </c>
      <c r="O25" s="42">
        <f t="shared" si="4"/>
        <v>309969</v>
      </c>
      <c r="P25" s="42">
        <f t="shared" si="4"/>
        <v>3812771</v>
      </c>
      <c r="Q25" s="42">
        <f t="shared" si="4"/>
        <v>35201148</v>
      </c>
      <c r="R25" s="42">
        <f t="shared" si="4"/>
        <v>39323888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162924393</v>
      </c>
      <c r="X25" s="42">
        <f t="shared" si="4"/>
        <v>167886720</v>
      </c>
      <c r="Y25" s="42">
        <f t="shared" si="4"/>
        <v>-4962327</v>
      </c>
      <c r="Z25" s="43">
        <f>+IF(X25&lt;&gt;0,+(Y25/X25)*100,0)</f>
        <v>-2.955759097562928</v>
      </c>
      <c r="AA25" s="40">
        <f>+AA5+AA9+AA15+AA19+AA24</f>
        <v>217425152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96965050</v>
      </c>
      <c r="D28" s="19">
        <f>SUM(D29:D31)</f>
        <v>0</v>
      </c>
      <c r="E28" s="20">
        <f t="shared" si="5"/>
        <v>85296943</v>
      </c>
      <c r="F28" s="21">
        <f t="shared" si="5"/>
        <v>103229492</v>
      </c>
      <c r="G28" s="21">
        <f t="shared" si="5"/>
        <v>3162101</v>
      </c>
      <c r="H28" s="21">
        <f t="shared" si="5"/>
        <v>4015212</v>
      </c>
      <c r="I28" s="21">
        <f t="shared" si="5"/>
        <v>5302859</v>
      </c>
      <c r="J28" s="21">
        <f t="shared" si="5"/>
        <v>12480172</v>
      </c>
      <c r="K28" s="21">
        <f t="shared" si="5"/>
        <v>4396152</v>
      </c>
      <c r="L28" s="21">
        <f t="shared" si="5"/>
        <v>3028872</v>
      </c>
      <c r="M28" s="21">
        <f t="shared" si="5"/>
        <v>3434787</v>
      </c>
      <c r="N28" s="21">
        <f t="shared" si="5"/>
        <v>10859811</v>
      </c>
      <c r="O28" s="21">
        <f t="shared" si="5"/>
        <v>3290549</v>
      </c>
      <c r="P28" s="21">
        <f t="shared" si="5"/>
        <v>3335892</v>
      </c>
      <c r="Q28" s="21">
        <f t="shared" si="5"/>
        <v>4024447</v>
      </c>
      <c r="R28" s="21">
        <f t="shared" si="5"/>
        <v>10650888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33990871</v>
      </c>
      <c r="X28" s="21">
        <f t="shared" si="5"/>
        <v>62131140</v>
      </c>
      <c r="Y28" s="21">
        <f t="shared" si="5"/>
        <v>-28140269</v>
      </c>
      <c r="Z28" s="4">
        <f>+IF(X28&lt;&gt;0,+(Y28/X28)*100,0)</f>
        <v>-45.291731328284015</v>
      </c>
      <c r="AA28" s="19">
        <f>SUM(AA29:AA31)</f>
        <v>103229492</v>
      </c>
    </row>
    <row r="29" spans="1:27" ht="13.5">
      <c r="A29" s="5" t="s">
        <v>33</v>
      </c>
      <c r="B29" s="3"/>
      <c r="C29" s="22">
        <v>29352479</v>
      </c>
      <c r="D29" s="22"/>
      <c r="E29" s="23">
        <v>52329973</v>
      </c>
      <c r="F29" s="24">
        <v>55888432</v>
      </c>
      <c r="G29" s="24">
        <v>1697179</v>
      </c>
      <c r="H29" s="24">
        <v>1570670</v>
      </c>
      <c r="I29" s="24">
        <v>1012684</v>
      </c>
      <c r="J29" s="24">
        <v>4280533</v>
      </c>
      <c r="K29" s="24">
        <v>2124369</v>
      </c>
      <c r="L29" s="24">
        <v>1060057</v>
      </c>
      <c r="M29" s="24">
        <v>2086382</v>
      </c>
      <c r="N29" s="24">
        <v>5270808</v>
      </c>
      <c r="O29" s="24">
        <v>1278253</v>
      </c>
      <c r="P29" s="24">
        <v>2198683</v>
      </c>
      <c r="Q29" s="24">
        <v>2034518</v>
      </c>
      <c r="R29" s="24">
        <v>5511454</v>
      </c>
      <c r="S29" s="24"/>
      <c r="T29" s="24"/>
      <c r="U29" s="24"/>
      <c r="V29" s="24"/>
      <c r="W29" s="24">
        <v>15062795</v>
      </c>
      <c r="X29" s="24">
        <v>37405557</v>
      </c>
      <c r="Y29" s="24">
        <v>-22342762</v>
      </c>
      <c r="Z29" s="6">
        <v>-59.73</v>
      </c>
      <c r="AA29" s="22">
        <v>55888432</v>
      </c>
    </row>
    <row r="30" spans="1:27" ht="13.5">
      <c r="A30" s="5" t="s">
        <v>34</v>
      </c>
      <c r="B30" s="3"/>
      <c r="C30" s="25">
        <v>51720729</v>
      </c>
      <c r="D30" s="25"/>
      <c r="E30" s="26">
        <v>12159532</v>
      </c>
      <c r="F30" s="27">
        <v>29643570</v>
      </c>
      <c r="G30" s="27">
        <v>613519</v>
      </c>
      <c r="H30" s="27">
        <v>1402366</v>
      </c>
      <c r="I30" s="27">
        <v>2805692</v>
      </c>
      <c r="J30" s="27">
        <v>4821577</v>
      </c>
      <c r="K30" s="27">
        <v>1351992</v>
      </c>
      <c r="L30" s="27">
        <v>1125320</v>
      </c>
      <c r="M30" s="27">
        <v>529348</v>
      </c>
      <c r="N30" s="27">
        <v>3006660</v>
      </c>
      <c r="O30" s="27">
        <v>729702</v>
      </c>
      <c r="P30" s="27">
        <v>588253</v>
      </c>
      <c r="Q30" s="27">
        <v>929553</v>
      </c>
      <c r="R30" s="27">
        <v>2247508</v>
      </c>
      <c r="S30" s="27"/>
      <c r="T30" s="27"/>
      <c r="U30" s="27"/>
      <c r="V30" s="27"/>
      <c r="W30" s="27">
        <v>10075745</v>
      </c>
      <c r="X30" s="27">
        <v>9120006</v>
      </c>
      <c r="Y30" s="27">
        <v>955739</v>
      </c>
      <c r="Z30" s="7">
        <v>10.48</v>
      </c>
      <c r="AA30" s="25">
        <v>29643570</v>
      </c>
    </row>
    <row r="31" spans="1:27" ht="13.5">
      <c r="A31" s="5" t="s">
        <v>35</v>
      </c>
      <c r="B31" s="3"/>
      <c r="C31" s="22">
        <v>15891842</v>
      </c>
      <c r="D31" s="22"/>
      <c r="E31" s="23">
        <v>20807438</v>
      </c>
      <c r="F31" s="24">
        <v>17697490</v>
      </c>
      <c r="G31" s="24">
        <v>851403</v>
      </c>
      <c r="H31" s="24">
        <v>1042176</v>
      </c>
      <c r="I31" s="24">
        <v>1484483</v>
      </c>
      <c r="J31" s="24">
        <v>3378062</v>
      </c>
      <c r="K31" s="24">
        <v>919791</v>
      </c>
      <c r="L31" s="24">
        <v>843495</v>
      </c>
      <c r="M31" s="24">
        <v>819057</v>
      </c>
      <c r="N31" s="24">
        <v>2582343</v>
      </c>
      <c r="O31" s="24">
        <v>1282594</v>
      </c>
      <c r="P31" s="24">
        <v>548956</v>
      </c>
      <c r="Q31" s="24">
        <v>1060376</v>
      </c>
      <c r="R31" s="24">
        <v>2891926</v>
      </c>
      <c r="S31" s="24"/>
      <c r="T31" s="24"/>
      <c r="U31" s="24"/>
      <c r="V31" s="24"/>
      <c r="W31" s="24">
        <v>8852331</v>
      </c>
      <c r="X31" s="24">
        <v>15605577</v>
      </c>
      <c r="Y31" s="24">
        <v>-6753246</v>
      </c>
      <c r="Z31" s="6">
        <v>-43.27</v>
      </c>
      <c r="AA31" s="22">
        <v>17697490</v>
      </c>
    </row>
    <row r="32" spans="1:27" ht="13.5">
      <c r="A32" s="2" t="s">
        <v>36</v>
      </c>
      <c r="B32" s="3"/>
      <c r="C32" s="19">
        <f aca="true" t="shared" si="6" ref="C32:Y32">SUM(C33:C37)</f>
        <v>11162442</v>
      </c>
      <c r="D32" s="19">
        <f>SUM(D33:D37)</f>
        <v>0</v>
      </c>
      <c r="E32" s="20">
        <f t="shared" si="6"/>
        <v>33781480</v>
      </c>
      <c r="F32" s="21">
        <f t="shared" si="6"/>
        <v>26401024</v>
      </c>
      <c r="G32" s="21">
        <f t="shared" si="6"/>
        <v>956744</v>
      </c>
      <c r="H32" s="21">
        <f t="shared" si="6"/>
        <v>1502307</v>
      </c>
      <c r="I32" s="21">
        <f t="shared" si="6"/>
        <v>1157365</v>
      </c>
      <c r="J32" s="21">
        <f t="shared" si="6"/>
        <v>3616416</v>
      </c>
      <c r="K32" s="21">
        <f t="shared" si="6"/>
        <v>1524567</v>
      </c>
      <c r="L32" s="21">
        <f t="shared" si="6"/>
        <v>708538</v>
      </c>
      <c r="M32" s="21">
        <f t="shared" si="6"/>
        <v>958157</v>
      </c>
      <c r="N32" s="21">
        <f t="shared" si="6"/>
        <v>3191262</v>
      </c>
      <c r="O32" s="21">
        <f t="shared" si="6"/>
        <v>1516418</v>
      </c>
      <c r="P32" s="21">
        <f t="shared" si="6"/>
        <v>836126</v>
      </c>
      <c r="Q32" s="21">
        <f t="shared" si="6"/>
        <v>1283628</v>
      </c>
      <c r="R32" s="21">
        <f t="shared" si="6"/>
        <v>3636172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10443850</v>
      </c>
      <c r="X32" s="21">
        <f t="shared" si="6"/>
        <v>25336107</v>
      </c>
      <c r="Y32" s="21">
        <f t="shared" si="6"/>
        <v>-14892257</v>
      </c>
      <c r="Z32" s="4">
        <f>+IF(X32&lt;&gt;0,+(Y32/X32)*100,0)</f>
        <v>-58.77878949595532</v>
      </c>
      <c r="AA32" s="19">
        <f>SUM(AA33:AA37)</f>
        <v>26401024</v>
      </c>
    </row>
    <row r="33" spans="1:27" ht="13.5">
      <c r="A33" s="5" t="s">
        <v>37</v>
      </c>
      <c r="B33" s="3"/>
      <c r="C33" s="22">
        <v>11162442</v>
      </c>
      <c r="D33" s="22"/>
      <c r="E33" s="23">
        <v>33781480</v>
      </c>
      <c r="F33" s="24">
        <v>26401024</v>
      </c>
      <c r="G33" s="24">
        <v>956744</v>
      </c>
      <c r="H33" s="24">
        <v>1502307</v>
      </c>
      <c r="I33" s="24">
        <v>1157365</v>
      </c>
      <c r="J33" s="24">
        <v>3616416</v>
      </c>
      <c r="K33" s="24">
        <v>1523340</v>
      </c>
      <c r="L33" s="24">
        <v>708538</v>
      </c>
      <c r="M33" s="24">
        <v>940041</v>
      </c>
      <c r="N33" s="24">
        <v>3171919</v>
      </c>
      <c r="O33" s="24">
        <v>1515131</v>
      </c>
      <c r="P33" s="24">
        <v>836126</v>
      </c>
      <c r="Q33" s="24">
        <v>1229705</v>
      </c>
      <c r="R33" s="24">
        <v>3580962</v>
      </c>
      <c r="S33" s="24"/>
      <c r="T33" s="24"/>
      <c r="U33" s="24"/>
      <c r="V33" s="24"/>
      <c r="W33" s="24">
        <v>10369297</v>
      </c>
      <c r="X33" s="24">
        <v>25336107</v>
      </c>
      <c r="Y33" s="24">
        <v>-14966810</v>
      </c>
      <c r="Z33" s="6">
        <v>-59.07</v>
      </c>
      <c r="AA33" s="22">
        <v>26401024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>
        <v>1227</v>
      </c>
      <c r="L35" s="24"/>
      <c r="M35" s="24">
        <v>18116</v>
      </c>
      <c r="N35" s="24">
        <v>19343</v>
      </c>
      <c r="O35" s="24">
        <v>1287</v>
      </c>
      <c r="P35" s="24"/>
      <c r="Q35" s="24">
        <v>53923</v>
      </c>
      <c r="R35" s="24">
        <v>55210</v>
      </c>
      <c r="S35" s="24"/>
      <c r="T35" s="24"/>
      <c r="U35" s="24"/>
      <c r="V35" s="24"/>
      <c r="W35" s="24">
        <v>74553</v>
      </c>
      <c r="X35" s="24"/>
      <c r="Y35" s="24">
        <v>74553</v>
      </c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31219717</v>
      </c>
      <c r="D38" s="19">
        <f>SUM(D39:D41)</f>
        <v>0</v>
      </c>
      <c r="E38" s="20">
        <f t="shared" si="7"/>
        <v>103970048</v>
      </c>
      <c r="F38" s="21">
        <f t="shared" si="7"/>
        <v>127623592</v>
      </c>
      <c r="G38" s="21">
        <f t="shared" si="7"/>
        <v>1049430</v>
      </c>
      <c r="H38" s="21">
        <f t="shared" si="7"/>
        <v>6159131</v>
      </c>
      <c r="I38" s="21">
        <f t="shared" si="7"/>
        <v>4070174</v>
      </c>
      <c r="J38" s="21">
        <f t="shared" si="7"/>
        <v>11278735</v>
      </c>
      <c r="K38" s="21">
        <f t="shared" si="7"/>
        <v>1945673</v>
      </c>
      <c r="L38" s="21">
        <f t="shared" si="7"/>
        <v>6351610</v>
      </c>
      <c r="M38" s="21">
        <f t="shared" si="7"/>
        <v>8572953</v>
      </c>
      <c r="N38" s="21">
        <f t="shared" si="7"/>
        <v>16870236</v>
      </c>
      <c r="O38" s="21">
        <f t="shared" si="7"/>
        <v>1249521</v>
      </c>
      <c r="P38" s="21">
        <f t="shared" si="7"/>
        <v>4503708</v>
      </c>
      <c r="Q38" s="21">
        <f t="shared" si="7"/>
        <v>1444119</v>
      </c>
      <c r="R38" s="21">
        <f t="shared" si="7"/>
        <v>7197348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35346319</v>
      </c>
      <c r="X38" s="21">
        <f t="shared" si="7"/>
        <v>77805036</v>
      </c>
      <c r="Y38" s="21">
        <f t="shared" si="7"/>
        <v>-42458717</v>
      </c>
      <c r="Z38" s="4">
        <f>+IF(X38&lt;&gt;0,+(Y38/X38)*100,0)</f>
        <v>-54.57065401267857</v>
      </c>
      <c r="AA38" s="19">
        <f>SUM(AA39:AA41)</f>
        <v>127623592</v>
      </c>
    </row>
    <row r="39" spans="1:27" ht="13.5">
      <c r="A39" s="5" t="s">
        <v>43</v>
      </c>
      <c r="B39" s="3"/>
      <c r="C39" s="22">
        <v>19193906</v>
      </c>
      <c r="D39" s="22"/>
      <c r="E39" s="23">
        <v>14549432</v>
      </c>
      <c r="F39" s="24">
        <v>17007408</v>
      </c>
      <c r="G39" s="24">
        <v>254210</v>
      </c>
      <c r="H39" s="24">
        <v>380138</v>
      </c>
      <c r="I39" s="24">
        <v>419420</v>
      </c>
      <c r="J39" s="24">
        <v>1053768</v>
      </c>
      <c r="K39" s="24">
        <v>282637</v>
      </c>
      <c r="L39" s="24">
        <v>5494956</v>
      </c>
      <c r="M39" s="24">
        <v>197500</v>
      </c>
      <c r="N39" s="24">
        <v>5975093</v>
      </c>
      <c r="O39" s="24">
        <v>245133</v>
      </c>
      <c r="P39" s="24">
        <v>1985902</v>
      </c>
      <c r="Q39" s="24">
        <v>303361</v>
      </c>
      <c r="R39" s="24">
        <v>2534396</v>
      </c>
      <c r="S39" s="24"/>
      <c r="T39" s="24"/>
      <c r="U39" s="24"/>
      <c r="V39" s="24"/>
      <c r="W39" s="24">
        <v>9563257</v>
      </c>
      <c r="X39" s="24">
        <v>10739574</v>
      </c>
      <c r="Y39" s="24">
        <v>-1176317</v>
      </c>
      <c r="Z39" s="6">
        <v>-10.95</v>
      </c>
      <c r="AA39" s="22">
        <v>17007408</v>
      </c>
    </row>
    <row r="40" spans="1:27" ht="13.5">
      <c r="A40" s="5" t="s">
        <v>44</v>
      </c>
      <c r="B40" s="3"/>
      <c r="C40" s="22">
        <v>12025811</v>
      </c>
      <c r="D40" s="22"/>
      <c r="E40" s="23">
        <v>89420616</v>
      </c>
      <c r="F40" s="24">
        <v>110616184</v>
      </c>
      <c r="G40" s="24">
        <v>795220</v>
      </c>
      <c r="H40" s="24">
        <v>5778993</v>
      </c>
      <c r="I40" s="24">
        <v>3650754</v>
      </c>
      <c r="J40" s="24">
        <v>10224967</v>
      </c>
      <c r="K40" s="24">
        <v>1663036</v>
      </c>
      <c r="L40" s="24">
        <v>856654</v>
      </c>
      <c r="M40" s="24">
        <v>8375453</v>
      </c>
      <c r="N40" s="24">
        <v>10895143</v>
      </c>
      <c r="O40" s="24">
        <v>1004388</v>
      </c>
      <c r="P40" s="24">
        <v>2517806</v>
      </c>
      <c r="Q40" s="24">
        <v>1140758</v>
      </c>
      <c r="R40" s="24">
        <v>4662952</v>
      </c>
      <c r="S40" s="24"/>
      <c r="T40" s="24"/>
      <c r="U40" s="24"/>
      <c r="V40" s="24"/>
      <c r="W40" s="24">
        <v>25783062</v>
      </c>
      <c r="X40" s="24">
        <v>67065462</v>
      </c>
      <c r="Y40" s="24">
        <v>-41282400</v>
      </c>
      <c r="Z40" s="6">
        <v>-61.56</v>
      </c>
      <c r="AA40" s="22">
        <v>110616184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215710</v>
      </c>
      <c r="H42" s="21">
        <f t="shared" si="8"/>
        <v>246030</v>
      </c>
      <c r="I42" s="21">
        <f t="shared" si="8"/>
        <v>394235</v>
      </c>
      <c r="J42" s="21">
        <f t="shared" si="8"/>
        <v>855975</v>
      </c>
      <c r="K42" s="21">
        <f t="shared" si="8"/>
        <v>37110</v>
      </c>
      <c r="L42" s="21">
        <f t="shared" si="8"/>
        <v>249100</v>
      </c>
      <c r="M42" s="21">
        <f t="shared" si="8"/>
        <v>800</v>
      </c>
      <c r="N42" s="21">
        <f t="shared" si="8"/>
        <v>287010</v>
      </c>
      <c r="O42" s="21">
        <f t="shared" si="8"/>
        <v>0</v>
      </c>
      <c r="P42" s="21">
        <f t="shared" si="8"/>
        <v>234750</v>
      </c>
      <c r="Q42" s="21">
        <f t="shared" si="8"/>
        <v>124470</v>
      </c>
      <c r="R42" s="21">
        <f t="shared" si="8"/>
        <v>359220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1502205</v>
      </c>
      <c r="X42" s="21">
        <f t="shared" si="8"/>
        <v>0</v>
      </c>
      <c r="Y42" s="21">
        <f t="shared" si="8"/>
        <v>1502205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>
        <v>215710</v>
      </c>
      <c r="H45" s="27">
        <v>246030</v>
      </c>
      <c r="I45" s="27">
        <v>394235</v>
      </c>
      <c r="J45" s="27">
        <v>855975</v>
      </c>
      <c r="K45" s="27">
        <v>37110</v>
      </c>
      <c r="L45" s="27">
        <v>249100</v>
      </c>
      <c r="M45" s="27">
        <v>800</v>
      </c>
      <c r="N45" s="27">
        <v>287010</v>
      </c>
      <c r="O45" s="27"/>
      <c r="P45" s="27">
        <v>234750</v>
      </c>
      <c r="Q45" s="27">
        <v>124470</v>
      </c>
      <c r="R45" s="27">
        <v>359220</v>
      </c>
      <c r="S45" s="27"/>
      <c r="T45" s="27"/>
      <c r="U45" s="27"/>
      <c r="V45" s="27"/>
      <c r="W45" s="27">
        <v>1502205</v>
      </c>
      <c r="X45" s="27"/>
      <c r="Y45" s="27">
        <v>1502205</v>
      </c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139347209</v>
      </c>
      <c r="D48" s="40">
        <f>+D28+D32+D38+D42+D47</f>
        <v>0</v>
      </c>
      <c r="E48" s="41">
        <f t="shared" si="9"/>
        <v>223048471</v>
      </c>
      <c r="F48" s="42">
        <f t="shared" si="9"/>
        <v>257254108</v>
      </c>
      <c r="G48" s="42">
        <f t="shared" si="9"/>
        <v>5383985</v>
      </c>
      <c r="H48" s="42">
        <f t="shared" si="9"/>
        <v>11922680</v>
      </c>
      <c r="I48" s="42">
        <f t="shared" si="9"/>
        <v>10924633</v>
      </c>
      <c r="J48" s="42">
        <f t="shared" si="9"/>
        <v>28231298</v>
      </c>
      <c r="K48" s="42">
        <f t="shared" si="9"/>
        <v>7903502</v>
      </c>
      <c r="L48" s="42">
        <f t="shared" si="9"/>
        <v>10338120</v>
      </c>
      <c r="M48" s="42">
        <f t="shared" si="9"/>
        <v>12966697</v>
      </c>
      <c r="N48" s="42">
        <f t="shared" si="9"/>
        <v>31208319</v>
      </c>
      <c r="O48" s="42">
        <f t="shared" si="9"/>
        <v>6056488</v>
      </c>
      <c r="P48" s="42">
        <f t="shared" si="9"/>
        <v>8910476</v>
      </c>
      <c r="Q48" s="42">
        <f t="shared" si="9"/>
        <v>6876664</v>
      </c>
      <c r="R48" s="42">
        <f t="shared" si="9"/>
        <v>21843628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81283245</v>
      </c>
      <c r="X48" s="42">
        <f t="shared" si="9"/>
        <v>165272283</v>
      </c>
      <c r="Y48" s="42">
        <f t="shared" si="9"/>
        <v>-83989038</v>
      </c>
      <c r="Z48" s="43">
        <f>+IF(X48&lt;&gt;0,+(Y48/X48)*100,0)</f>
        <v>-50.81858644138171</v>
      </c>
      <c r="AA48" s="40">
        <f>+AA28+AA32+AA38+AA42+AA47</f>
        <v>257254108</v>
      </c>
    </row>
    <row r="49" spans="1:27" ht="13.5">
      <c r="A49" s="14" t="s">
        <v>58</v>
      </c>
      <c r="B49" s="15"/>
      <c r="C49" s="44">
        <f aca="true" t="shared" si="10" ref="C49:Y49">+C25-C48</f>
        <v>22950776</v>
      </c>
      <c r="D49" s="44">
        <f>+D25-D48</f>
        <v>0</v>
      </c>
      <c r="E49" s="45">
        <f t="shared" si="10"/>
        <v>478</v>
      </c>
      <c r="F49" s="46">
        <f t="shared" si="10"/>
        <v>-39828956</v>
      </c>
      <c r="G49" s="46">
        <f t="shared" si="10"/>
        <v>53408342</v>
      </c>
      <c r="H49" s="46">
        <f t="shared" si="10"/>
        <v>-11311504</v>
      </c>
      <c r="I49" s="46">
        <f t="shared" si="10"/>
        <v>13466594</v>
      </c>
      <c r="J49" s="46">
        <f t="shared" si="10"/>
        <v>55563432</v>
      </c>
      <c r="K49" s="46">
        <f t="shared" si="10"/>
        <v>-7602056</v>
      </c>
      <c r="L49" s="46">
        <f t="shared" si="10"/>
        <v>-10011303</v>
      </c>
      <c r="M49" s="46">
        <f t="shared" si="10"/>
        <v>26210815</v>
      </c>
      <c r="N49" s="46">
        <f t="shared" si="10"/>
        <v>8597456</v>
      </c>
      <c r="O49" s="46">
        <f t="shared" si="10"/>
        <v>-5746519</v>
      </c>
      <c r="P49" s="46">
        <f t="shared" si="10"/>
        <v>-5097705</v>
      </c>
      <c r="Q49" s="46">
        <f t="shared" si="10"/>
        <v>28324484</v>
      </c>
      <c r="R49" s="46">
        <f t="shared" si="10"/>
        <v>17480260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81641148</v>
      </c>
      <c r="X49" s="46">
        <f>IF(F25=F48,0,X25-X48)</f>
        <v>2614437</v>
      </c>
      <c r="Y49" s="46">
        <f t="shared" si="10"/>
        <v>79026711</v>
      </c>
      <c r="Z49" s="47">
        <f>+IF(X49&lt;&gt;0,+(Y49/X49)*100,0)</f>
        <v>3022.7047352833515</v>
      </c>
      <c r="AA49" s="44">
        <f>+AA25-AA48</f>
        <v>-39828956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244701549</v>
      </c>
      <c r="D5" s="19">
        <f>SUM(D6:D8)</f>
        <v>0</v>
      </c>
      <c r="E5" s="20">
        <f t="shared" si="0"/>
        <v>267586700</v>
      </c>
      <c r="F5" s="21">
        <f t="shared" si="0"/>
        <v>298586700</v>
      </c>
      <c r="G5" s="21">
        <f t="shared" si="0"/>
        <v>90508239</v>
      </c>
      <c r="H5" s="21">
        <f t="shared" si="0"/>
        <v>7417176</v>
      </c>
      <c r="I5" s="21">
        <f t="shared" si="0"/>
        <v>814441</v>
      </c>
      <c r="J5" s="21">
        <f t="shared" si="0"/>
        <v>98739856</v>
      </c>
      <c r="K5" s="21">
        <f t="shared" si="0"/>
        <v>2232814</v>
      </c>
      <c r="L5" s="21">
        <f t="shared" si="0"/>
        <v>620500</v>
      </c>
      <c r="M5" s="21">
        <f t="shared" si="0"/>
        <v>71774992</v>
      </c>
      <c r="N5" s="21">
        <f t="shared" si="0"/>
        <v>74628306</v>
      </c>
      <c r="O5" s="21">
        <f t="shared" si="0"/>
        <v>1246693</v>
      </c>
      <c r="P5" s="21">
        <f t="shared" si="0"/>
        <v>387274</v>
      </c>
      <c r="Q5" s="21">
        <f t="shared" si="0"/>
        <v>53659556</v>
      </c>
      <c r="R5" s="21">
        <f t="shared" si="0"/>
        <v>55293523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228661685</v>
      </c>
      <c r="X5" s="21">
        <f t="shared" si="0"/>
        <v>251601750</v>
      </c>
      <c r="Y5" s="21">
        <f t="shared" si="0"/>
        <v>-22940065</v>
      </c>
      <c r="Z5" s="4">
        <f>+IF(X5&lt;&gt;0,+(Y5/X5)*100,0)</f>
        <v>-9.117609476086711</v>
      </c>
      <c r="AA5" s="19">
        <f>SUM(AA6:AA8)</f>
        <v>298586700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244260199</v>
      </c>
      <c r="D7" s="25"/>
      <c r="E7" s="26">
        <v>266791700</v>
      </c>
      <c r="F7" s="27">
        <v>297791700</v>
      </c>
      <c r="G7" s="27">
        <v>90508239</v>
      </c>
      <c r="H7" s="27">
        <v>7300437</v>
      </c>
      <c r="I7" s="27">
        <v>814441</v>
      </c>
      <c r="J7" s="27">
        <v>98623117</v>
      </c>
      <c r="K7" s="27">
        <v>2075076</v>
      </c>
      <c r="L7" s="27">
        <v>496300</v>
      </c>
      <c r="M7" s="27">
        <v>71774992</v>
      </c>
      <c r="N7" s="27">
        <v>74346368</v>
      </c>
      <c r="O7" s="27">
        <v>1176136</v>
      </c>
      <c r="P7" s="27">
        <v>387274</v>
      </c>
      <c r="Q7" s="27">
        <v>53659556</v>
      </c>
      <c r="R7" s="27">
        <v>55222966</v>
      </c>
      <c r="S7" s="27"/>
      <c r="T7" s="27"/>
      <c r="U7" s="27"/>
      <c r="V7" s="27"/>
      <c r="W7" s="27">
        <v>228192451</v>
      </c>
      <c r="X7" s="27">
        <v>251005500</v>
      </c>
      <c r="Y7" s="27">
        <v>-22813049</v>
      </c>
      <c r="Z7" s="7">
        <v>-9.09</v>
      </c>
      <c r="AA7" s="25">
        <v>297791700</v>
      </c>
    </row>
    <row r="8" spans="1:27" ht="13.5">
      <c r="A8" s="5" t="s">
        <v>35</v>
      </c>
      <c r="B8" s="3"/>
      <c r="C8" s="22">
        <v>441350</v>
      </c>
      <c r="D8" s="22"/>
      <c r="E8" s="23">
        <v>795000</v>
      </c>
      <c r="F8" s="24">
        <v>795000</v>
      </c>
      <c r="G8" s="24"/>
      <c r="H8" s="24">
        <v>116739</v>
      </c>
      <c r="I8" s="24"/>
      <c r="J8" s="24">
        <v>116739</v>
      </c>
      <c r="K8" s="24">
        <v>157738</v>
      </c>
      <c r="L8" s="24">
        <v>124200</v>
      </c>
      <c r="M8" s="24"/>
      <c r="N8" s="24">
        <v>281938</v>
      </c>
      <c r="O8" s="24">
        <v>70557</v>
      </c>
      <c r="P8" s="24"/>
      <c r="Q8" s="24"/>
      <c r="R8" s="24">
        <v>70557</v>
      </c>
      <c r="S8" s="24"/>
      <c r="T8" s="24"/>
      <c r="U8" s="24"/>
      <c r="V8" s="24"/>
      <c r="W8" s="24">
        <v>469234</v>
      </c>
      <c r="X8" s="24">
        <v>596250</v>
      </c>
      <c r="Y8" s="24">
        <v>-127016</v>
      </c>
      <c r="Z8" s="6">
        <v>-21.3</v>
      </c>
      <c r="AA8" s="22">
        <v>795000</v>
      </c>
    </row>
    <row r="9" spans="1:27" ht="13.5">
      <c r="A9" s="2" t="s">
        <v>36</v>
      </c>
      <c r="B9" s="3"/>
      <c r="C9" s="19">
        <f aca="true" t="shared" si="1" ref="C9:Y9">SUM(C10:C14)</f>
        <v>2800903</v>
      </c>
      <c r="D9" s="19">
        <f>SUM(D10:D14)</f>
        <v>0</v>
      </c>
      <c r="E9" s="20">
        <f t="shared" si="1"/>
        <v>6780248</v>
      </c>
      <c r="F9" s="21">
        <f t="shared" si="1"/>
        <v>6780248</v>
      </c>
      <c r="G9" s="21">
        <f t="shared" si="1"/>
        <v>222754</v>
      </c>
      <c r="H9" s="21">
        <f t="shared" si="1"/>
        <v>169355</v>
      </c>
      <c r="I9" s="21">
        <f t="shared" si="1"/>
        <v>601366</v>
      </c>
      <c r="J9" s="21">
        <f t="shared" si="1"/>
        <v>993475</v>
      </c>
      <c r="K9" s="21">
        <f t="shared" si="1"/>
        <v>384561</v>
      </c>
      <c r="L9" s="21">
        <f t="shared" si="1"/>
        <v>250661</v>
      </c>
      <c r="M9" s="21">
        <f t="shared" si="1"/>
        <v>196074</v>
      </c>
      <c r="N9" s="21">
        <f t="shared" si="1"/>
        <v>831296</v>
      </c>
      <c r="O9" s="21">
        <f t="shared" si="1"/>
        <v>24448</v>
      </c>
      <c r="P9" s="21">
        <f t="shared" si="1"/>
        <v>46252</v>
      </c>
      <c r="Q9" s="21">
        <f t="shared" si="1"/>
        <v>39128</v>
      </c>
      <c r="R9" s="21">
        <f t="shared" si="1"/>
        <v>109828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1934599</v>
      </c>
      <c r="X9" s="21">
        <f t="shared" si="1"/>
        <v>5140129</v>
      </c>
      <c r="Y9" s="21">
        <f t="shared" si="1"/>
        <v>-3205530</v>
      </c>
      <c r="Z9" s="4">
        <f>+IF(X9&lt;&gt;0,+(Y9/X9)*100,0)</f>
        <v>-62.36283174994246</v>
      </c>
      <c r="AA9" s="19">
        <f>SUM(AA10:AA14)</f>
        <v>6780248</v>
      </c>
    </row>
    <row r="10" spans="1:27" ht="13.5">
      <c r="A10" s="5" t="s">
        <v>37</v>
      </c>
      <c r="B10" s="3"/>
      <c r="C10" s="22">
        <v>344000</v>
      </c>
      <c r="D10" s="22"/>
      <c r="E10" s="23">
        <v>606068</v>
      </c>
      <c r="F10" s="24">
        <v>606068</v>
      </c>
      <c r="G10" s="24">
        <v>2705</v>
      </c>
      <c r="H10" s="24">
        <v>2887</v>
      </c>
      <c r="I10" s="24">
        <v>402218</v>
      </c>
      <c r="J10" s="24">
        <v>407810</v>
      </c>
      <c r="K10" s="24">
        <v>14752</v>
      </c>
      <c r="L10" s="24">
        <v>6892</v>
      </c>
      <c r="M10" s="24">
        <v>818</v>
      </c>
      <c r="N10" s="24">
        <v>22462</v>
      </c>
      <c r="O10" s="24">
        <v>3472</v>
      </c>
      <c r="P10" s="24">
        <v>2937</v>
      </c>
      <c r="Q10" s="24">
        <v>3937</v>
      </c>
      <c r="R10" s="24">
        <v>10346</v>
      </c>
      <c r="S10" s="24"/>
      <c r="T10" s="24"/>
      <c r="U10" s="24"/>
      <c r="V10" s="24"/>
      <c r="W10" s="24">
        <v>440618</v>
      </c>
      <c r="X10" s="24">
        <v>509494</v>
      </c>
      <c r="Y10" s="24">
        <v>-68876</v>
      </c>
      <c r="Z10" s="6">
        <v>-13.52</v>
      </c>
      <c r="AA10" s="22">
        <v>606068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2456903</v>
      </c>
      <c r="D12" s="22"/>
      <c r="E12" s="23">
        <v>6174180</v>
      </c>
      <c r="F12" s="24">
        <v>6174180</v>
      </c>
      <c r="G12" s="24">
        <v>220049</v>
      </c>
      <c r="H12" s="24">
        <v>166468</v>
      </c>
      <c r="I12" s="24">
        <v>199148</v>
      </c>
      <c r="J12" s="24">
        <v>585665</v>
      </c>
      <c r="K12" s="24">
        <v>369809</v>
      </c>
      <c r="L12" s="24">
        <v>243769</v>
      </c>
      <c r="M12" s="24">
        <v>195256</v>
      </c>
      <c r="N12" s="24">
        <v>808834</v>
      </c>
      <c r="O12" s="24">
        <v>20976</v>
      </c>
      <c r="P12" s="24">
        <v>43315</v>
      </c>
      <c r="Q12" s="24">
        <v>35191</v>
      </c>
      <c r="R12" s="24">
        <v>99482</v>
      </c>
      <c r="S12" s="24"/>
      <c r="T12" s="24"/>
      <c r="U12" s="24"/>
      <c r="V12" s="24"/>
      <c r="W12" s="24">
        <v>1493981</v>
      </c>
      <c r="X12" s="24">
        <v>4630635</v>
      </c>
      <c r="Y12" s="24">
        <v>-3136654</v>
      </c>
      <c r="Z12" s="6">
        <v>-67.74</v>
      </c>
      <c r="AA12" s="22">
        <v>6174180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60133000</v>
      </c>
      <c r="D15" s="19">
        <f>SUM(D16:D18)</f>
        <v>0</v>
      </c>
      <c r="E15" s="20">
        <f t="shared" si="2"/>
        <v>60350326</v>
      </c>
      <c r="F15" s="21">
        <f t="shared" si="2"/>
        <v>60350326</v>
      </c>
      <c r="G15" s="21">
        <f t="shared" si="2"/>
        <v>9001</v>
      </c>
      <c r="H15" s="21">
        <f t="shared" si="2"/>
        <v>1796</v>
      </c>
      <c r="I15" s="21">
        <f t="shared" si="2"/>
        <v>47947</v>
      </c>
      <c r="J15" s="21">
        <f t="shared" si="2"/>
        <v>58744</v>
      </c>
      <c r="K15" s="21">
        <f t="shared" si="2"/>
        <v>2874</v>
      </c>
      <c r="L15" s="21">
        <f t="shared" si="2"/>
        <v>522</v>
      </c>
      <c r="M15" s="21">
        <f t="shared" si="2"/>
        <v>104</v>
      </c>
      <c r="N15" s="21">
        <f t="shared" si="2"/>
        <v>3500</v>
      </c>
      <c r="O15" s="21">
        <f t="shared" si="2"/>
        <v>1871</v>
      </c>
      <c r="P15" s="21">
        <f t="shared" si="2"/>
        <v>1959</v>
      </c>
      <c r="Q15" s="21">
        <f t="shared" si="2"/>
        <v>14674</v>
      </c>
      <c r="R15" s="21">
        <f t="shared" si="2"/>
        <v>18504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80748</v>
      </c>
      <c r="X15" s="21">
        <f t="shared" si="2"/>
        <v>60340249</v>
      </c>
      <c r="Y15" s="21">
        <f t="shared" si="2"/>
        <v>-60259501</v>
      </c>
      <c r="Z15" s="4">
        <f>+IF(X15&lt;&gt;0,+(Y15/X15)*100,0)</f>
        <v>-99.86617887506563</v>
      </c>
      <c r="AA15" s="19">
        <f>SUM(AA16:AA18)</f>
        <v>60350326</v>
      </c>
    </row>
    <row r="16" spans="1:27" ht="13.5">
      <c r="A16" s="5" t="s">
        <v>43</v>
      </c>
      <c r="B16" s="3"/>
      <c r="C16" s="22">
        <v>105000</v>
      </c>
      <c r="D16" s="22"/>
      <c r="E16" s="23">
        <v>39326</v>
      </c>
      <c r="F16" s="24">
        <v>39326</v>
      </c>
      <c r="G16" s="24">
        <v>9001</v>
      </c>
      <c r="H16" s="24">
        <v>1796</v>
      </c>
      <c r="I16" s="24">
        <v>47947</v>
      </c>
      <c r="J16" s="24">
        <v>58744</v>
      </c>
      <c r="K16" s="24">
        <v>2874</v>
      </c>
      <c r="L16" s="24">
        <v>522</v>
      </c>
      <c r="M16" s="24">
        <v>104</v>
      </c>
      <c r="N16" s="24">
        <v>3500</v>
      </c>
      <c r="O16" s="24">
        <v>1871</v>
      </c>
      <c r="P16" s="24">
        <v>1959</v>
      </c>
      <c r="Q16" s="24">
        <v>14674</v>
      </c>
      <c r="R16" s="24">
        <v>18504</v>
      </c>
      <c r="S16" s="24"/>
      <c r="T16" s="24"/>
      <c r="U16" s="24"/>
      <c r="V16" s="24"/>
      <c r="W16" s="24">
        <v>80748</v>
      </c>
      <c r="X16" s="24">
        <v>29250</v>
      </c>
      <c r="Y16" s="24">
        <v>51498</v>
      </c>
      <c r="Z16" s="6">
        <v>176.06</v>
      </c>
      <c r="AA16" s="22">
        <v>39326</v>
      </c>
    </row>
    <row r="17" spans="1:27" ht="13.5">
      <c r="A17" s="5" t="s">
        <v>44</v>
      </c>
      <c r="B17" s="3"/>
      <c r="C17" s="22">
        <v>60028000</v>
      </c>
      <c r="D17" s="22"/>
      <c r="E17" s="23">
        <v>60311000</v>
      </c>
      <c r="F17" s="24">
        <v>60311000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60310999</v>
      </c>
      <c r="Y17" s="24">
        <v>-60310999</v>
      </c>
      <c r="Z17" s="6">
        <v>-100</v>
      </c>
      <c r="AA17" s="22">
        <v>60311000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25382119</v>
      </c>
      <c r="D19" s="19">
        <f>SUM(D20:D23)</f>
        <v>0</v>
      </c>
      <c r="E19" s="20">
        <f t="shared" si="3"/>
        <v>9744559</v>
      </c>
      <c r="F19" s="21">
        <f t="shared" si="3"/>
        <v>11362234</v>
      </c>
      <c r="G19" s="21">
        <f t="shared" si="3"/>
        <v>0</v>
      </c>
      <c r="H19" s="21">
        <f t="shared" si="3"/>
        <v>0</v>
      </c>
      <c r="I19" s="21">
        <f t="shared" si="3"/>
        <v>16867</v>
      </c>
      <c r="J19" s="21">
        <f t="shared" si="3"/>
        <v>16867</v>
      </c>
      <c r="K19" s="21">
        <f t="shared" si="3"/>
        <v>16867</v>
      </c>
      <c r="L19" s="21">
        <f t="shared" si="3"/>
        <v>16867</v>
      </c>
      <c r="M19" s="21">
        <f t="shared" si="3"/>
        <v>0</v>
      </c>
      <c r="N19" s="21">
        <f t="shared" si="3"/>
        <v>33734</v>
      </c>
      <c r="O19" s="21">
        <f t="shared" si="3"/>
        <v>33733</v>
      </c>
      <c r="P19" s="21">
        <f t="shared" si="3"/>
        <v>16867</v>
      </c>
      <c r="Q19" s="21">
        <f t="shared" si="3"/>
        <v>0</v>
      </c>
      <c r="R19" s="21">
        <f t="shared" si="3"/>
        <v>50600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101201</v>
      </c>
      <c r="X19" s="21">
        <f t="shared" si="3"/>
        <v>9183420</v>
      </c>
      <c r="Y19" s="21">
        <f t="shared" si="3"/>
        <v>-9082219</v>
      </c>
      <c r="Z19" s="4">
        <f>+IF(X19&lt;&gt;0,+(Y19/X19)*100,0)</f>
        <v>-98.89800314044224</v>
      </c>
      <c r="AA19" s="19">
        <f>SUM(AA20:AA23)</f>
        <v>11362234</v>
      </c>
    </row>
    <row r="20" spans="1:27" ht="13.5">
      <c r="A20" s="5" t="s">
        <v>47</v>
      </c>
      <c r="B20" s="3"/>
      <c r="C20" s="22">
        <v>25000000</v>
      </c>
      <c r="D20" s="22"/>
      <c r="E20" s="23">
        <v>9000000</v>
      </c>
      <c r="F20" s="24">
        <v>9000000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9000000</v>
      </c>
      <c r="Y20" s="24">
        <v>-9000000</v>
      </c>
      <c r="Z20" s="6">
        <v>-100</v>
      </c>
      <c r="AA20" s="22">
        <v>9000000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382119</v>
      </c>
      <c r="D23" s="22"/>
      <c r="E23" s="23">
        <v>744559</v>
      </c>
      <c r="F23" s="24">
        <v>2362234</v>
      </c>
      <c r="G23" s="24"/>
      <c r="H23" s="24"/>
      <c r="I23" s="24">
        <v>16867</v>
      </c>
      <c r="J23" s="24">
        <v>16867</v>
      </c>
      <c r="K23" s="24">
        <v>16867</v>
      </c>
      <c r="L23" s="24">
        <v>16867</v>
      </c>
      <c r="M23" s="24"/>
      <c r="N23" s="24">
        <v>33734</v>
      </c>
      <c r="O23" s="24">
        <v>33733</v>
      </c>
      <c r="P23" s="24">
        <v>16867</v>
      </c>
      <c r="Q23" s="24"/>
      <c r="R23" s="24">
        <v>50600</v>
      </c>
      <c r="S23" s="24"/>
      <c r="T23" s="24"/>
      <c r="U23" s="24"/>
      <c r="V23" s="24"/>
      <c r="W23" s="24">
        <v>101201</v>
      </c>
      <c r="X23" s="24">
        <v>183420</v>
      </c>
      <c r="Y23" s="24">
        <v>-82219</v>
      </c>
      <c r="Z23" s="6">
        <v>-44.83</v>
      </c>
      <c r="AA23" s="22">
        <v>2362234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333017571</v>
      </c>
      <c r="D25" s="40">
        <f>+D5+D9+D15+D19+D24</f>
        <v>0</v>
      </c>
      <c r="E25" s="41">
        <f t="shared" si="4"/>
        <v>344461833</v>
      </c>
      <c r="F25" s="42">
        <f t="shared" si="4"/>
        <v>377079508</v>
      </c>
      <c r="G25" s="42">
        <f t="shared" si="4"/>
        <v>90739994</v>
      </c>
      <c r="H25" s="42">
        <f t="shared" si="4"/>
        <v>7588327</v>
      </c>
      <c r="I25" s="42">
        <f t="shared" si="4"/>
        <v>1480621</v>
      </c>
      <c r="J25" s="42">
        <f t="shared" si="4"/>
        <v>99808942</v>
      </c>
      <c r="K25" s="42">
        <f t="shared" si="4"/>
        <v>2637116</v>
      </c>
      <c r="L25" s="42">
        <f t="shared" si="4"/>
        <v>888550</v>
      </c>
      <c r="M25" s="42">
        <f t="shared" si="4"/>
        <v>71971170</v>
      </c>
      <c r="N25" s="42">
        <f t="shared" si="4"/>
        <v>75496836</v>
      </c>
      <c r="O25" s="42">
        <f t="shared" si="4"/>
        <v>1306745</v>
      </c>
      <c r="P25" s="42">
        <f t="shared" si="4"/>
        <v>452352</v>
      </c>
      <c r="Q25" s="42">
        <f t="shared" si="4"/>
        <v>53713358</v>
      </c>
      <c r="R25" s="42">
        <f t="shared" si="4"/>
        <v>55472455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230778233</v>
      </c>
      <c r="X25" s="42">
        <f t="shared" si="4"/>
        <v>326265548</v>
      </c>
      <c r="Y25" s="42">
        <f t="shared" si="4"/>
        <v>-95487315</v>
      </c>
      <c r="Z25" s="43">
        <f>+IF(X25&lt;&gt;0,+(Y25/X25)*100,0)</f>
        <v>-29.266747771971314</v>
      </c>
      <c r="AA25" s="40">
        <f>+AA5+AA9+AA15+AA19+AA24</f>
        <v>377079508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225201471</v>
      </c>
      <c r="D28" s="19">
        <f>SUM(D29:D31)</f>
        <v>0</v>
      </c>
      <c r="E28" s="20">
        <f t="shared" si="5"/>
        <v>166596270</v>
      </c>
      <c r="F28" s="21">
        <f t="shared" si="5"/>
        <v>170019270</v>
      </c>
      <c r="G28" s="21">
        <f t="shared" si="5"/>
        <v>10124728</v>
      </c>
      <c r="H28" s="21">
        <f t="shared" si="5"/>
        <v>10496285</v>
      </c>
      <c r="I28" s="21">
        <f t="shared" si="5"/>
        <v>9280166</v>
      </c>
      <c r="J28" s="21">
        <f t="shared" si="5"/>
        <v>29901179</v>
      </c>
      <c r="K28" s="21">
        <f t="shared" si="5"/>
        <v>8970727</v>
      </c>
      <c r="L28" s="21">
        <f t="shared" si="5"/>
        <v>10862657</v>
      </c>
      <c r="M28" s="21">
        <f t="shared" si="5"/>
        <v>10561337</v>
      </c>
      <c r="N28" s="21">
        <f t="shared" si="5"/>
        <v>30394721</v>
      </c>
      <c r="O28" s="21">
        <f t="shared" si="5"/>
        <v>9427767</v>
      </c>
      <c r="P28" s="21">
        <f t="shared" si="5"/>
        <v>10067191</v>
      </c>
      <c r="Q28" s="21">
        <f t="shared" si="5"/>
        <v>9530482</v>
      </c>
      <c r="R28" s="21">
        <f t="shared" si="5"/>
        <v>29025440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89321340</v>
      </c>
      <c r="X28" s="21">
        <f t="shared" si="5"/>
        <v>123455538</v>
      </c>
      <c r="Y28" s="21">
        <f t="shared" si="5"/>
        <v>-34134198</v>
      </c>
      <c r="Z28" s="4">
        <f>+IF(X28&lt;&gt;0,+(Y28/X28)*100,0)</f>
        <v>-27.648980801493085</v>
      </c>
      <c r="AA28" s="19">
        <f>SUM(AA29:AA31)</f>
        <v>170019270</v>
      </c>
    </row>
    <row r="29" spans="1:27" ht="13.5">
      <c r="A29" s="5" t="s">
        <v>33</v>
      </c>
      <c r="B29" s="3"/>
      <c r="C29" s="22">
        <v>18041471</v>
      </c>
      <c r="D29" s="22"/>
      <c r="E29" s="23">
        <v>62898878</v>
      </c>
      <c r="F29" s="24">
        <v>62898878</v>
      </c>
      <c r="G29" s="24">
        <v>5360495</v>
      </c>
      <c r="H29" s="24">
        <v>5071966</v>
      </c>
      <c r="I29" s="24">
        <v>4195448</v>
      </c>
      <c r="J29" s="24">
        <v>14627909</v>
      </c>
      <c r="K29" s="24">
        <v>4424735</v>
      </c>
      <c r="L29" s="24">
        <v>4411058</v>
      </c>
      <c r="M29" s="24">
        <v>4600952</v>
      </c>
      <c r="N29" s="24">
        <v>13436745</v>
      </c>
      <c r="O29" s="24">
        <v>3897652</v>
      </c>
      <c r="P29" s="24">
        <v>5097350</v>
      </c>
      <c r="Q29" s="24">
        <v>4727900</v>
      </c>
      <c r="R29" s="24">
        <v>13722902</v>
      </c>
      <c r="S29" s="24"/>
      <c r="T29" s="24"/>
      <c r="U29" s="24"/>
      <c r="V29" s="24"/>
      <c r="W29" s="24">
        <v>41787556</v>
      </c>
      <c r="X29" s="24">
        <v>46318149</v>
      </c>
      <c r="Y29" s="24">
        <v>-4530593</v>
      </c>
      <c r="Z29" s="6">
        <v>-9.78</v>
      </c>
      <c r="AA29" s="22">
        <v>62898878</v>
      </c>
    </row>
    <row r="30" spans="1:27" ht="13.5">
      <c r="A30" s="5" t="s">
        <v>34</v>
      </c>
      <c r="B30" s="3"/>
      <c r="C30" s="25">
        <v>102915823</v>
      </c>
      <c r="D30" s="25"/>
      <c r="E30" s="26">
        <v>73107733</v>
      </c>
      <c r="F30" s="27">
        <v>76630733</v>
      </c>
      <c r="G30" s="27">
        <v>2531081</v>
      </c>
      <c r="H30" s="27">
        <v>2925332</v>
      </c>
      <c r="I30" s="27">
        <v>2150337</v>
      </c>
      <c r="J30" s="27">
        <v>7606750</v>
      </c>
      <c r="K30" s="27">
        <v>2320483</v>
      </c>
      <c r="L30" s="27">
        <v>3112877</v>
      </c>
      <c r="M30" s="27">
        <v>3211014</v>
      </c>
      <c r="N30" s="27">
        <v>8644374</v>
      </c>
      <c r="O30" s="27">
        <v>2373175</v>
      </c>
      <c r="P30" s="27">
        <v>2120499</v>
      </c>
      <c r="Q30" s="27">
        <v>1990347</v>
      </c>
      <c r="R30" s="27">
        <v>6484021</v>
      </c>
      <c r="S30" s="27"/>
      <c r="T30" s="27"/>
      <c r="U30" s="27"/>
      <c r="V30" s="27"/>
      <c r="W30" s="27">
        <v>22735145</v>
      </c>
      <c r="X30" s="27">
        <v>53938818</v>
      </c>
      <c r="Y30" s="27">
        <v>-31203673</v>
      </c>
      <c r="Z30" s="7">
        <v>-57.85</v>
      </c>
      <c r="AA30" s="25">
        <v>76630733</v>
      </c>
    </row>
    <row r="31" spans="1:27" ht="13.5">
      <c r="A31" s="5" t="s">
        <v>35</v>
      </c>
      <c r="B31" s="3"/>
      <c r="C31" s="22">
        <v>104244177</v>
      </c>
      <c r="D31" s="22"/>
      <c r="E31" s="23">
        <v>30589659</v>
      </c>
      <c r="F31" s="24">
        <v>30489659</v>
      </c>
      <c r="G31" s="24">
        <v>2233152</v>
      </c>
      <c r="H31" s="24">
        <v>2498987</v>
      </c>
      <c r="I31" s="24">
        <v>2934381</v>
      </c>
      <c r="J31" s="24">
        <v>7666520</v>
      </c>
      <c r="K31" s="24">
        <v>2225509</v>
      </c>
      <c r="L31" s="24">
        <v>3338722</v>
      </c>
      <c r="M31" s="24">
        <v>2749371</v>
      </c>
      <c r="N31" s="24">
        <v>8313602</v>
      </c>
      <c r="O31" s="24">
        <v>3156940</v>
      </c>
      <c r="P31" s="24">
        <v>2849342</v>
      </c>
      <c r="Q31" s="24">
        <v>2812235</v>
      </c>
      <c r="R31" s="24">
        <v>8818517</v>
      </c>
      <c r="S31" s="24"/>
      <c r="T31" s="24"/>
      <c r="U31" s="24"/>
      <c r="V31" s="24"/>
      <c r="W31" s="24">
        <v>24798639</v>
      </c>
      <c r="X31" s="24">
        <v>23198571</v>
      </c>
      <c r="Y31" s="24">
        <v>1600068</v>
      </c>
      <c r="Z31" s="6">
        <v>6.9</v>
      </c>
      <c r="AA31" s="22">
        <v>30489659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56115249</v>
      </c>
      <c r="F32" s="21">
        <f t="shared" si="6"/>
        <v>56005249</v>
      </c>
      <c r="G32" s="21">
        <f t="shared" si="6"/>
        <v>2953719</v>
      </c>
      <c r="H32" s="21">
        <f t="shared" si="6"/>
        <v>2621028</v>
      </c>
      <c r="I32" s="21">
        <f t="shared" si="6"/>
        <v>2815033</v>
      </c>
      <c r="J32" s="21">
        <f t="shared" si="6"/>
        <v>8389780</v>
      </c>
      <c r="K32" s="21">
        <f t="shared" si="6"/>
        <v>3025415</v>
      </c>
      <c r="L32" s="21">
        <f t="shared" si="6"/>
        <v>2739522</v>
      </c>
      <c r="M32" s="21">
        <f t="shared" si="6"/>
        <v>2649245</v>
      </c>
      <c r="N32" s="21">
        <f t="shared" si="6"/>
        <v>8414182</v>
      </c>
      <c r="O32" s="21">
        <f t="shared" si="6"/>
        <v>2682846</v>
      </c>
      <c r="P32" s="21">
        <f t="shared" si="6"/>
        <v>3041563</v>
      </c>
      <c r="Q32" s="21">
        <f t="shared" si="6"/>
        <v>2968412</v>
      </c>
      <c r="R32" s="21">
        <f t="shared" si="6"/>
        <v>8692821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25496783</v>
      </c>
      <c r="X32" s="21">
        <f t="shared" si="6"/>
        <v>41419683</v>
      </c>
      <c r="Y32" s="21">
        <f t="shared" si="6"/>
        <v>-15922900</v>
      </c>
      <c r="Z32" s="4">
        <f>+IF(X32&lt;&gt;0,+(Y32/X32)*100,0)</f>
        <v>-38.442834050661375</v>
      </c>
      <c r="AA32" s="19">
        <f>SUM(AA33:AA37)</f>
        <v>56005249</v>
      </c>
    </row>
    <row r="33" spans="1:27" ht="13.5">
      <c r="A33" s="5" t="s">
        <v>37</v>
      </c>
      <c r="B33" s="3"/>
      <c r="C33" s="22"/>
      <c r="D33" s="22"/>
      <c r="E33" s="23">
        <v>52844961</v>
      </c>
      <c r="F33" s="24">
        <v>52834961</v>
      </c>
      <c r="G33" s="24">
        <v>1203034</v>
      </c>
      <c r="H33" s="24">
        <v>936178</v>
      </c>
      <c r="I33" s="24">
        <v>1067547</v>
      </c>
      <c r="J33" s="24">
        <v>3206759</v>
      </c>
      <c r="K33" s="24">
        <v>1301610</v>
      </c>
      <c r="L33" s="24">
        <v>973190</v>
      </c>
      <c r="M33" s="24">
        <v>918543</v>
      </c>
      <c r="N33" s="24">
        <v>3193343</v>
      </c>
      <c r="O33" s="24">
        <v>893444</v>
      </c>
      <c r="P33" s="24">
        <v>1039807</v>
      </c>
      <c r="Q33" s="24">
        <v>1216027</v>
      </c>
      <c r="R33" s="24">
        <v>3149278</v>
      </c>
      <c r="S33" s="24"/>
      <c r="T33" s="24"/>
      <c r="U33" s="24"/>
      <c r="V33" s="24"/>
      <c r="W33" s="24">
        <v>9549380</v>
      </c>
      <c r="X33" s="24">
        <v>38966967</v>
      </c>
      <c r="Y33" s="24">
        <v>-29417587</v>
      </c>
      <c r="Z33" s="6">
        <v>-75.49</v>
      </c>
      <c r="AA33" s="22">
        <v>52834961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1624107</v>
      </c>
      <c r="F35" s="24">
        <v>1624107</v>
      </c>
      <c r="G35" s="24">
        <v>1553963</v>
      </c>
      <c r="H35" s="24">
        <v>1480301</v>
      </c>
      <c r="I35" s="24">
        <v>1554874</v>
      </c>
      <c r="J35" s="24">
        <v>4589138</v>
      </c>
      <c r="K35" s="24">
        <v>1504607</v>
      </c>
      <c r="L35" s="24">
        <v>1536980</v>
      </c>
      <c r="M35" s="24">
        <v>1533776</v>
      </c>
      <c r="N35" s="24">
        <v>4575363</v>
      </c>
      <c r="O35" s="24">
        <v>1601322</v>
      </c>
      <c r="P35" s="24">
        <v>1820617</v>
      </c>
      <c r="Q35" s="24">
        <v>1576815</v>
      </c>
      <c r="R35" s="24">
        <v>4998754</v>
      </c>
      <c r="S35" s="24"/>
      <c r="T35" s="24"/>
      <c r="U35" s="24"/>
      <c r="V35" s="24"/>
      <c r="W35" s="24">
        <v>14163255</v>
      </c>
      <c r="X35" s="24">
        <v>1218078</v>
      </c>
      <c r="Y35" s="24">
        <v>12945177</v>
      </c>
      <c r="Z35" s="6">
        <v>1062.75</v>
      </c>
      <c r="AA35" s="22">
        <v>1624107</v>
      </c>
    </row>
    <row r="36" spans="1:27" ht="13.5">
      <c r="A36" s="5" t="s">
        <v>40</v>
      </c>
      <c r="B36" s="3"/>
      <c r="C36" s="22"/>
      <c r="D36" s="22"/>
      <c r="E36" s="23">
        <v>1646181</v>
      </c>
      <c r="F36" s="24">
        <v>1546181</v>
      </c>
      <c r="G36" s="24">
        <v>196722</v>
      </c>
      <c r="H36" s="24">
        <v>204549</v>
      </c>
      <c r="I36" s="24">
        <v>192612</v>
      </c>
      <c r="J36" s="24">
        <v>593883</v>
      </c>
      <c r="K36" s="24">
        <v>219198</v>
      </c>
      <c r="L36" s="24">
        <v>229352</v>
      </c>
      <c r="M36" s="24">
        <v>196926</v>
      </c>
      <c r="N36" s="24">
        <v>645476</v>
      </c>
      <c r="O36" s="24">
        <v>188080</v>
      </c>
      <c r="P36" s="24">
        <v>181139</v>
      </c>
      <c r="Q36" s="24">
        <v>175570</v>
      </c>
      <c r="R36" s="24">
        <v>544789</v>
      </c>
      <c r="S36" s="24"/>
      <c r="T36" s="24"/>
      <c r="U36" s="24"/>
      <c r="V36" s="24"/>
      <c r="W36" s="24">
        <v>1784148</v>
      </c>
      <c r="X36" s="24">
        <v>1234638</v>
      </c>
      <c r="Y36" s="24">
        <v>549510</v>
      </c>
      <c r="Z36" s="6">
        <v>44.51</v>
      </c>
      <c r="AA36" s="22">
        <v>1546181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4964487</v>
      </c>
      <c r="D38" s="19">
        <f>SUM(D39:D41)</f>
        <v>0</v>
      </c>
      <c r="E38" s="20">
        <f t="shared" si="7"/>
        <v>51877115</v>
      </c>
      <c r="F38" s="21">
        <f t="shared" si="7"/>
        <v>59104609</v>
      </c>
      <c r="G38" s="21">
        <f t="shared" si="7"/>
        <v>3526214</v>
      </c>
      <c r="H38" s="21">
        <f t="shared" si="7"/>
        <v>3506119</v>
      </c>
      <c r="I38" s="21">
        <f t="shared" si="7"/>
        <v>3771909</v>
      </c>
      <c r="J38" s="21">
        <f t="shared" si="7"/>
        <v>10804242</v>
      </c>
      <c r="K38" s="21">
        <f t="shared" si="7"/>
        <v>5085552</v>
      </c>
      <c r="L38" s="21">
        <f t="shared" si="7"/>
        <v>6764273</v>
      </c>
      <c r="M38" s="21">
        <f t="shared" si="7"/>
        <v>5635218</v>
      </c>
      <c r="N38" s="21">
        <f t="shared" si="7"/>
        <v>17485043</v>
      </c>
      <c r="O38" s="21">
        <f t="shared" si="7"/>
        <v>4076597</v>
      </c>
      <c r="P38" s="21">
        <f t="shared" si="7"/>
        <v>4928199</v>
      </c>
      <c r="Q38" s="21">
        <f t="shared" si="7"/>
        <v>4959943</v>
      </c>
      <c r="R38" s="21">
        <f t="shared" si="7"/>
        <v>13964739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42254024</v>
      </c>
      <c r="X38" s="21">
        <f t="shared" si="7"/>
        <v>38908512</v>
      </c>
      <c r="Y38" s="21">
        <f t="shared" si="7"/>
        <v>3345512</v>
      </c>
      <c r="Z38" s="4">
        <f>+IF(X38&lt;&gt;0,+(Y38/X38)*100,0)</f>
        <v>8.598406436103236</v>
      </c>
      <c r="AA38" s="19">
        <f>SUM(AA39:AA41)</f>
        <v>59104609</v>
      </c>
    </row>
    <row r="39" spans="1:27" ht="13.5">
      <c r="A39" s="5" t="s">
        <v>43</v>
      </c>
      <c r="B39" s="3"/>
      <c r="C39" s="22"/>
      <c r="D39" s="22"/>
      <c r="E39" s="23">
        <v>16201585</v>
      </c>
      <c r="F39" s="24">
        <v>16296585</v>
      </c>
      <c r="G39" s="24">
        <v>496883</v>
      </c>
      <c r="H39" s="24">
        <v>611821</v>
      </c>
      <c r="I39" s="24">
        <v>753931</v>
      </c>
      <c r="J39" s="24">
        <v>1862635</v>
      </c>
      <c r="K39" s="24">
        <v>667009</v>
      </c>
      <c r="L39" s="24">
        <v>706899</v>
      </c>
      <c r="M39" s="24">
        <v>685135</v>
      </c>
      <c r="N39" s="24">
        <v>2059043</v>
      </c>
      <c r="O39" s="24">
        <v>882221</v>
      </c>
      <c r="P39" s="24">
        <v>1606535</v>
      </c>
      <c r="Q39" s="24">
        <v>885737</v>
      </c>
      <c r="R39" s="24">
        <v>3374493</v>
      </c>
      <c r="S39" s="24"/>
      <c r="T39" s="24"/>
      <c r="U39" s="24"/>
      <c r="V39" s="24"/>
      <c r="W39" s="24">
        <v>7296171</v>
      </c>
      <c r="X39" s="24">
        <v>12151512</v>
      </c>
      <c r="Y39" s="24">
        <v>-4855341</v>
      </c>
      <c r="Z39" s="6">
        <v>-39.96</v>
      </c>
      <c r="AA39" s="22">
        <v>16296585</v>
      </c>
    </row>
    <row r="40" spans="1:27" ht="13.5">
      <c r="A40" s="5" t="s">
        <v>44</v>
      </c>
      <c r="B40" s="3"/>
      <c r="C40" s="22">
        <v>4964487</v>
      </c>
      <c r="D40" s="22"/>
      <c r="E40" s="23">
        <v>35675530</v>
      </c>
      <c r="F40" s="24">
        <v>42808024</v>
      </c>
      <c r="G40" s="24">
        <v>3029331</v>
      </c>
      <c r="H40" s="24">
        <v>2894298</v>
      </c>
      <c r="I40" s="24">
        <v>3017978</v>
      </c>
      <c r="J40" s="24">
        <v>8941607</v>
      </c>
      <c r="K40" s="24">
        <v>4418543</v>
      </c>
      <c r="L40" s="24">
        <v>6057374</v>
      </c>
      <c r="M40" s="24">
        <v>4950083</v>
      </c>
      <c r="N40" s="24">
        <v>15426000</v>
      </c>
      <c r="O40" s="24">
        <v>3194376</v>
      </c>
      <c r="P40" s="24">
        <v>3321664</v>
      </c>
      <c r="Q40" s="24">
        <v>4074206</v>
      </c>
      <c r="R40" s="24">
        <v>10590246</v>
      </c>
      <c r="S40" s="24"/>
      <c r="T40" s="24"/>
      <c r="U40" s="24"/>
      <c r="V40" s="24"/>
      <c r="W40" s="24">
        <v>34957853</v>
      </c>
      <c r="X40" s="24">
        <v>26757000</v>
      </c>
      <c r="Y40" s="24">
        <v>8200853</v>
      </c>
      <c r="Z40" s="6">
        <v>30.65</v>
      </c>
      <c r="AA40" s="22">
        <v>42808024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22207086</v>
      </c>
      <c r="D42" s="19">
        <f>SUM(D43:D46)</f>
        <v>0</v>
      </c>
      <c r="E42" s="20">
        <f t="shared" si="8"/>
        <v>10726307</v>
      </c>
      <c r="F42" s="21">
        <f t="shared" si="8"/>
        <v>17662193</v>
      </c>
      <c r="G42" s="21">
        <f t="shared" si="8"/>
        <v>1037150</v>
      </c>
      <c r="H42" s="21">
        <f t="shared" si="8"/>
        <v>1007333</v>
      </c>
      <c r="I42" s="21">
        <f t="shared" si="8"/>
        <v>1065774</v>
      </c>
      <c r="J42" s="21">
        <f t="shared" si="8"/>
        <v>3110257</v>
      </c>
      <c r="K42" s="21">
        <f t="shared" si="8"/>
        <v>1161015</v>
      </c>
      <c r="L42" s="21">
        <f t="shared" si="8"/>
        <v>1162906</v>
      </c>
      <c r="M42" s="21">
        <f t="shared" si="8"/>
        <v>1080477</v>
      </c>
      <c r="N42" s="21">
        <f t="shared" si="8"/>
        <v>3404398</v>
      </c>
      <c r="O42" s="21">
        <f t="shared" si="8"/>
        <v>1094239</v>
      </c>
      <c r="P42" s="21">
        <f t="shared" si="8"/>
        <v>1136492</v>
      </c>
      <c r="Q42" s="21">
        <f t="shared" si="8"/>
        <v>1061360</v>
      </c>
      <c r="R42" s="21">
        <f t="shared" si="8"/>
        <v>3292091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9806746</v>
      </c>
      <c r="X42" s="21">
        <f t="shared" si="8"/>
        <v>7669728</v>
      </c>
      <c r="Y42" s="21">
        <f t="shared" si="8"/>
        <v>2137018</v>
      </c>
      <c r="Z42" s="4">
        <f>+IF(X42&lt;&gt;0,+(Y42/X42)*100,0)</f>
        <v>27.86302200025868</v>
      </c>
      <c r="AA42" s="19">
        <f>SUM(AA43:AA46)</f>
        <v>17662193</v>
      </c>
    </row>
    <row r="43" spans="1:27" ht="13.5">
      <c r="A43" s="5" t="s">
        <v>47</v>
      </c>
      <c r="B43" s="3"/>
      <c r="C43" s="22">
        <v>22207086</v>
      </c>
      <c r="D43" s="22"/>
      <c r="E43" s="23">
        <v>9000000</v>
      </c>
      <c r="F43" s="24">
        <v>14318211</v>
      </c>
      <c r="G43" s="24">
        <v>404353</v>
      </c>
      <c r="H43" s="24">
        <v>434821</v>
      </c>
      <c r="I43" s="24">
        <v>365445</v>
      </c>
      <c r="J43" s="24">
        <v>1204619</v>
      </c>
      <c r="K43" s="24">
        <v>430590</v>
      </c>
      <c r="L43" s="24">
        <v>398030</v>
      </c>
      <c r="M43" s="24">
        <v>418670</v>
      </c>
      <c r="N43" s="24">
        <v>1247290</v>
      </c>
      <c r="O43" s="24">
        <v>447468</v>
      </c>
      <c r="P43" s="24">
        <v>415326</v>
      </c>
      <c r="Q43" s="24">
        <v>441299</v>
      </c>
      <c r="R43" s="24">
        <v>1304093</v>
      </c>
      <c r="S43" s="24"/>
      <c r="T43" s="24"/>
      <c r="U43" s="24"/>
      <c r="V43" s="24"/>
      <c r="W43" s="24">
        <v>3756002</v>
      </c>
      <c r="X43" s="24">
        <v>6750000</v>
      </c>
      <c r="Y43" s="24">
        <v>-2993998</v>
      </c>
      <c r="Z43" s="6">
        <v>-44.36</v>
      </c>
      <c r="AA43" s="22">
        <v>14318211</v>
      </c>
    </row>
    <row r="44" spans="1:27" ht="13.5">
      <c r="A44" s="5" t="s">
        <v>48</v>
      </c>
      <c r="B44" s="3"/>
      <c r="C44" s="22"/>
      <c r="D44" s="22"/>
      <c r="E44" s="23"/>
      <c r="F44" s="24"/>
      <c r="G44" s="24">
        <v>3478</v>
      </c>
      <c r="H44" s="24">
        <v>2356</v>
      </c>
      <c r="I44" s="24">
        <v>3366</v>
      </c>
      <c r="J44" s="24">
        <v>9200</v>
      </c>
      <c r="K44" s="24">
        <v>3478</v>
      </c>
      <c r="L44" s="24">
        <v>6956</v>
      </c>
      <c r="M44" s="24">
        <v>4937</v>
      </c>
      <c r="N44" s="24">
        <v>15371</v>
      </c>
      <c r="O44" s="24">
        <v>4937</v>
      </c>
      <c r="P44" s="24"/>
      <c r="Q44" s="24"/>
      <c r="R44" s="24">
        <v>4937</v>
      </c>
      <c r="S44" s="24"/>
      <c r="T44" s="24"/>
      <c r="U44" s="24"/>
      <c r="V44" s="24"/>
      <c r="W44" s="24">
        <v>29508</v>
      </c>
      <c r="X44" s="24"/>
      <c r="Y44" s="24">
        <v>29508</v>
      </c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>
        <v>3478</v>
      </c>
      <c r="H45" s="27">
        <v>2356</v>
      </c>
      <c r="I45" s="27">
        <v>3366</v>
      </c>
      <c r="J45" s="27">
        <v>9200</v>
      </c>
      <c r="K45" s="27">
        <v>3478</v>
      </c>
      <c r="L45" s="27">
        <v>2020</v>
      </c>
      <c r="M45" s="27"/>
      <c r="N45" s="27">
        <v>5498</v>
      </c>
      <c r="O45" s="27"/>
      <c r="P45" s="27"/>
      <c r="Q45" s="27"/>
      <c r="R45" s="27"/>
      <c r="S45" s="27"/>
      <c r="T45" s="27"/>
      <c r="U45" s="27"/>
      <c r="V45" s="27"/>
      <c r="W45" s="27">
        <v>14698</v>
      </c>
      <c r="X45" s="27"/>
      <c r="Y45" s="27">
        <v>14698</v>
      </c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>
        <v>1726307</v>
      </c>
      <c r="F46" s="24">
        <v>3343982</v>
      </c>
      <c r="G46" s="24">
        <v>625841</v>
      </c>
      <c r="H46" s="24">
        <v>567800</v>
      </c>
      <c r="I46" s="24">
        <v>693597</v>
      </c>
      <c r="J46" s="24">
        <v>1887238</v>
      </c>
      <c r="K46" s="24">
        <v>723469</v>
      </c>
      <c r="L46" s="24">
        <v>755900</v>
      </c>
      <c r="M46" s="24">
        <v>656870</v>
      </c>
      <c r="N46" s="24">
        <v>2136239</v>
      </c>
      <c r="O46" s="24">
        <v>641834</v>
      </c>
      <c r="P46" s="24">
        <v>721166</v>
      </c>
      <c r="Q46" s="24">
        <v>620061</v>
      </c>
      <c r="R46" s="24">
        <v>1983061</v>
      </c>
      <c r="S46" s="24"/>
      <c r="T46" s="24"/>
      <c r="U46" s="24"/>
      <c r="V46" s="24"/>
      <c r="W46" s="24">
        <v>6006538</v>
      </c>
      <c r="X46" s="24">
        <v>919728</v>
      </c>
      <c r="Y46" s="24">
        <v>5086810</v>
      </c>
      <c r="Z46" s="6">
        <v>553.08</v>
      </c>
      <c r="AA46" s="22">
        <v>3343982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>
        <v>5000</v>
      </c>
      <c r="G47" s="21">
        <v>47602</v>
      </c>
      <c r="H47" s="21">
        <v>43561</v>
      </c>
      <c r="I47" s="21">
        <v>44473</v>
      </c>
      <c r="J47" s="21">
        <v>135636</v>
      </c>
      <c r="K47" s="21">
        <v>48506</v>
      </c>
      <c r="L47" s="21">
        <v>41144</v>
      </c>
      <c r="M47" s="21">
        <v>43025</v>
      </c>
      <c r="N47" s="21">
        <v>132675</v>
      </c>
      <c r="O47" s="21">
        <v>66159</v>
      </c>
      <c r="P47" s="21">
        <v>60294</v>
      </c>
      <c r="Q47" s="21">
        <v>46822</v>
      </c>
      <c r="R47" s="21">
        <v>173275</v>
      </c>
      <c r="S47" s="21"/>
      <c r="T47" s="21"/>
      <c r="U47" s="21"/>
      <c r="V47" s="21"/>
      <c r="W47" s="21">
        <v>441586</v>
      </c>
      <c r="X47" s="21"/>
      <c r="Y47" s="21">
        <v>441586</v>
      </c>
      <c r="Z47" s="4">
        <v>0</v>
      </c>
      <c r="AA47" s="19">
        <v>5000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252373044</v>
      </c>
      <c r="D48" s="40">
        <f>+D28+D32+D38+D42+D47</f>
        <v>0</v>
      </c>
      <c r="E48" s="41">
        <f t="shared" si="9"/>
        <v>285314941</v>
      </c>
      <c r="F48" s="42">
        <f t="shared" si="9"/>
        <v>302796321</v>
      </c>
      <c r="G48" s="42">
        <f t="shared" si="9"/>
        <v>17689413</v>
      </c>
      <c r="H48" s="42">
        <f t="shared" si="9"/>
        <v>17674326</v>
      </c>
      <c r="I48" s="42">
        <f t="shared" si="9"/>
        <v>16977355</v>
      </c>
      <c r="J48" s="42">
        <f t="shared" si="9"/>
        <v>52341094</v>
      </c>
      <c r="K48" s="42">
        <f t="shared" si="9"/>
        <v>18291215</v>
      </c>
      <c r="L48" s="42">
        <f t="shared" si="9"/>
        <v>21570502</v>
      </c>
      <c r="M48" s="42">
        <f t="shared" si="9"/>
        <v>19969302</v>
      </c>
      <c r="N48" s="42">
        <f t="shared" si="9"/>
        <v>59831019</v>
      </c>
      <c r="O48" s="42">
        <f t="shared" si="9"/>
        <v>17347608</v>
      </c>
      <c r="P48" s="42">
        <f t="shared" si="9"/>
        <v>19233739</v>
      </c>
      <c r="Q48" s="42">
        <f t="shared" si="9"/>
        <v>18567019</v>
      </c>
      <c r="R48" s="42">
        <f t="shared" si="9"/>
        <v>55148366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167320479</v>
      </c>
      <c r="X48" s="42">
        <f t="shared" si="9"/>
        <v>211453461</v>
      </c>
      <c r="Y48" s="42">
        <f t="shared" si="9"/>
        <v>-44132982</v>
      </c>
      <c r="Z48" s="43">
        <f>+IF(X48&lt;&gt;0,+(Y48/X48)*100,0)</f>
        <v>-20.871250719324948</v>
      </c>
      <c r="AA48" s="40">
        <f>+AA28+AA32+AA38+AA42+AA47</f>
        <v>302796321</v>
      </c>
    </row>
    <row r="49" spans="1:27" ht="13.5">
      <c r="A49" s="14" t="s">
        <v>58</v>
      </c>
      <c r="B49" s="15"/>
      <c r="C49" s="44">
        <f aca="true" t="shared" si="10" ref="C49:Y49">+C25-C48</f>
        <v>80644527</v>
      </c>
      <c r="D49" s="44">
        <f>+D25-D48</f>
        <v>0</v>
      </c>
      <c r="E49" s="45">
        <f t="shared" si="10"/>
        <v>59146892</v>
      </c>
      <c r="F49" s="46">
        <f t="shared" si="10"/>
        <v>74283187</v>
      </c>
      <c r="G49" s="46">
        <f t="shared" si="10"/>
        <v>73050581</v>
      </c>
      <c r="H49" s="46">
        <f t="shared" si="10"/>
        <v>-10085999</v>
      </c>
      <c r="I49" s="46">
        <f t="shared" si="10"/>
        <v>-15496734</v>
      </c>
      <c r="J49" s="46">
        <f t="shared" si="10"/>
        <v>47467848</v>
      </c>
      <c r="K49" s="46">
        <f t="shared" si="10"/>
        <v>-15654099</v>
      </c>
      <c r="L49" s="46">
        <f t="shared" si="10"/>
        <v>-20681952</v>
      </c>
      <c r="M49" s="46">
        <f t="shared" si="10"/>
        <v>52001868</v>
      </c>
      <c r="N49" s="46">
        <f t="shared" si="10"/>
        <v>15665817</v>
      </c>
      <c r="O49" s="46">
        <f t="shared" si="10"/>
        <v>-16040863</v>
      </c>
      <c r="P49" s="46">
        <f t="shared" si="10"/>
        <v>-18781387</v>
      </c>
      <c r="Q49" s="46">
        <f t="shared" si="10"/>
        <v>35146339</v>
      </c>
      <c r="R49" s="46">
        <f t="shared" si="10"/>
        <v>324089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63457754</v>
      </c>
      <c r="X49" s="46">
        <f>IF(F25=F48,0,X25-X48)</f>
        <v>114812087</v>
      </c>
      <c r="Y49" s="46">
        <f t="shared" si="10"/>
        <v>-51354333</v>
      </c>
      <c r="Z49" s="47">
        <f>+IF(X49&lt;&gt;0,+(Y49/X49)*100,0)</f>
        <v>-44.729030141225465</v>
      </c>
      <c r="AA49" s="44">
        <f>+AA25-AA48</f>
        <v>74283187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135794755</v>
      </c>
      <c r="D5" s="19">
        <f>SUM(D6:D8)</f>
        <v>0</v>
      </c>
      <c r="E5" s="20">
        <f t="shared" si="0"/>
        <v>115392384</v>
      </c>
      <c r="F5" s="21">
        <f t="shared" si="0"/>
        <v>135143002</v>
      </c>
      <c r="G5" s="21">
        <f t="shared" si="0"/>
        <v>66842523</v>
      </c>
      <c r="H5" s="21">
        <f t="shared" si="0"/>
        <v>1461144</v>
      </c>
      <c r="I5" s="21">
        <f t="shared" si="0"/>
        <v>836625</v>
      </c>
      <c r="J5" s="21">
        <f t="shared" si="0"/>
        <v>69140292</v>
      </c>
      <c r="K5" s="21">
        <f t="shared" si="0"/>
        <v>504251</v>
      </c>
      <c r="L5" s="21">
        <f t="shared" si="0"/>
        <v>1218375</v>
      </c>
      <c r="M5" s="21">
        <f t="shared" si="0"/>
        <v>28486761</v>
      </c>
      <c r="N5" s="21">
        <f t="shared" si="0"/>
        <v>30209387</v>
      </c>
      <c r="O5" s="21">
        <f t="shared" si="0"/>
        <v>623729</v>
      </c>
      <c r="P5" s="21">
        <f t="shared" si="0"/>
        <v>456300</v>
      </c>
      <c r="Q5" s="21">
        <f t="shared" si="0"/>
        <v>21482346</v>
      </c>
      <c r="R5" s="21">
        <f t="shared" si="0"/>
        <v>22562375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121912054</v>
      </c>
      <c r="X5" s="21">
        <f t="shared" si="0"/>
        <v>113697290</v>
      </c>
      <c r="Y5" s="21">
        <f t="shared" si="0"/>
        <v>8214764</v>
      </c>
      <c r="Z5" s="4">
        <f>+IF(X5&lt;&gt;0,+(Y5/X5)*100,0)</f>
        <v>7.225118558234765</v>
      </c>
      <c r="AA5" s="19">
        <f>SUM(AA6:AA8)</f>
        <v>135143002</v>
      </c>
    </row>
    <row r="6" spans="1:27" ht="13.5">
      <c r="A6" s="5" t="s">
        <v>33</v>
      </c>
      <c r="B6" s="3"/>
      <c r="C6" s="22">
        <v>52278998</v>
      </c>
      <c r="D6" s="22"/>
      <c r="E6" s="23">
        <v>54123543</v>
      </c>
      <c r="F6" s="24">
        <v>53608473</v>
      </c>
      <c r="G6" s="24">
        <v>19145196</v>
      </c>
      <c r="H6" s="24"/>
      <c r="I6" s="24"/>
      <c r="J6" s="24">
        <v>19145196</v>
      </c>
      <c r="K6" s="24"/>
      <c r="L6" s="24"/>
      <c r="M6" s="24">
        <v>15315979</v>
      </c>
      <c r="N6" s="24">
        <v>15315979</v>
      </c>
      <c r="O6" s="24"/>
      <c r="P6" s="24"/>
      <c r="Q6" s="24">
        <v>11487356</v>
      </c>
      <c r="R6" s="24">
        <v>11487356</v>
      </c>
      <c r="S6" s="24"/>
      <c r="T6" s="24"/>
      <c r="U6" s="24"/>
      <c r="V6" s="24"/>
      <c r="W6" s="24">
        <v>45948531</v>
      </c>
      <c r="X6" s="24">
        <v>53524809</v>
      </c>
      <c r="Y6" s="24">
        <v>-7576278</v>
      </c>
      <c r="Z6" s="6">
        <v>-14.15</v>
      </c>
      <c r="AA6" s="22">
        <v>53608473</v>
      </c>
    </row>
    <row r="7" spans="1:27" ht="13.5">
      <c r="A7" s="5" t="s">
        <v>34</v>
      </c>
      <c r="B7" s="3"/>
      <c r="C7" s="25">
        <v>54400617</v>
      </c>
      <c r="D7" s="25"/>
      <c r="E7" s="26">
        <v>31006000</v>
      </c>
      <c r="F7" s="27">
        <v>49603172</v>
      </c>
      <c r="G7" s="27">
        <v>35121053</v>
      </c>
      <c r="H7" s="27">
        <v>1447700</v>
      </c>
      <c r="I7" s="27">
        <v>823423</v>
      </c>
      <c r="J7" s="27">
        <v>37392176</v>
      </c>
      <c r="K7" s="27">
        <v>351980</v>
      </c>
      <c r="L7" s="27">
        <v>1203797</v>
      </c>
      <c r="M7" s="27">
        <v>2783431</v>
      </c>
      <c r="N7" s="27">
        <v>4339208</v>
      </c>
      <c r="O7" s="27">
        <v>547921</v>
      </c>
      <c r="P7" s="27">
        <v>456300</v>
      </c>
      <c r="Q7" s="27">
        <v>2182436</v>
      </c>
      <c r="R7" s="27">
        <v>3186657</v>
      </c>
      <c r="S7" s="27"/>
      <c r="T7" s="27"/>
      <c r="U7" s="27"/>
      <c r="V7" s="27"/>
      <c r="W7" s="27">
        <v>44918041</v>
      </c>
      <c r="X7" s="27">
        <v>30547246</v>
      </c>
      <c r="Y7" s="27">
        <v>14370795</v>
      </c>
      <c r="Z7" s="7">
        <v>47.04</v>
      </c>
      <c r="AA7" s="25">
        <v>49603172</v>
      </c>
    </row>
    <row r="8" spans="1:27" ht="13.5">
      <c r="A8" s="5" t="s">
        <v>35</v>
      </c>
      <c r="B8" s="3"/>
      <c r="C8" s="22">
        <v>29115140</v>
      </c>
      <c r="D8" s="22"/>
      <c r="E8" s="23">
        <v>30262841</v>
      </c>
      <c r="F8" s="24">
        <v>31931357</v>
      </c>
      <c r="G8" s="24">
        <v>12576274</v>
      </c>
      <c r="H8" s="24">
        <v>13444</v>
      </c>
      <c r="I8" s="24">
        <v>13202</v>
      </c>
      <c r="J8" s="24">
        <v>12602920</v>
      </c>
      <c r="K8" s="24">
        <v>152271</v>
      </c>
      <c r="L8" s="24">
        <v>14578</v>
      </c>
      <c r="M8" s="24">
        <v>10387351</v>
      </c>
      <c r="N8" s="24">
        <v>10554200</v>
      </c>
      <c r="O8" s="24">
        <v>75808</v>
      </c>
      <c r="P8" s="24"/>
      <c r="Q8" s="24">
        <v>7812554</v>
      </c>
      <c r="R8" s="24">
        <v>7888362</v>
      </c>
      <c r="S8" s="24"/>
      <c r="T8" s="24"/>
      <c r="U8" s="24"/>
      <c r="V8" s="24"/>
      <c r="W8" s="24">
        <v>31045482</v>
      </c>
      <c r="X8" s="24">
        <v>29625235</v>
      </c>
      <c r="Y8" s="24">
        <v>1420247</v>
      </c>
      <c r="Z8" s="6">
        <v>4.79</v>
      </c>
      <c r="AA8" s="22">
        <v>31931357</v>
      </c>
    </row>
    <row r="9" spans="1:27" ht="13.5">
      <c r="A9" s="2" t="s">
        <v>36</v>
      </c>
      <c r="B9" s="3"/>
      <c r="C9" s="19">
        <f aca="true" t="shared" si="1" ref="C9:Y9">SUM(C10:C14)</f>
        <v>16361556</v>
      </c>
      <c r="D9" s="19">
        <f>SUM(D10:D14)</f>
        <v>0</v>
      </c>
      <c r="E9" s="20">
        <f t="shared" si="1"/>
        <v>17155074</v>
      </c>
      <c r="F9" s="21">
        <f t="shared" si="1"/>
        <v>20438516</v>
      </c>
      <c r="G9" s="21">
        <f t="shared" si="1"/>
        <v>5808621</v>
      </c>
      <c r="H9" s="21">
        <f t="shared" si="1"/>
        <v>231331</v>
      </c>
      <c r="I9" s="21">
        <f t="shared" si="1"/>
        <v>586029</v>
      </c>
      <c r="J9" s="21">
        <f t="shared" si="1"/>
        <v>6625981</v>
      </c>
      <c r="K9" s="21">
        <f t="shared" si="1"/>
        <v>231481</v>
      </c>
      <c r="L9" s="21">
        <f t="shared" si="1"/>
        <v>458044</v>
      </c>
      <c r="M9" s="21">
        <f t="shared" si="1"/>
        <v>4576118</v>
      </c>
      <c r="N9" s="21">
        <f t="shared" si="1"/>
        <v>5265643</v>
      </c>
      <c r="O9" s="21">
        <f t="shared" si="1"/>
        <v>272364</v>
      </c>
      <c r="P9" s="21">
        <f t="shared" si="1"/>
        <v>506133</v>
      </c>
      <c r="Q9" s="21">
        <f t="shared" si="1"/>
        <v>3570938</v>
      </c>
      <c r="R9" s="21">
        <f t="shared" si="1"/>
        <v>4349435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16241059</v>
      </c>
      <c r="X9" s="21">
        <f t="shared" si="1"/>
        <v>15715238</v>
      </c>
      <c r="Y9" s="21">
        <f t="shared" si="1"/>
        <v>525821</v>
      </c>
      <c r="Z9" s="4">
        <f>+IF(X9&lt;&gt;0,+(Y9/X9)*100,0)</f>
        <v>3.3459308729527355</v>
      </c>
      <c r="AA9" s="19">
        <f>SUM(AA10:AA14)</f>
        <v>20438516</v>
      </c>
    </row>
    <row r="10" spans="1:27" ht="13.5">
      <c r="A10" s="5" t="s">
        <v>37</v>
      </c>
      <c r="B10" s="3"/>
      <c r="C10" s="22"/>
      <c r="D10" s="22"/>
      <c r="E10" s="23">
        <v>974312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16361556</v>
      </c>
      <c r="D12" s="22"/>
      <c r="E12" s="23">
        <v>16180762</v>
      </c>
      <c r="F12" s="24">
        <v>20438516</v>
      </c>
      <c r="G12" s="24">
        <v>5808621</v>
      </c>
      <c r="H12" s="24">
        <v>231331</v>
      </c>
      <c r="I12" s="24">
        <v>586029</v>
      </c>
      <c r="J12" s="24">
        <v>6625981</v>
      </c>
      <c r="K12" s="24">
        <v>231481</v>
      </c>
      <c r="L12" s="24">
        <v>458044</v>
      </c>
      <c r="M12" s="24">
        <v>4576118</v>
      </c>
      <c r="N12" s="24">
        <v>5265643</v>
      </c>
      <c r="O12" s="24">
        <v>272364</v>
      </c>
      <c r="P12" s="24">
        <v>506133</v>
      </c>
      <c r="Q12" s="24">
        <v>3570938</v>
      </c>
      <c r="R12" s="24">
        <v>4349435</v>
      </c>
      <c r="S12" s="24"/>
      <c r="T12" s="24"/>
      <c r="U12" s="24"/>
      <c r="V12" s="24"/>
      <c r="W12" s="24">
        <v>16241059</v>
      </c>
      <c r="X12" s="24">
        <v>15715238</v>
      </c>
      <c r="Y12" s="24">
        <v>525821</v>
      </c>
      <c r="Z12" s="6">
        <v>3.35</v>
      </c>
      <c r="AA12" s="22">
        <v>20438516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91784496</v>
      </c>
      <c r="D15" s="19">
        <f>SUM(D16:D18)</f>
        <v>0</v>
      </c>
      <c r="E15" s="20">
        <f t="shared" si="2"/>
        <v>94144296</v>
      </c>
      <c r="F15" s="21">
        <f t="shared" si="2"/>
        <v>95333622</v>
      </c>
      <c r="G15" s="21">
        <f t="shared" si="2"/>
        <v>18398278</v>
      </c>
      <c r="H15" s="21">
        <f t="shared" si="2"/>
        <v>1559</v>
      </c>
      <c r="I15" s="21">
        <f t="shared" si="2"/>
        <v>9165921</v>
      </c>
      <c r="J15" s="21">
        <f t="shared" si="2"/>
        <v>27565758</v>
      </c>
      <c r="K15" s="21">
        <f t="shared" si="2"/>
        <v>17074</v>
      </c>
      <c r="L15" s="21">
        <f t="shared" si="2"/>
        <v>-203</v>
      </c>
      <c r="M15" s="21">
        <f t="shared" si="2"/>
        <v>18562575</v>
      </c>
      <c r="N15" s="21">
        <f t="shared" si="2"/>
        <v>18579446</v>
      </c>
      <c r="O15" s="21">
        <f t="shared" si="2"/>
        <v>4378326</v>
      </c>
      <c r="P15" s="21">
        <f t="shared" si="2"/>
        <v>3823</v>
      </c>
      <c r="Q15" s="21">
        <f t="shared" si="2"/>
        <v>8820616</v>
      </c>
      <c r="R15" s="21">
        <f t="shared" si="2"/>
        <v>13202765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59347969</v>
      </c>
      <c r="X15" s="21">
        <f t="shared" si="2"/>
        <v>82667862</v>
      </c>
      <c r="Y15" s="21">
        <f t="shared" si="2"/>
        <v>-23319893</v>
      </c>
      <c r="Z15" s="4">
        <f>+IF(X15&lt;&gt;0,+(Y15/X15)*100,0)</f>
        <v>-28.209140088805007</v>
      </c>
      <c r="AA15" s="19">
        <f>SUM(AA16:AA18)</f>
        <v>95333622</v>
      </c>
    </row>
    <row r="16" spans="1:27" ht="13.5">
      <c r="A16" s="5" t="s">
        <v>43</v>
      </c>
      <c r="B16" s="3"/>
      <c r="C16" s="22">
        <v>19838610</v>
      </c>
      <c r="D16" s="22"/>
      <c r="E16" s="23">
        <v>22013000</v>
      </c>
      <c r="F16" s="24">
        <v>50928957</v>
      </c>
      <c r="G16" s="24">
        <v>12470339</v>
      </c>
      <c r="H16" s="24">
        <v>1559</v>
      </c>
      <c r="I16" s="24">
        <v>6452</v>
      </c>
      <c r="J16" s="24">
        <v>12478350</v>
      </c>
      <c r="K16" s="24">
        <v>17074</v>
      </c>
      <c r="L16" s="24">
        <v>2693</v>
      </c>
      <c r="M16" s="24">
        <v>9966872</v>
      </c>
      <c r="N16" s="24">
        <v>9986639</v>
      </c>
      <c r="O16" s="24">
        <v>16675</v>
      </c>
      <c r="P16" s="24">
        <v>3823</v>
      </c>
      <c r="Q16" s="24">
        <v>7555748</v>
      </c>
      <c r="R16" s="24">
        <v>7576246</v>
      </c>
      <c r="S16" s="24"/>
      <c r="T16" s="24"/>
      <c r="U16" s="24"/>
      <c r="V16" s="24"/>
      <c r="W16" s="24">
        <v>30041235</v>
      </c>
      <c r="X16" s="24">
        <v>22013494</v>
      </c>
      <c r="Y16" s="24">
        <v>8027741</v>
      </c>
      <c r="Z16" s="6">
        <v>36.47</v>
      </c>
      <c r="AA16" s="22">
        <v>50928957</v>
      </c>
    </row>
    <row r="17" spans="1:27" ht="13.5">
      <c r="A17" s="5" t="s">
        <v>44</v>
      </c>
      <c r="B17" s="3"/>
      <c r="C17" s="22">
        <v>71945886</v>
      </c>
      <c r="D17" s="22"/>
      <c r="E17" s="23">
        <v>72131296</v>
      </c>
      <c r="F17" s="24">
        <v>44404665</v>
      </c>
      <c r="G17" s="24">
        <v>5927939</v>
      </c>
      <c r="H17" s="24"/>
      <c r="I17" s="24">
        <v>9159469</v>
      </c>
      <c r="J17" s="24">
        <v>15087408</v>
      </c>
      <c r="K17" s="24"/>
      <c r="L17" s="24">
        <v>-2896</v>
      </c>
      <c r="M17" s="24">
        <v>8595703</v>
      </c>
      <c r="N17" s="24">
        <v>8592807</v>
      </c>
      <c r="O17" s="24">
        <v>4361651</v>
      </c>
      <c r="P17" s="24"/>
      <c r="Q17" s="24">
        <v>1264868</v>
      </c>
      <c r="R17" s="24">
        <v>5626519</v>
      </c>
      <c r="S17" s="24"/>
      <c r="T17" s="24"/>
      <c r="U17" s="24"/>
      <c r="V17" s="24"/>
      <c r="W17" s="24">
        <v>29306734</v>
      </c>
      <c r="X17" s="24">
        <v>60654368</v>
      </c>
      <c r="Y17" s="24">
        <v>-31347634</v>
      </c>
      <c r="Z17" s="6">
        <v>-51.68</v>
      </c>
      <c r="AA17" s="22">
        <v>44404665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18239865</v>
      </c>
      <c r="D19" s="19">
        <f>SUM(D20:D23)</f>
        <v>0</v>
      </c>
      <c r="E19" s="20">
        <f t="shared" si="3"/>
        <v>24525816</v>
      </c>
      <c r="F19" s="21">
        <f t="shared" si="3"/>
        <v>19816405</v>
      </c>
      <c r="G19" s="21">
        <f t="shared" si="3"/>
        <v>9683038</v>
      </c>
      <c r="H19" s="21">
        <f t="shared" si="3"/>
        <v>101764</v>
      </c>
      <c r="I19" s="21">
        <f t="shared" si="3"/>
        <v>110809</v>
      </c>
      <c r="J19" s="21">
        <f t="shared" si="3"/>
        <v>9895611</v>
      </c>
      <c r="K19" s="21">
        <f t="shared" si="3"/>
        <v>129158</v>
      </c>
      <c r="L19" s="21">
        <f t="shared" si="3"/>
        <v>130691</v>
      </c>
      <c r="M19" s="21">
        <f t="shared" si="3"/>
        <v>7789100</v>
      </c>
      <c r="N19" s="21">
        <f t="shared" si="3"/>
        <v>8048949</v>
      </c>
      <c r="O19" s="21">
        <f t="shared" si="3"/>
        <v>128134</v>
      </c>
      <c r="P19" s="21">
        <f t="shared" si="3"/>
        <v>130909</v>
      </c>
      <c r="Q19" s="21">
        <f t="shared" si="3"/>
        <v>5874196</v>
      </c>
      <c r="R19" s="21">
        <f t="shared" si="3"/>
        <v>6133239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24077799</v>
      </c>
      <c r="X19" s="21">
        <f t="shared" si="3"/>
        <v>20041569</v>
      </c>
      <c r="Y19" s="21">
        <f t="shared" si="3"/>
        <v>4036230</v>
      </c>
      <c r="Z19" s="4">
        <f>+IF(X19&lt;&gt;0,+(Y19/X19)*100,0)</f>
        <v>20.139291489603433</v>
      </c>
      <c r="AA19" s="19">
        <f>SUM(AA20:AA23)</f>
        <v>19816405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18239865</v>
      </c>
      <c r="D23" s="22"/>
      <c r="E23" s="23">
        <v>24525816</v>
      </c>
      <c r="F23" s="24">
        <v>19816405</v>
      </c>
      <c r="G23" s="24">
        <v>9683038</v>
      </c>
      <c r="H23" s="24">
        <v>101764</v>
      </c>
      <c r="I23" s="24">
        <v>110809</v>
      </c>
      <c r="J23" s="24">
        <v>9895611</v>
      </c>
      <c r="K23" s="24">
        <v>129158</v>
      </c>
      <c r="L23" s="24">
        <v>130691</v>
      </c>
      <c r="M23" s="24">
        <v>7789100</v>
      </c>
      <c r="N23" s="24">
        <v>8048949</v>
      </c>
      <c r="O23" s="24">
        <v>128134</v>
      </c>
      <c r="P23" s="24">
        <v>130909</v>
      </c>
      <c r="Q23" s="24">
        <v>5874196</v>
      </c>
      <c r="R23" s="24">
        <v>6133239</v>
      </c>
      <c r="S23" s="24"/>
      <c r="T23" s="24"/>
      <c r="U23" s="24"/>
      <c r="V23" s="24"/>
      <c r="W23" s="24">
        <v>24077799</v>
      </c>
      <c r="X23" s="24">
        <v>20041569</v>
      </c>
      <c r="Y23" s="24">
        <v>4036230</v>
      </c>
      <c r="Z23" s="6">
        <v>20.14</v>
      </c>
      <c r="AA23" s="22">
        <v>19816405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262180672</v>
      </c>
      <c r="D25" s="40">
        <f>+D5+D9+D15+D19+D24</f>
        <v>0</v>
      </c>
      <c r="E25" s="41">
        <f t="shared" si="4"/>
        <v>251217570</v>
      </c>
      <c r="F25" s="42">
        <f t="shared" si="4"/>
        <v>270731545</v>
      </c>
      <c r="G25" s="42">
        <f t="shared" si="4"/>
        <v>100732460</v>
      </c>
      <c r="H25" s="42">
        <f t="shared" si="4"/>
        <v>1795798</v>
      </c>
      <c r="I25" s="42">
        <f t="shared" si="4"/>
        <v>10699384</v>
      </c>
      <c r="J25" s="42">
        <f t="shared" si="4"/>
        <v>113227642</v>
      </c>
      <c r="K25" s="42">
        <f t="shared" si="4"/>
        <v>881964</v>
      </c>
      <c r="L25" s="42">
        <f t="shared" si="4"/>
        <v>1806907</v>
      </c>
      <c r="M25" s="42">
        <f t="shared" si="4"/>
        <v>59414554</v>
      </c>
      <c r="N25" s="42">
        <f t="shared" si="4"/>
        <v>62103425</v>
      </c>
      <c r="O25" s="42">
        <f t="shared" si="4"/>
        <v>5402553</v>
      </c>
      <c r="P25" s="42">
        <f t="shared" si="4"/>
        <v>1097165</v>
      </c>
      <c r="Q25" s="42">
        <f t="shared" si="4"/>
        <v>39748096</v>
      </c>
      <c r="R25" s="42">
        <f t="shared" si="4"/>
        <v>46247814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221578881</v>
      </c>
      <c r="X25" s="42">
        <f t="shared" si="4"/>
        <v>232121959</v>
      </c>
      <c r="Y25" s="42">
        <f t="shared" si="4"/>
        <v>-10543078</v>
      </c>
      <c r="Z25" s="43">
        <f>+IF(X25&lt;&gt;0,+(Y25/X25)*100,0)</f>
        <v>-4.542042487242665</v>
      </c>
      <c r="AA25" s="40">
        <f>+AA5+AA9+AA15+AA19+AA24</f>
        <v>270731545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115892108</v>
      </c>
      <c r="D28" s="19">
        <f>SUM(D29:D31)</f>
        <v>0</v>
      </c>
      <c r="E28" s="20">
        <f t="shared" si="5"/>
        <v>137118234</v>
      </c>
      <c r="F28" s="21">
        <f t="shared" si="5"/>
        <v>130009157</v>
      </c>
      <c r="G28" s="21">
        <f t="shared" si="5"/>
        <v>7106638</v>
      </c>
      <c r="H28" s="21">
        <f t="shared" si="5"/>
        <v>5138403</v>
      </c>
      <c r="I28" s="21">
        <f t="shared" si="5"/>
        <v>8443903</v>
      </c>
      <c r="J28" s="21">
        <f t="shared" si="5"/>
        <v>20688944</v>
      </c>
      <c r="K28" s="21">
        <f t="shared" si="5"/>
        <v>6492500</v>
      </c>
      <c r="L28" s="21">
        <f t="shared" si="5"/>
        <v>6502863</v>
      </c>
      <c r="M28" s="21">
        <f t="shared" si="5"/>
        <v>6628709</v>
      </c>
      <c r="N28" s="21">
        <f t="shared" si="5"/>
        <v>19624072</v>
      </c>
      <c r="O28" s="21">
        <f t="shared" si="5"/>
        <v>8649980</v>
      </c>
      <c r="P28" s="21">
        <f t="shared" si="5"/>
        <v>6930105</v>
      </c>
      <c r="Q28" s="21">
        <f t="shared" si="5"/>
        <v>7560977</v>
      </c>
      <c r="R28" s="21">
        <f t="shared" si="5"/>
        <v>23141062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63454078</v>
      </c>
      <c r="X28" s="21">
        <f t="shared" si="5"/>
        <v>93637092</v>
      </c>
      <c r="Y28" s="21">
        <f t="shared" si="5"/>
        <v>-30183014</v>
      </c>
      <c r="Z28" s="4">
        <f>+IF(X28&lt;&gt;0,+(Y28/X28)*100,0)</f>
        <v>-32.23403605912922</v>
      </c>
      <c r="AA28" s="19">
        <f>SUM(AA29:AA31)</f>
        <v>130009157</v>
      </c>
    </row>
    <row r="29" spans="1:27" ht="13.5">
      <c r="A29" s="5" t="s">
        <v>33</v>
      </c>
      <c r="B29" s="3"/>
      <c r="C29" s="22">
        <v>46458642</v>
      </c>
      <c r="D29" s="22"/>
      <c r="E29" s="23">
        <v>54691518</v>
      </c>
      <c r="F29" s="24">
        <v>52163304</v>
      </c>
      <c r="G29" s="24">
        <v>3622287</v>
      </c>
      <c r="H29" s="24">
        <v>1587641</v>
      </c>
      <c r="I29" s="24">
        <v>5069396</v>
      </c>
      <c r="J29" s="24">
        <v>10279324</v>
      </c>
      <c r="K29" s="24">
        <v>2909916</v>
      </c>
      <c r="L29" s="24">
        <v>3165923</v>
      </c>
      <c r="M29" s="24">
        <v>4197680</v>
      </c>
      <c r="N29" s="24">
        <v>10273519</v>
      </c>
      <c r="O29" s="24">
        <v>3580490</v>
      </c>
      <c r="P29" s="24">
        <v>3469865</v>
      </c>
      <c r="Q29" s="24">
        <v>4542679</v>
      </c>
      <c r="R29" s="24">
        <v>11593034</v>
      </c>
      <c r="S29" s="24"/>
      <c r="T29" s="24"/>
      <c r="U29" s="24"/>
      <c r="V29" s="24"/>
      <c r="W29" s="24">
        <v>32145877</v>
      </c>
      <c r="X29" s="24">
        <v>43970686</v>
      </c>
      <c r="Y29" s="24">
        <v>-11824809</v>
      </c>
      <c r="Z29" s="6">
        <v>-26.89</v>
      </c>
      <c r="AA29" s="22">
        <v>52163304</v>
      </c>
    </row>
    <row r="30" spans="1:27" ht="13.5">
      <c r="A30" s="5" t="s">
        <v>34</v>
      </c>
      <c r="B30" s="3"/>
      <c r="C30" s="25">
        <v>44009278</v>
      </c>
      <c r="D30" s="25"/>
      <c r="E30" s="26">
        <v>54121175</v>
      </c>
      <c r="F30" s="27">
        <v>47871796</v>
      </c>
      <c r="G30" s="27">
        <v>1338270</v>
      </c>
      <c r="H30" s="27">
        <v>1318399</v>
      </c>
      <c r="I30" s="27">
        <v>1834368</v>
      </c>
      <c r="J30" s="27">
        <v>4491037</v>
      </c>
      <c r="K30" s="27">
        <v>2119504</v>
      </c>
      <c r="L30" s="27">
        <v>1460676</v>
      </c>
      <c r="M30" s="27">
        <v>957392</v>
      </c>
      <c r="N30" s="27">
        <v>4537572</v>
      </c>
      <c r="O30" s="27">
        <v>3399213</v>
      </c>
      <c r="P30" s="27">
        <v>1208906</v>
      </c>
      <c r="Q30" s="27">
        <v>1248191</v>
      </c>
      <c r="R30" s="27">
        <v>5856310</v>
      </c>
      <c r="S30" s="27"/>
      <c r="T30" s="27"/>
      <c r="U30" s="27"/>
      <c r="V30" s="27"/>
      <c r="W30" s="27">
        <v>14884919</v>
      </c>
      <c r="X30" s="27">
        <v>27440484</v>
      </c>
      <c r="Y30" s="27">
        <v>-12555565</v>
      </c>
      <c r="Z30" s="7">
        <v>-45.76</v>
      </c>
      <c r="AA30" s="25">
        <v>47871796</v>
      </c>
    </row>
    <row r="31" spans="1:27" ht="13.5">
      <c r="A31" s="5" t="s">
        <v>35</v>
      </c>
      <c r="B31" s="3"/>
      <c r="C31" s="22">
        <v>25424188</v>
      </c>
      <c r="D31" s="22"/>
      <c r="E31" s="23">
        <v>28305541</v>
      </c>
      <c r="F31" s="24">
        <v>29974057</v>
      </c>
      <c r="G31" s="24">
        <v>2146081</v>
      </c>
      <c r="H31" s="24">
        <v>2232363</v>
      </c>
      <c r="I31" s="24">
        <v>1540139</v>
      </c>
      <c r="J31" s="24">
        <v>5918583</v>
      </c>
      <c r="K31" s="24">
        <v>1463080</v>
      </c>
      <c r="L31" s="24">
        <v>1876264</v>
      </c>
      <c r="M31" s="24">
        <v>1473637</v>
      </c>
      <c r="N31" s="24">
        <v>4812981</v>
      </c>
      <c r="O31" s="24">
        <v>1670277</v>
      </c>
      <c r="P31" s="24">
        <v>2251334</v>
      </c>
      <c r="Q31" s="24">
        <v>1770107</v>
      </c>
      <c r="R31" s="24">
        <v>5691718</v>
      </c>
      <c r="S31" s="24"/>
      <c r="T31" s="24"/>
      <c r="U31" s="24"/>
      <c r="V31" s="24"/>
      <c r="W31" s="24">
        <v>16423282</v>
      </c>
      <c r="X31" s="24">
        <v>22225922</v>
      </c>
      <c r="Y31" s="24">
        <v>-5802640</v>
      </c>
      <c r="Z31" s="6">
        <v>-26.11</v>
      </c>
      <c r="AA31" s="22">
        <v>29974057</v>
      </c>
    </row>
    <row r="32" spans="1:27" ht="13.5">
      <c r="A32" s="2" t="s">
        <v>36</v>
      </c>
      <c r="B32" s="3"/>
      <c r="C32" s="19">
        <f aca="true" t="shared" si="6" ref="C32:Y32">SUM(C33:C37)</f>
        <v>18284050</v>
      </c>
      <c r="D32" s="19">
        <f>SUM(D33:D37)</f>
        <v>0</v>
      </c>
      <c r="E32" s="20">
        <f t="shared" si="6"/>
        <v>17019291</v>
      </c>
      <c r="F32" s="21">
        <f t="shared" si="6"/>
        <v>20368830</v>
      </c>
      <c r="G32" s="21">
        <f t="shared" si="6"/>
        <v>1436671</v>
      </c>
      <c r="H32" s="21">
        <f t="shared" si="6"/>
        <v>1806188</v>
      </c>
      <c r="I32" s="21">
        <f t="shared" si="6"/>
        <v>1836032</v>
      </c>
      <c r="J32" s="21">
        <f t="shared" si="6"/>
        <v>5078891</v>
      </c>
      <c r="K32" s="21">
        <f t="shared" si="6"/>
        <v>1718022</v>
      </c>
      <c r="L32" s="21">
        <f t="shared" si="6"/>
        <v>1633382</v>
      </c>
      <c r="M32" s="21">
        <f t="shared" si="6"/>
        <v>1662093</v>
      </c>
      <c r="N32" s="21">
        <f t="shared" si="6"/>
        <v>5013497</v>
      </c>
      <c r="O32" s="21">
        <f t="shared" si="6"/>
        <v>1549301</v>
      </c>
      <c r="P32" s="21">
        <f t="shared" si="6"/>
        <v>1530495</v>
      </c>
      <c r="Q32" s="21">
        <f t="shared" si="6"/>
        <v>1523744</v>
      </c>
      <c r="R32" s="21">
        <f t="shared" si="6"/>
        <v>4603540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14695928</v>
      </c>
      <c r="X32" s="21">
        <f t="shared" si="6"/>
        <v>12816434</v>
      </c>
      <c r="Y32" s="21">
        <f t="shared" si="6"/>
        <v>1879494</v>
      </c>
      <c r="Z32" s="4">
        <f>+IF(X32&lt;&gt;0,+(Y32/X32)*100,0)</f>
        <v>14.664718750941175</v>
      </c>
      <c r="AA32" s="19">
        <f>SUM(AA33:AA37)</f>
        <v>20368830</v>
      </c>
    </row>
    <row r="33" spans="1:27" ht="13.5">
      <c r="A33" s="5" t="s">
        <v>37</v>
      </c>
      <c r="B33" s="3"/>
      <c r="C33" s="22"/>
      <c r="D33" s="22"/>
      <c r="E33" s="23">
        <v>857220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18284050</v>
      </c>
      <c r="D35" s="22"/>
      <c r="E35" s="23">
        <v>16162071</v>
      </c>
      <c r="F35" s="24">
        <v>20368830</v>
      </c>
      <c r="G35" s="24">
        <v>1436671</v>
      </c>
      <c r="H35" s="24">
        <v>1806188</v>
      </c>
      <c r="I35" s="24">
        <v>1836032</v>
      </c>
      <c r="J35" s="24">
        <v>5078891</v>
      </c>
      <c r="K35" s="24">
        <v>1718022</v>
      </c>
      <c r="L35" s="24">
        <v>1633382</v>
      </c>
      <c r="M35" s="24">
        <v>1662093</v>
      </c>
      <c r="N35" s="24">
        <v>5013497</v>
      </c>
      <c r="O35" s="24">
        <v>1549301</v>
      </c>
      <c r="P35" s="24">
        <v>1530495</v>
      </c>
      <c r="Q35" s="24">
        <v>1523744</v>
      </c>
      <c r="R35" s="24">
        <v>4603540</v>
      </c>
      <c r="S35" s="24"/>
      <c r="T35" s="24"/>
      <c r="U35" s="24"/>
      <c r="V35" s="24"/>
      <c r="W35" s="24">
        <v>14695928</v>
      </c>
      <c r="X35" s="24">
        <v>12816434</v>
      </c>
      <c r="Y35" s="24">
        <v>1879494</v>
      </c>
      <c r="Z35" s="6">
        <v>14.66</v>
      </c>
      <c r="AA35" s="22">
        <v>20368830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136185596</v>
      </c>
      <c r="D38" s="19">
        <f>SUM(D39:D41)</f>
        <v>0</v>
      </c>
      <c r="E38" s="20">
        <f t="shared" si="7"/>
        <v>58014140</v>
      </c>
      <c r="F38" s="21">
        <f t="shared" si="7"/>
        <v>56299444</v>
      </c>
      <c r="G38" s="21">
        <f t="shared" si="7"/>
        <v>2553873</v>
      </c>
      <c r="H38" s="21">
        <f t="shared" si="7"/>
        <v>1809288</v>
      </c>
      <c r="I38" s="21">
        <f t="shared" si="7"/>
        <v>5366430</v>
      </c>
      <c r="J38" s="21">
        <f t="shared" si="7"/>
        <v>9729591</v>
      </c>
      <c r="K38" s="21">
        <f t="shared" si="7"/>
        <v>6981802</v>
      </c>
      <c r="L38" s="21">
        <f t="shared" si="7"/>
        <v>3948899</v>
      </c>
      <c r="M38" s="21">
        <f t="shared" si="7"/>
        <v>4711714</v>
      </c>
      <c r="N38" s="21">
        <f t="shared" si="7"/>
        <v>15642415</v>
      </c>
      <c r="O38" s="21">
        <f t="shared" si="7"/>
        <v>4995651</v>
      </c>
      <c r="P38" s="21">
        <f t="shared" si="7"/>
        <v>1768766</v>
      </c>
      <c r="Q38" s="21">
        <f t="shared" si="7"/>
        <v>2493670</v>
      </c>
      <c r="R38" s="21">
        <f t="shared" si="7"/>
        <v>9258087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34630093</v>
      </c>
      <c r="X38" s="21">
        <f t="shared" si="7"/>
        <v>39446893</v>
      </c>
      <c r="Y38" s="21">
        <f t="shared" si="7"/>
        <v>-4816800</v>
      </c>
      <c r="Z38" s="4">
        <f>+IF(X38&lt;&gt;0,+(Y38/X38)*100,0)</f>
        <v>-12.210847632537245</v>
      </c>
      <c r="AA38" s="19">
        <f>SUM(AA39:AA41)</f>
        <v>56299444</v>
      </c>
    </row>
    <row r="39" spans="1:27" ht="13.5">
      <c r="A39" s="5" t="s">
        <v>43</v>
      </c>
      <c r="B39" s="3"/>
      <c r="C39" s="22">
        <v>15663266</v>
      </c>
      <c r="D39" s="22"/>
      <c r="E39" s="23">
        <v>18325973</v>
      </c>
      <c r="F39" s="24">
        <v>40498784</v>
      </c>
      <c r="G39" s="24">
        <v>1188603</v>
      </c>
      <c r="H39" s="24">
        <v>683438</v>
      </c>
      <c r="I39" s="24">
        <v>1043567</v>
      </c>
      <c r="J39" s="24">
        <v>2915608</v>
      </c>
      <c r="K39" s="24">
        <v>1573020</v>
      </c>
      <c r="L39" s="24">
        <v>2229421</v>
      </c>
      <c r="M39" s="24">
        <v>615454</v>
      </c>
      <c r="N39" s="24">
        <v>4417895</v>
      </c>
      <c r="O39" s="24">
        <v>1188919</v>
      </c>
      <c r="P39" s="24">
        <v>838848</v>
      </c>
      <c r="Q39" s="24">
        <v>957102</v>
      </c>
      <c r="R39" s="24">
        <v>2984869</v>
      </c>
      <c r="S39" s="24"/>
      <c r="T39" s="24"/>
      <c r="U39" s="24"/>
      <c r="V39" s="24"/>
      <c r="W39" s="24">
        <v>10318372</v>
      </c>
      <c r="X39" s="24">
        <v>14723735</v>
      </c>
      <c r="Y39" s="24">
        <v>-4405363</v>
      </c>
      <c r="Z39" s="6">
        <v>-29.92</v>
      </c>
      <c r="AA39" s="22">
        <v>40498784</v>
      </c>
    </row>
    <row r="40" spans="1:27" ht="13.5">
      <c r="A40" s="5" t="s">
        <v>44</v>
      </c>
      <c r="B40" s="3"/>
      <c r="C40" s="22">
        <v>120522330</v>
      </c>
      <c r="D40" s="22"/>
      <c r="E40" s="23">
        <v>39688167</v>
      </c>
      <c r="F40" s="24">
        <v>15800660</v>
      </c>
      <c r="G40" s="24">
        <v>1365270</v>
      </c>
      <c r="H40" s="24">
        <v>1125850</v>
      </c>
      <c r="I40" s="24">
        <v>4322863</v>
      </c>
      <c r="J40" s="24">
        <v>6813983</v>
      </c>
      <c r="K40" s="24">
        <v>5408782</v>
      </c>
      <c r="L40" s="24">
        <v>1719478</v>
      </c>
      <c r="M40" s="24">
        <v>4096260</v>
      </c>
      <c r="N40" s="24">
        <v>11224520</v>
      </c>
      <c r="O40" s="24">
        <v>3806732</v>
      </c>
      <c r="P40" s="24">
        <v>929918</v>
      </c>
      <c r="Q40" s="24">
        <v>1536568</v>
      </c>
      <c r="R40" s="24">
        <v>6273218</v>
      </c>
      <c r="S40" s="24"/>
      <c r="T40" s="24"/>
      <c r="U40" s="24"/>
      <c r="V40" s="24"/>
      <c r="W40" s="24">
        <v>24311721</v>
      </c>
      <c r="X40" s="24">
        <v>24723158</v>
      </c>
      <c r="Y40" s="24">
        <v>-411437</v>
      </c>
      <c r="Z40" s="6">
        <v>-1.66</v>
      </c>
      <c r="AA40" s="22">
        <v>15800660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14657490</v>
      </c>
      <c r="D42" s="19">
        <f>SUM(D43:D46)</f>
        <v>0</v>
      </c>
      <c r="E42" s="20">
        <f t="shared" si="8"/>
        <v>22262960</v>
      </c>
      <c r="F42" s="21">
        <f t="shared" si="8"/>
        <v>19204804</v>
      </c>
      <c r="G42" s="21">
        <f t="shared" si="8"/>
        <v>1552359</v>
      </c>
      <c r="H42" s="21">
        <f t="shared" si="8"/>
        <v>1479686</v>
      </c>
      <c r="I42" s="21">
        <f t="shared" si="8"/>
        <v>1395003</v>
      </c>
      <c r="J42" s="21">
        <f t="shared" si="8"/>
        <v>4427048</v>
      </c>
      <c r="K42" s="21">
        <f t="shared" si="8"/>
        <v>1229333</v>
      </c>
      <c r="L42" s="21">
        <f t="shared" si="8"/>
        <v>1227756</v>
      </c>
      <c r="M42" s="21">
        <f t="shared" si="8"/>
        <v>1325416</v>
      </c>
      <c r="N42" s="21">
        <f t="shared" si="8"/>
        <v>3782505</v>
      </c>
      <c r="O42" s="21">
        <f t="shared" si="8"/>
        <v>1114583</v>
      </c>
      <c r="P42" s="21">
        <f t="shared" si="8"/>
        <v>1080205</v>
      </c>
      <c r="Q42" s="21">
        <f t="shared" si="8"/>
        <v>1122502</v>
      </c>
      <c r="R42" s="21">
        <f t="shared" si="8"/>
        <v>3317290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11526843</v>
      </c>
      <c r="X42" s="21">
        <f t="shared" si="8"/>
        <v>13680117</v>
      </c>
      <c r="Y42" s="21">
        <f t="shared" si="8"/>
        <v>-2153274</v>
      </c>
      <c r="Z42" s="4">
        <f>+IF(X42&lt;&gt;0,+(Y42/X42)*100,0)</f>
        <v>-15.740172397648353</v>
      </c>
      <c r="AA42" s="19">
        <f>SUM(AA43:AA46)</f>
        <v>19204804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14657490</v>
      </c>
      <c r="D46" s="22"/>
      <c r="E46" s="23">
        <v>22262960</v>
      </c>
      <c r="F46" s="24">
        <v>19204804</v>
      </c>
      <c r="G46" s="24">
        <v>1552359</v>
      </c>
      <c r="H46" s="24">
        <v>1479686</v>
      </c>
      <c r="I46" s="24">
        <v>1395003</v>
      </c>
      <c r="J46" s="24">
        <v>4427048</v>
      </c>
      <c r="K46" s="24">
        <v>1229333</v>
      </c>
      <c r="L46" s="24">
        <v>1227756</v>
      </c>
      <c r="M46" s="24">
        <v>1325416</v>
      </c>
      <c r="N46" s="24">
        <v>3782505</v>
      </c>
      <c r="O46" s="24">
        <v>1114583</v>
      </c>
      <c r="P46" s="24">
        <v>1080205</v>
      </c>
      <c r="Q46" s="24">
        <v>1122502</v>
      </c>
      <c r="R46" s="24">
        <v>3317290</v>
      </c>
      <c r="S46" s="24"/>
      <c r="T46" s="24"/>
      <c r="U46" s="24"/>
      <c r="V46" s="24"/>
      <c r="W46" s="24">
        <v>11526843</v>
      </c>
      <c r="X46" s="24">
        <v>13680117</v>
      </c>
      <c r="Y46" s="24">
        <v>-2153274</v>
      </c>
      <c r="Z46" s="6">
        <v>-15.74</v>
      </c>
      <c r="AA46" s="22">
        <v>19204804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285019244</v>
      </c>
      <c r="D48" s="40">
        <f>+D28+D32+D38+D42+D47</f>
        <v>0</v>
      </c>
      <c r="E48" s="41">
        <f t="shared" si="9"/>
        <v>234414625</v>
      </c>
      <c r="F48" s="42">
        <f t="shared" si="9"/>
        <v>225882235</v>
      </c>
      <c r="G48" s="42">
        <f t="shared" si="9"/>
        <v>12649541</v>
      </c>
      <c r="H48" s="42">
        <f t="shared" si="9"/>
        <v>10233565</v>
      </c>
      <c r="I48" s="42">
        <f t="shared" si="9"/>
        <v>17041368</v>
      </c>
      <c r="J48" s="42">
        <f t="shared" si="9"/>
        <v>39924474</v>
      </c>
      <c r="K48" s="42">
        <f t="shared" si="9"/>
        <v>16421657</v>
      </c>
      <c r="L48" s="42">
        <f t="shared" si="9"/>
        <v>13312900</v>
      </c>
      <c r="M48" s="42">
        <f t="shared" si="9"/>
        <v>14327932</v>
      </c>
      <c r="N48" s="42">
        <f t="shared" si="9"/>
        <v>44062489</v>
      </c>
      <c r="O48" s="42">
        <f t="shared" si="9"/>
        <v>16309515</v>
      </c>
      <c r="P48" s="42">
        <f t="shared" si="9"/>
        <v>11309571</v>
      </c>
      <c r="Q48" s="42">
        <f t="shared" si="9"/>
        <v>12700893</v>
      </c>
      <c r="R48" s="42">
        <f t="shared" si="9"/>
        <v>40319979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124306942</v>
      </c>
      <c r="X48" s="42">
        <f t="shared" si="9"/>
        <v>159580536</v>
      </c>
      <c r="Y48" s="42">
        <f t="shared" si="9"/>
        <v>-35273594</v>
      </c>
      <c r="Z48" s="43">
        <f>+IF(X48&lt;&gt;0,+(Y48/X48)*100,0)</f>
        <v>-22.103945057560153</v>
      </c>
      <c r="AA48" s="40">
        <f>+AA28+AA32+AA38+AA42+AA47</f>
        <v>225882235</v>
      </c>
    </row>
    <row r="49" spans="1:27" ht="13.5">
      <c r="A49" s="14" t="s">
        <v>58</v>
      </c>
      <c r="B49" s="15"/>
      <c r="C49" s="44">
        <f aca="true" t="shared" si="10" ref="C49:Y49">+C25-C48</f>
        <v>-22838572</v>
      </c>
      <c r="D49" s="44">
        <f>+D25-D48</f>
        <v>0</v>
      </c>
      <c r="E49" s="45">
        <f t="shared" si="10"/>
        <v>16802945</v>
      </c>
      <c r="F49" s="46">
        <f t="shared" si="10"/>
        <v>44849310</v>
      </c>
      <c r="G49" s="46">
        <f t="shared" si="10"/>
        <v>88082919</v>
      </c>
      <c r="H49" s="46">
        <f t="shared" si="10"/>
        <v>-8437767</v>
      </c>
      <c r="I49" s="46">
        <f t="shared" si="10"/>
        <v>-6341984</v>
      </c>
      <c r="J49" s="46">
        <f t="shared" si="10"/>
        <v>73303168</v>
      </c>
      <c r="K49" s="46">
        <f t="shared" si="10"/>
        <v>-15539693</v>
      </c>
      <c r="L49" s="46">
        <f t="shared" si="10"/>
        <v>-11505993</v>
      </c>
      <c r="M49" s="46">
        <f t="shared" si="10"/>
        <v>45086622</v>
      </c>
      <c r="N49" s="46">
        <f t="shared" si="10"/>
        <v>18040936</v>
      </c>
      <c r="O49" s="46">
        <f t="shared" si="10"/>
        <v>-10906962</v>
      </c>
      <c r="P49" s="46">
        <f t="shared" si="10"/>
        <v>-10212406</v>
      </c>
      <c r="Q49" s="46">
        <f t="shared" si="10"/>
        <v>27047203</v>
      </c>
      <c r="R49" s="46">
        <f t="shared" si="10"/>
        <v>5927835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97271939</v>
      </c>
      <c r="X49" s="46">
        <f>IF(F25=F48,0,X25-X48)</f>
        <v>72541423</v>
      </c>
      <c r="Y49" s="46">
        <f t="shared" si="10"/>
        <v>24730516</v>
      </c>
      <c r="Z49" s="47">
        <f>+IF(X49&lt;&gt;0,+(Y49/X49)*100,0)</f>
        <v>34.09157826970116</v>
      </c>
      <c r="AA49" s="44">
        <f>+AA25-AA48</f>
        <v>44849310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527531237</v>
      </c>
      <c r="D5" s="19">
        <f>SUM(D6:D8)</f>
        <v>0</v>
      </c>
      <c r="E5" s="20">
        <f t="shared" si="0"/>
        <v>512223862</v>
      </c>
      <c r="F5" s="21">
        <f t="shared" si="0"/>
        <v>507341556</v>
      </c>
      <c r="G5" s="21">
        <f t="shared" si="0"/>
        <v>294662639</v>
      </c>
      <c r="H5" s="21">
        <f t="shared" si="0"/>
        <v>5869985</v>
      </c>
      <c r="I5" s="21">
        <f t="shared" si="0"/>
        <v>6814631</v>
      </c>
      <c r="J5" s="21">
        <f t="shared" si="0"/>
        <v>307347255</v>
      </c>
      <c r="K5" s="21">
        <f t="shared" si="0"/>
        <v>11599153</v>
      </c>
      <c r="L5" s="21">
        <f t="shared" si="0"/>
        <v>6013750</v>
      </c>
      <c r="M5" s="21">
        <f t="shared" si="0"/>
        <v>88961273</v>
      </c>
      <c r="N5" s="21">
        <f t="shared" si="0"/>
        <v>106574176</v>
      </c>
      <c r="O5" s="21">
        <f t="shared" si="0"/>
        <v>6303697</v>
      </c>
      <c r="P5" s="21">
        <f t="shared" si="0"/>
        <v>8906662</v>
      </c>
      <c r="Q5" s="21">
        <f t="shared" si="0"/>
        <v>72636300</v>
      </c>
      <c r="R5" s="21">
        <f t="shared" si="0"/>
        <v>87846659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501768090</v>
      </c>
      <c r="X5" s="21">
        <f t="shared" si="0"/>
        <v>496888862</v>
      </c>
      <c r="Y5" s="21">
        <f t="shared" si="0"/>
        <v>4879228</v>
      </c>
      <c r="Z5" s="4">
        <f>+IF(X5&lt;&gt;0,+(Y5/X5)*100,0)</f>
        <v>0.9819555987552001</v>
      </c>
      <c r="AA5" s="19">
        <f>SUM(AA6:AA8)</f>
        <v>507341556</v>
      </c>
    </row>
    <row r="6" spans="1:27" ht="13.5">
      <c r="A6" s="5" t="s">
        <v>33</v>
      </c>
      <c r="B6" s="3"/>
      <c r="C6" s="22">
        <v>2162023</v>
      </c>
      <c r="D6" s="22"/>
      <c r="E6" s="23">
        <v>2648000</v>
      </c>
      <c r="F6" s="24">
        <v>1349000</v>
      </c>
      <c r="G6" s="24">
        <v>288986</v>
      </c>
      <c r="H6" s="24">
        <v>93461</v>
      </c>
      <c r="I6" s="24">
        <v>86971</v>
      </c>
      <c r="J6" s="24">
        <v>469418</v>
      </c>
      <c r="K6" s="24">
        <v>72578</v>
      </c>
      <c r="L6" s="24">
        <v>128947</v>
      </c>
      <c r="M6" s="24">
        <v>123115</v>
      </c>
      <c r="N6" s="24">
        <v>324640</v>
      </c>
      <c r="O6" s="24">
        <v>54694</v>
      </c>
      <c r="P6" s="24">
        <v>63686</v>
      </c>
      <c r="Q6" s="24">
        <v>90981</v>
      </c>
      <c r="R6" s="24">
        <v>209361</v>
      </c>
      <c r="S6" s="24"/>
      <c r="T6" s="24"/>
      <c r="U6" s="24"/>
      <c r="V6" s="24"/>
      <c r="W6" s="24">
        <v>1003419</v>
      </c>
      <c r="X6" s="24">
        <v>1300000</v>
      </c>
      <c r="Y6" s="24">
        <v>-296581</v>
      </c>
      <c r="Z6" s="6">
        <v>-22.81</v>
      </c>
      <c r="AA6" s="22">
        <v>1349000</v>
      </c>
    </row>
    <row r="7" spans="1:27" ht="13.5">
      <c r="A7" s="5" t="s">
        <v>34</v>
      </c>
      <c r="B7" s="3"/>
      <c r="C7" s="25">
        <v>521777214</v>
      </c>
      <c r="D7" s="25"/>
      <c r="E7" s="26">
        <v>507160601</v>
      </c>
      <c r="F7" s="27">
        <v>504289085</v>
      </c>
      <c r="G7" s="27">
        <v>294373653</v>
      </c>
      <c r="H7" s="27">
        <v>5644996</v>
      </c>
      <c r="I7" s="27">
        <v>6727660</v>
      </c>
      <c r="J7" s="27">
        <v>306746309</v>
      </c>
      <c r="K7" s="27">
        <v>11434639</v>
      </c>
      <c r="L7" s="27">
        <v>5884803</v>
      </c>
      <c r="M7" s="27">
        <v>88838158</v>
      </c>
      <c r="N7" s="27">
        <v>106157600</v>
      </c>
      <c r="O7" s="27">
        <v>6034006</v>
      </c>
      <c r="P7" s="27">
        <v>8842976</v>
      </c>
      <c r="Q7" s="27">
        <v>72545319</v>
      </c>
      <c r="R7" s="27">
        <v>87422301</v>
      </c>
      <c r="S7" s="27"/>
      <c r="T7" s="27"/>
      <c r="U7" s="27"/>
      <c r="V7" s="27"/>
      <c r="W7" s="27">
        <v>500326210</v>
      </c>
      <c r="X7" s="27">
        <v>493805862</v>
      </c>
      <c r="Y7" s="27">
        <v>6520348</v>
      </c>
      <c r="Z7" s="7">
        <v>1.32</v>
      </c>
      <c r="AA7" s="25">
        <v>504289085</v>
      </c>
    </row>
    <row r="8" spans="1:27" ht="13.5">
      <c r="A8" s="5" t="s">
        <v>35</v>
      </c>
      <c r="B8" s="3"/>
      <c r="C8" s="22">
        <v>3592000</v>
      </c>
      <c r="D8" s="22"/>
      <c r="E8" s="23">
        <v>2415261</v>
      </c>
      <c r="F8" s="24">
        <v>1703471</v>
      </c>
      <c r="G8" s="24"/>
      <c r="H8" s="24">
        <v>131528</v>
      </c>
      <c r="I8" s="24"/>
      <c r="J8" s="24">
        <v>131528</v>
      </c>
      <c r="K8" s="24">
        <v>91936</v>
      </c>
      <c r="L8" s="24"/>
      <c r="M8" s="24"/>
      <c r="N8" s="24">
        <v>91936</v>
      </c>
      <c r="O8" s="24">
        <v>214997</v>
      </c>
      <c r="P8" s="24"/>
      <c r="Q8" s="24"/>
      <c r="R8" s="24">
        <v>214997</v>
      </c>
      <c r="S8" s="24"/>
      <c r="T8" s="24"/>
      <c r="U8" s="24"/>
      <c r="V8" s="24"/>
      <c r="W8" s="24">
        <v>438461</v>
      </c>
      <c r="X8" s="24">
        <v>1783000</v>
      </c>
      <c r="Y8" s="24">
        <v>-1344539</v>
      </c>
      <c r="Z8" s="6">
        <v>-75.41</v>
      </c>
      <c r="AA8" s="22">
        <v>1703471</v>
      </c>
    </row>
    <row r="9" spans="1:27" ht="13.5">
      <c r="A9" s="2" t="s">
        <v>36</v>
      </c>
      <c r="B9" s="3"/>
      <c r="C9" s="19">
        <f aca="true" t="shared" si="1" ref="C9:Y9">SUM(C10:C14)</f>
        <v>43792230</v>
      </c>
      <c r="D9" s="19">
        <f>SUM(D10:D14)</f>
        <v>0</v>
      </c>
      <c r="E9" s="20">
        <f t="shared" si="1"/>
        <v>89042837</v>
      </c>
      <c r="F9" s="21">
        <f t="shared" si="1"/>
        <v>87994848</v>
      </c>
      <c r="G9" s="21">
        <f t="shared" si="1"/>
        <v>5290012</v>
      </c>
      <c r="H9" s="21">
        <f t="shared" si="1"/>
        <v>1464413</v>
      </c>
      <c r="I9" s="21">
        <f t="shared" si="1"/>
        <v>11131352</v>
      </c>
      <c r="J9" s="21">
        <f t="shared" si="1"/>
        <v>17885777</v>
      </c>
      <c r="K9" s="21">
        <f t="shared" si="1"/>
        <v>2422513</v>
      </c>
      <c r="L9" s="21">
        <f t="shared" si="1"/>
        <v>4327037</v>
      </c>
      <c r="M9" s="21">
        <f t="shared" si="1"/>
        <v>3399242</v>
      </c>
      <c r="N9" s="21">
        <f t="shared" si="1"/>
        <v>10148792</v>
      </c>
      <c r="O9" s="21">
        <f t="shared" si="1"/>
        <v>805483</v>
      </c>
      <c r="P9" s="21">
        <f t="shared" si="1"/>
        <v>1346601</v>
      </c>
      <c r="Q9" s="21">
        <f t="shared" si="1"/>
        <v>5074468</v>
      </c>
      <c r="R9" s="21">
        <f t="shared" si="1"/>
        <v>7226552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35261121</v>
      </c>
      <c r="X9" s="21">
        <f t="shared" si="1"/>
        <v>72593335</v>
      </c>
      <c r="Y9" s="21">
        <f t="shared" si="1"/>
        <v>-37332214</v>
      </c>
      <c r="Z9" s="4">
        <f>+IF(X9&lt;&gt;0,+(Y9/X9)*100,0)</f>
        <v>-51.42650354884508</v>
      </c>
      <c r="AA9" s="19">
        <f>SUM(AA10:AA14)</f>
        <v>87994848</v>
      </c>
    </row>
    <row r="10" spans="1:27" ht="13.5">
      <c r="A10" s="5" t="s">
        <v>37</v>
      </c>
      <c r="B10" s="3"/>
      <c r="C10" s="22">
        <v>647231</v>
      </c>
      <c r="D10" s="22"/>
      <c r="E10" s="23">
        <v>1927000</v>
      </c>
      <c r="F10" s="24">
        <v>2620848</v>
      </c>
      <c r="G10" s="24">
        <v>40783</v>
      </c>
      <c r="H10" s="24">
        <v>600916</v>
      </c>
      <c r="I10" s="24">
        <v>72751</v>
      </c>
      <c r="J10" s="24">
        <v>714450</v>
      </c>
      <c r="K10" s="24">
        <v>102313</v>
      </c>
      <c r="L10" s="24">
        <v>1005529</v>
      </c>
      <c r="M10" s="24">
        <v>58954</v>
      </c>
      <c r="N10" s="24">
        <v>1166796</v>
      </c>
      <c r="O10" s="24">
        <v>132974</v>
      </c>
      <c r="P10" s="24">
        <v>756984</v>
      </c>
      <c r="Q10" s="24">
        <v>261757</v>
      </c>
      <c r="R10" s="24">
        <v>1151715</v>
      </c>
      <c r="S10" s="24"/>
      <c r="T10" s="24"/>
      <c r="U10" s="24"/>
      <c r="V10" s="24"/>
      <c r="W10" s="24">
        <v>3032961</v>
      </c>
      <c r="X10" s="24">
        <v>1250569</v>
      </c>
      <c r="Y10" s="24">
        <v>1782392</v>
      </c>
      <c r="Z10" s="6">
        <v>142.53</v>
      </c>
      <c r="AA10" s="22">
        <v>2620848</v>
      </c>
    </row>
    <row r="11" spans="1:27" ht="13.5">
      <c r="A11" s="5" t="s">
        <v>38</v>
      </c>
      <c r="B11" s="3"/>
      <c r="C11" s="22">
        <v>17000</v>
      </c>
      <c r="D11" s="22"/>
      <c r="E11" s="23">
        <v>10071000</v>
      </c>
      <c r="F11" s="24">
        <v>71000</v>
      </c>
      <c r="G11" s="24"/>
      <c r="H11" s="24">
        <v>88</v>
      </c>
      <c r="I11" s="24"/>
      <c r="J11" s="24">
        <v>88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88</v>
      </c>
      <c r="X11" s="24">
        <v>10050710</v>
      </c>
      <c r="Y11" s="24">
        <v>-10050622</v>
      </c>
      <c r="Z11" s="6">
        <v>-100</v>
      </c>
      <c r="AA11" s="22">
        <v>71000</v>
      </c>
    </row>
    <row r="12" spans="1:27" ht="13.5">
      <c r="A12" s="5" t="s">
        <v>39</v>
      </c>
      <c r="B12" s="3"/>
      <c r="C12" s="22">
        <v>21593000</v>
      </c>
      <c r="D12" s="22"/>
      <c r="E12" s="23">
        <v>16677087</v>
      </c>
      <c r="F12" s="24">
        <v>24806000</v>
      </c>
      <c r="G12" s="24">
        <v>3601065</v>
      </c>
      <c r="H12" s="24">
        <v>744973</v>
      </c>
      <c r="I12" s="24">
        <v>241908</v>
      </c>
      <c r="J12" s="24">
        <v>4587946</v>
      </c>
      <c r="K12" s="24">
        <v>419748</v>
      </c>
      <c r="L12" s="24">
        <v>186146</v>
      </c>
      <c r="M12" s="24">
        <v>148516</v>
      </c>
      <c r="N12" s="24">
        <v>754410</v>
      </c>
      <c r="O12" s="24">
        <v>1073248</v>
      </c>
      <c r="P12" s="24">
        <v>160444</v>
      </c>
      <c r="Q12" s="24">
        <v>197841</v>
      </c>
      <c r="R12" s="24">
        <v>1431533</v>
      </c>
      <c r="S12" s="24"/>
      <c r="T12" s="24"/>
      <c r="U12" s="24"/>
      <c r="V12" s="24"/>
      <c r="W12" s="24">
        <v>6773889</v>
      </c>
      <c r="X12" s="24">
        <v>11667666</v>
      </c>
      <c r="Y12" s="24">
        <v>-4893777</v>
      </c>
      <c r="Z12" s="6">
        <v>-41.94</v>
      </c>
      <c r="AA12" s="22">
        <v>24806000</v>
      </c>
    </row>
    <row r="13" spans="1:27" ht="13.5">
      <c r="A13" s="5" t="s">
        <v>40</v>
      </c>
      <c r="B13" s="3"/>
      <c r="C13" s="22">
        <v>21534999</v>
      </c>
      <c r="D13" s="22"/>
      <c r="E13" s="23">
        <v>51518250</v>
      </c>
      <c r="F13" s="24">
        <v>51647000</v>
      </c>
      <c r="G13" s="24">
        <v>1648164</v>
      </c>
      <c r="H13" s="24">
        <v>118436</v>
      </c>
      <c r="I13" s="24">
        <v>10816693</v>
      </c>
      <c r="J13" s="24">
        <v>12583293</v>
      </c>
      <c r="K13" s="24">
        <v>1900452</v>
      </c>
      <c r="L13" s="24">
        <v>3135362</v>
      </c>
      <c r="M13" s="24">
        <v>3191772</v>
      </c>
      <c r="N13" s="24">
        <v>8227586</v>
      </c>
      <c r="O13" s="24">
        <v>-400739</v>
      </c>
      <c r="P13" s="24">
        <v>429173</v>
      </c>
      <c r="Q13" s="24">
        <v>4614870</v>
      </c>
      <c r="R13" s="24">
        <v>4643304</v>
      </c>
      <c r="S13" s="24"/>
      <c r="T13" s="24"/>
      <c r="U13" s="24"/>
      <c r="V13" s="24"/>
      <c r="W13" s="24">
        <v>25454183</v>
      </c>
      <c r="X13" s="24">
        <v>41774890</v>
      </c>
      <c r="Y13" s="24">
        <v>-16320707</v>
      </c>
      <c r="Z13" s="6">
        <v>-39.07</v>
      </c>
      <c r="AA13" s="22">
        <v>51647000</v>
      </c>
    </row>
    <row r="14" spans="1:27" ht="13.5">
      <c r="A14" s="5" t="s">
        <v>41</v>
      </c>
      <c r="B14" s="3"/>
      <c r="C14" s="25"/>
      <c r="D14" s="25"/>
      <c r="E14" s="26">
        <v>8849500</v>
      </c>
      <c r="F14" s="27">
        <v>8850000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7849500</v>
      </c>
      <c r="Y14" s="27">
        <v>-7849500</v>
      </c>
      <c r="Z14" s="7">
        <v>-100</v>
      </c>
      <c r="AA14" s="25">
        <v>8850000</v>
      </c>
    </row>
    <row r="15" spans="1:27" ht="13.5">
      <c r="A15" s="2" t="s">
        <v>42</v>
      </c>
      <c r="B15" s="8"/>
      <c r="C15" s="19">
        <f aca="true" t="shared" si="2" ref="C15:Y15">SUM(C16:C18)</f>
        <v>192208999</v>
      </c>
      <c r="D15" s="19">
        <f>SUM(D16:D18)</f>
        <v>0</v>
      </c>
      <c r="E15" s="20">
        <f t="shared" si="2"/>
        <v>106768983</v>
      </c>
      <c r="F15" s="21">
        <f t="shared" si="2"/>
        <v>122904000</v>
      </c>
      <c r="G15" s="21">
        <f t="shared" si="2"/>
        <v>3917584</v>
      </c>
      <c r="H15" s="21">
        <f t="shared" si="2"/>
        <v>10932786</v>
      </c>
      <c r="I15" s="21">
        <f t="shared" si="2"/>
        <v>8554405</v>
      </c>
      <c r="J15" s="21">
        <f t="shared" si="2"/>
        <v>23404775</v>
      </c>
      <c r="K15" s="21">
        <f t="shared" si="2"/>
        <v>7884655</v>
      </c>
      <c r="L15" s="21">
        <f t="shared" si="2"/>
        <v>13814969</v>
      </c>
      <c r="M15" s="21">
        <f t="shared" si="2"/>
        <v>7688766</v>
      </c>
      <c r="N15" s="21">
        <f t="shared" si="2"/>
        <v>29388390</v>
      </c>
      <c r="O15" s="21">
        <f t="shared" si="2"/>
        <v>3186051</v>
      </c>
      <c r="P15" s="21">
        <f t="shared" si="2"/>
        <v>1457492</v>
      </c>
      <c r="Q15" s="21">
        <f t="shared" si="2"/>
        <v>10833018</v>
      </c>
      <c r="R15" s="21">
        <f t="shared" si="2"/>
        <v>15476561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68269726</v>
      </c>
      <c r="X15" s="21">
        <f t="shared" si="2"/>
        <v>106252995</v>
      </c>
      <c r="Y15" s="21">
        <f t="shared" si="2"/>
        <v>-37983269</v>
      </c>
      <c r="Z15" s="4">
        <f>+IF(X15&lt;&gt;0,+(Y15/X15)*100,0)</f>
        <v>-35.747951387158544</v>
      </c>
      <c r="AA15" s="19">
        <f>SUM(AA16:AA18)</f>
        <v>122904000</v>
      </c>
    </row>
    <row r="16" spans="1:27" ht="13.5">
      <c r="A16" s="5" t="s">
        <v>43</v>
      </c>
      <c r="B16" s="3"/>
      <c r="C16" s="22">
        <v>111523000</v>
      </c>
      <c r="D16" s="22"/>
      <c r="E16" s="23">
        <v>1770000</v>
      </c>
      <c r="F16" s="24">
        <v>2851000</v>
      </c>
      <c r="G16" s="24">
        <v>112689</v>
      </c>
      <c r="H16" s="24">
        <v>172110</v>
      </c>
      <c r="I16" s="24">
        <v>379885</v>
      </c>
      <c r="J16" s="24">
        <v>664684</v>
      </c>
      <c r="K16" s="24">
        <v>70642</v>
      </c>
      <c r="L16" s="24">
        <v>129414</v>
      </c>
      <c r="M16" s="24">
        <v>36006</v>
      </c>
      <c r="N16" s="24">
        <v>236062</v>
      </c>
      <c r="O16" s="24">
        <v>81803</v>
      </c>
      <c r="P16" s="24">
        <v>61007</v>
      </c>
      <c r="Q16" s="24">
        <v>113091</v>
      </c>
      <c r="R16" s="24">
        <v>255901</v>
      </c>
      <c r="S16" s="24"/>
      <c r="T16" s="24"/>
      <c r="U16" s="24"/>
      <c r="V16" s="24"/>
      <c r="W16" s="24">
        <v>1156647</v>
      </c>
      <c r="X16" s="24">
        <v>1495784</v>
      </c>
      <c r="Y16" s="24">
        <v>-339137</v>
      </c>
      <c r="Z16" s="6">
        <v>-22.67</v>
      </c>
      <c r="AA16" s="22">
        <v>2851000</v>
      </c>
    </row>
    <row r="17" spans="1:27" ht="13.5">
      <c r="A17" s="5" t="s">
        <v>44</v>
      </c>
      <c r="B17" s="3"/>
      <c r="C17" s="22">
        <v>80685999</v>
      </c>
      <c r="D17" s="22"/>
      <c r="E17" s="23">
        <v>104998983</v>
      </c>
      <c r="F17" s="24">
        <v>120053000</v>
      </c>
      <c r="G17" s="24">
        <v>3804895</v>
      </c>
      <c r="H17" s="24">
        <v>10760676</v>
      </c>
      <c r="I17" s="24">
        <v>8174520</v>
      </c>
      <c r="J17" s="24">
        <v>22740091</v>
      </c>
      <c r="K17" s="24">
        <v>7814013</v>
      </c>
      <c r="L17" s="24">
        <v>13685555</v>
      </c>
      <c r="M17" s="24">
        <v>7652760</v>
      </c>
      <c r="N17" s="24">
        <v>29152328</v>
      </c>
      <c r="O17" s="24">
        <v>3104248</v>
      </c>
      <c r="P17" s="24">
        <v>1396485</v>
      </c>
      <c r="Q17" s="24">
        <v>10719927</v>
      </c>
      <c r="R17" s="24">
        <v>15220660</v>
      </c>
      <c r="S17" s="24"/>
      <c r="T17" s="24"/>
      <c r="U17" s="24"/>
      <c r="V17" s="24"/>
      <c r="W17" s="24">
        <v>67113079</v>
      </c>
      <c r="X17" s="24">
        <v>104757211</v>
      </c>
      <c r="Y17" s="24">
        <v>-37644132</v>
      </c>
      <c r="Z17" s="6">
        <v>-35.93</v>
      </c>
      <c r="AA17" s="22">
        <v>120053000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397365602</v>
      </c>
      <c r="D19" s="19">
        <f>SUM(D20:D23)</f>
        <v>0</v>
      </c>
      <c r="E19" s="20">
        <f t="shared" si="3"/>
        <v>459541848</v>
      </c>
      <c r="F19" s="21">
        <f t="shared" si="3"/>
        <v>447039710</v>
      </c>
      <c r="G19" s="21">
        <f t="shared" si="3"/>
        <v>59784878</v>
      </c>
      <c r="H19" s="21">
        <f t="shared" si="3"/>
        <v>41290323</v>
      </c>
      <c r="I19" s="21">
        <f t="shared" si="3"/>
        <v>33169089</v>
      </c>
      <c r="J19" s="21">
        <f t="shared" si="3"/>
        <v>134244290</v>
      </c>
      <c r="K19" s="21">
        <f t="shared" si="3"/>
        <v>42971145</v>
      </c>
      <c r="L19" s="21">
        <f t="shared" si="3"/>
        <v>26320365</v>
      </c>
      <c r="M19" s="21">
        <f t="shared" si="3"/>
        <v>35314464</v>
      </c>
      <c r="N19" s="21">
        <f t="shared" si="3"/>
        <v>104605974</v>
      </c>
      <c r="O19" s="21">
        <f t="shared" si="3"/>
        <v>28251992</v>
      </c>
      <c r="P19" s="21">
        <f t="shared" si="3"/>
        <v>24272770</v>
      </c>
      <c r="Q19" s="21">
        <f t="shared" si="3"/>
        <v>25617319</v>
      </c>
      <c r="R19" s="21">
        <f t="shared" si="3"/>
        <v>78142081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316992345</v>
      </c>
      <c r="X19" s="21">
        <f t="shared" si="3"/>
        <v>339898955</v>
      </c>
      <c r="Y19" s="21">
        <f t="shared" si="3"/>
        <v>-22906610</v>
      </c>
      <c r="Z19" s="4">
        <f>+IF(X19&lt;&gt;0,+(Y19/X19)*100,0)</f>
        <v>-6.73924107827869</v>
      </c>
      <c r="AA19" s="19">
        <f>SUM(AA20:AA23)</f>
        <v>447039710</v>
      </c>
    </row>
    <row r="20" spans="1:27" ht="13.5">
      <c r="A20" s="5" t="s">
        <v>47</v>
      </c>
      <c r="B20" s="3"/>
      <c r="C20" s="22">
        <v>354331081</v>
      </c>
      <c r="D20" s="22"/>
      <c r="E20" s="23">
        <v>419407848</v>
      </c>
      <c r="F20" s="24">
        <v>408407710</v>
      </c>
      <c r="G20" s="24">
        <v>27625134</v>
      </c>
      <c r="H20" s="24">
        <v>40887196</v>
      </c>
      <c r="I20" s="24">
        <v>32766483</v>
      </c>
      <c r="J20" s="24">
        <v>101278813</v>
      </c>
      <c r="K20" s="24">
        <v>41606455</v>
      </c>
      <c r="L20" s="24">
        <v>25899813</v>
      </c>
      <c r="M20" s="24">
        <v>35120179</v>
      </c>
      <c r="N20" s="24">
        <v>102626447</v>
      </c>
      <c r="O20" s="24">
        <v>27728525</v>
      </c>
      <c r="P20" s="24">
        <v>24221879</v>
      </c>
      <c r="Q20" s="24">
        <v>25017484</v>
      </c>
      <c r="R20" s="24">
        <v>76967888</v>
      </c>
      <c r="S20" s="24"/>
      <c r="T20" s="24"/>
      <c r="U20" s="24"/>
      <c r="V20" s="24"/>
      <c r="W20" s="24">
        <v>280873148</v>
      </c>
      <c r="X20" s="24">
        <v>301044186</v>
      </c>
      <c r="Y20" s="24">
        <v>-20171038</v>
      </c>
      <c r="Z20" s="6">
        <v>-6.7</v>
      </c>
      <c r="AA20" s="22">
        <v>408407710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43034521</v>
      </c>
      <c r="D23" s="22"/>
      <c r="E23" s="23">
        <v>40134000</v>
      </c>
      <c r="F23" s="24">
        <v>38632000</v>
      </c>
      <c r="G23" s="24">
        <v>32159744</v>
      </c>
      <c r="H23" s="24">
        <v>403127</v>
      </c>
      <c r="I23" s="24">
        <v>402606</v>
      </c>
      <c r="J23" s="24">
        <v>32965477</v>
      </c>
      <c r="K23" s="24">
        <v>1364690</v>
      </c>
      <c r="L23" s="24">
        <v>420552</v>
      </c>
      <c r="M23" s="24">
        <v>194285</v>
      </c>
      <c r="N23" s="24">
        <v>1979527</v>
      </c>
      <c r="O23" s="24">
        <v>523467</v>
      </c>
      <c r="P23" s="24">
        <v>50891</v>
      </c>
      <c r="Q23" s="24">
        <v>599835</v>
      </c>
      <c r="R23" s="24">
        <v>1174193</v>
      </c>
      <c r="S23" s="24"/>
      <c r="T23" s="24"/>
      <c r="U23" s="24"/>
      <c r="V23" s="24"/>
      <c r="W23" s="24">
        <v>36119197</v>
      </c>
      <c r="X23" s="24">
        <v>38854769</v>
      </c>
      <c r="Y23" s="24">
        <v>-2735572</v>
      </c>
      <c r="Z23" s="6">
        <v>-7.04</v>
      </c>
      <c r="AA23" s="22">
        <v>38632000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1160898068</v>
      </c>
      <c r="D25" s="40">
        <f>+D5+D9+D15+D19+D24</f>
        <v>0</v>
      </c>
      <c r="E25" s="41">
        <f t="shared" si="4"/>
        <v>1167577530</v>
      </c>
      <c r="F25" s="42">
        <f t="shared" si="4"/>
        <v>1165280114</v>
      </c>
      <c r="G25" s="42">
        <f t="shared" si="4"/>
        <v>363655113</v>
      </c>
      <c r="H25" s="42">
        <f t="shared" si="4"/>
        <v>59557507</v>
      </c>
      <c r="I25" s="42">
        <f t="shared" si="4"/>
        <v>59669477</v>
      </c>
      <c r="J25" s="42">
        <f t="shared" si="4"/>
        <v>482882097</v>
      </c>
      <c r="K25" s="42">
        <f t="shared" si="4"/>
        <v>64877466</v>
      </c>
      <c r="L25" s="42">
        <f t="shared" si="4"/>
        <v>50476121</v>
      </c>
      <c r="M25" s="42">
        <f t="shared" si="4"/>
        <v>135363745</v>
      </c>
      <c r="N25" s="42">
        <f t="shared" si="4"/>
        <v>250717332</v>
      </c>
      <c r="O25" s="42">
        <f t="shared" si="4"/>
        <v>38547223</v>
      </c>
      <c r="P25" s="42">
        <f t="shared" si="4"/>
        <v>35983525</v>
      </c>
      <c r="Q25" s="42">
        <f t="shared" si="4"/>
        <v>114161105</v>
      </c>
      <c r="R25" s="42">
        <f t="shared" si="4"/>
        <v>188691853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922291282</v>
      </c>
      <c r="X25" s="42">
        <f t="shared" si="4"/>
        <v>1015634147</v>
      </c>
      <c r="Y25" s="42">
        <f t="shared" si="4"/>
        <v>-93342865</v>
      </c>
      <c r="Z25" s="43">
        <f>+IF(X25&lt;&gt;0,+(Y25/X25)*100,0)</f>
        <v>-9.190599319225134</v>
      </c>
      <c r="AA25" s="40">
        <f>+AA5+AA9+AA15+AA19+AA24</f>
        <v>1165280114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488989316</v>
      </c>
      <c r="D28" s="19">
        <f>SUM(D29:D31)</f>
        <v>0</v>
      </c>
      <c r="E28" s="20">
        <f t="shared" si="5"/>
        <v>568421700</v>
      </c>
      <c r="F28" s="21">
        <f t="shared" si="5"/>
        <v>556199150</v>
      </c>
      <c r="G28" s="21">
        <f t="shared" si="5"/>
        <v>38276917</v>
      </c>
      <c r="H28" s="21">
        <f t="shared" si="5"/>
        <v>43721962</v>
      </c>
      <c r="I28" s="21">
        <f t="shared" si="5"/>
        <v>17477360</v>
      </c>
      <c r="J28" s="21">
        <f t="shared" si="5"/>
        <v>99476239</v>
      </c>
      <c r="K28" s="21">
        <f t="shared" si="5"/>
        <v>25656782</v>
      </c>
      <c r="L28" s="21">
        <f t="shared" si="5"/>
        <v>23302771</v>
      </c>
      <c r="M28" s="21">
        <f t="shared" si="5"/>
        <v>23575644</v>
      </c>
      <c r="N28" s="21">
        <f t="shared" si="5"/>
        <v>72535197</v>
      </c>
      <c r="O28" s="21">
        <f t="shared" si="5"/>
        <v>27637011</v>
      </c>
      <c r="P28" s="21">
        <f t="shared" si="5"/>
        <v>17171626</v>
      </c>
      <c r="Q28" s="21">
        <f t="shared" si="5"/>
        <v>18400837</v>
      </c>
      <c r="R28" s="21">
        <f t="shared" si="5"/>
        <v>63209474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235220910</v>
      </c>
      <c r="X28" s="21">
        <f t="shared" si="5"/>
        <v>421486113</v>
      </c>
      <c r="Y28" s="21">
        <f t="shared" si="5"/>
        <v>-186265203</v>
      </c>
      <c r="Z28" s="4">
        <f>+IF(X28&lt;&gt;0,+(Y28/X28)*100,0)</f>
        <v>-44.192488733312075</v>
      </c>
      <c r="AA28" s="19">
        <f>SUM(AA29:AA31)</f>
        <v>556199150</v>
      </c>
    </row>
    <row r="29" spans="1:27" ht="13.5">
      <c r="A29" s="5" t="s">
        <v>33</v>
      </c>
      <c r="B29" s="3"/>
      <c r="C29" s="22">
        <v>73639000</v>
      </c>
      <c r="D29" s="22"/>
      <c r="E29" s="23">
        <v>92985700</v>
      </c>
      <c r="F29" s="24">
        <v>89088420</v>
      </c>
      <c r="G29" s="24">
        <v>7282224</v>
      </c>
      <c r="H29" s="24">
        <v>6467549</v>
      </c>
      <c r="I29" s="24">
        <v>4467365</v>
      </c>
      <c r="J29" s="24">
        <v>18217138</v>
      </c>
      <c r="K29" s="24">
        <v>6943162</v>
      </c>
      <c r="L29" s="24">
        <v>6624948</v>
      </c>
      <c r="M29" s="24">
        <v>5922305</v>
      </c>
      <c r="N29" s="24">
        <v>19490415</v>
      </c>
      <c r="O29" s="24">
        <v>6779552</v>
      </c>
      <c r="P29" s="24">
        <v>6654701</v>
      </c>
      <c r="Q29" s="24">
        <v>7225665</v>
      </c>
      <c r="R29" s="24">
        <v>20659918</v>
      </c>
      <c r="S29" s="24"/>
      <c r="T29" s="24"/>
      <c r="U29" s="24"/>
      <c r="V29" s="24"/>
      <c r="W29" s="24">
        <v>58367471</v>
      </c>
      <c r="X29" s="24">
        <v>62532570</v>
      </c>
      <c r="Y29" s="24">
        <v>-4165099</v>
      </c>
      <c r="Z29" s="6">
        <v>-6.66</v>
      </c>
      <c r="AA29" s="22">
        <v>89088420</v>
      </c>
    </row>
    <row r="30" spans="1:27" ht="13.5">
      <c r="A30" s="5" t="s">
        <v>34</v>
      </c>
      <c r="B30" s="3"/>
      <c r="C30" s="25">
        <v>371264316</v>
      </c>
      <c r="D30" s="25"/>
      <c r="E30" s="26">
        <v>427519000</v>
      </c>
      <c r="F30" s="27">
        <v>413475000</v>
      </c>
      <c r="G30" s="27">
        <v>28275844</v>
      </c>
      <c r="H30" s="27">
        <v>24670833</v>
      </c>
      <c r="I30" s="27">
        <v>6856981</v>
      </c>
      <c r="J30" s="27">
        <v>59803658</v>
      </c>
      <c r="K30" s="27">
        <v>14440160</v>
      </c>
      <c r="L30" s="27">
        <v>14459284</v>
      </c>
      <c r="M30" s="27">
        <v>11903036</v>
      </c>
      <c r="N30" s="27">
        <v>40802480</v>
      </c>
      <c r="O30" s="27">
        <v>16973617</v>
      </c>
      <c r="P30" s="27">
        <v>8270097</v>
      </c>
      <c r="Q30" s="27">
        <v>9040308</v>
      </c>
      <c r="R30" s="27">
        <v>34284022</v>
      </c>
      <c r="S30" s="27"/>
      <c r="T30" s="27"/>
      <c r="U30" s="27"/>
      <c r="V30" s="27"/>
      <c r="W30" s="27">
        <v>134890160</v>
      </c>
      <c r="X30" s="27">
        <v>322881829</v>
      </c>
      <c r="Y30" s="27">
        <v>-187991669</v>
      </c>
      <c r="Z30" s="7">
        <v>-58.22</v>
      </c>
      <c r="AA30" s="25">
        <v>413475000</v>
      </c>
    </row>
    <row r="31" spans="1:27" ht="13.5">
      <c r="A31" s="5" t="s">
        <v>35</v>
      </c>
      <c r="B31" s="3"/>
      <c r="C31" s="22">
        <v>44086000</v>
      </c>
      <c r="D31" s="22"/>
      <c r="E31" s="23">
        <v>47917000</v>
      </c>
      <c r="F31" s="24">
        <v>53635730</v>
      </c>
      <c r="G31" s="24">
        <v>2718849</v>
      </c>
      <c r="H31" s="24">
        <v>12583580</v>
      </c>
      <c r="I31" s="24">
        <v>6153014</v>
      </c>
      <c r="J31" s="24">
        <v>21455443</v>
      </c>
      <c r="K31" s="24">
        <v>4273460</v>
      </c>
      <c r="L31" s="24">
        <v>2218539</v>
      </c>
      <c r="M31" s="24">
        <v>5750303</v>
      </c>
      <c r="N31" s="24">
        <v>12242302</v>
      </c>
      <c r="O31" s="24">
        <v>3883842</v>
      </c>
      <c r="P31" s="24">
        <v>2246828</v>
      </c>
      <c r="Q31" s="24">
        <v>2134864</v>
      </c>
      <c r="R31" s="24">
        <v>8265534</v>
      </c>
      <c r="S31" s="24"/>
      <c r="T31" s="24"/>
      <c r="U31" s="24"/>
      <c r="V31" s="24"/>
      <c r="W31" s="24">
        <v>41963279</v>
      </c>
      <c r="X31" s="24">
        <v>36071714</v>
      </c>
      <c r="Y31" s="24">
        <v>5891565</v>
      </c>
      <c r="Z31" s="6">
        <v>16.33</v>
      </c>
      <c r="AA31" s="22">
        <v>53635730</v>
      </c>
    </row>
    <row r="32" spans="1:27" ht="13.5">
      <c r="A32" s="2" t="s">
        <v>36</v>
      </c>
      <c r="B32" s="3"/>
      <c r="C32" s="19">
        <f aca="true" t="shared" si="6" ref="C32:Y32">SUM(C33:C37)</f>
        <v>125512000</v>
      </c>
      <c r="D32" s="19">
        <f>SUM(D33:D37)</f>
        <v>0</v>
      </c>
      <c r="E32" s="20">
        <f t="shared" si="6"/>
        <v>139899962</v>
      </c>
      <c r="F32" s="21">
        <f t="shared" si="6"/>
        <v>139504512</v>
      </c>
      <c r="G32" s="21">
        <f t="shared" si="6"/>
        <v>11164234</v>
      </c>
      <c r="H32" s="21">
        <f t="shared" si="6"/>
        <v>10812208</v>
      </c>
      <c r="I32" s="21">
        <f t="shared" si="6"/>
        <v>11000244</v>
      </c>
      <c r="J32" s="21">
        <f t="shared" si="6"/>
        <v>32976686</v>
      </c>
      <c r="K32" s="21">
        <f t="shared" si="6"/>
        <v>10830438</v>
      </c>
      <c r="L32" s="21">
        <f t="shared" si="6"/>
        <v>12123743</v>
      </c>
      <c r="M32" s="21">
        <f t="shared" si="6"/>
        <v>10751501</v>
      </c>
      <c r="N32" s="21">
        <f t="shared" si="6"/>
        <v>33705682</v>
      </c>
      <c r="O32" s="21">
        <f t="shared" si="6"/>
        <v>16425273</v>
      </c>
      <c r="P32" s="21">
        <f t="shared" si="6"/>
        <v>12130106</v>
      </c>
      <c r="Q32" s="21">
        <f t="shared" si="6"/>
        <v>11795965</v>
      </c>
      <c r="R32" s="21">
        <f t="shared" si="6"/>
        <v>40351344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107033712</v>
      </c>
      <c r="X32" s="21">
        <f t="shared" si="6"/>
        <v>101366983</v>
      </c>
      <c r="Y32" s="21">
        <f t="shared" si="6"/>
        <v>5666729</v>
      </c>
      <c r="Z32" s="4">
        <f>+IF(X32&lt;&gt;0,+(Y32/X32)*100,0)</f>
        <v>5.590310407087878</v>
      </c>
      <c r="AA32" s="19">
        <f>SUM(AA33:AA37)</f>
        <v>139504512</v>
      </c>
    </row>
    <row r="33" spans="1:27" ht="13.5">
      <c r="A33" s="5" t="s">
        <v>37</v>
      </c>
      <c r="B33" s="3"/>
      <c r="C33" s="22">
        <v>5583000</v>
      </c>
      <c r="D33" s="22"/>
      <c r="E33" s="23">
        <v>13804000</v>
      </c>
      <c r="F33" s="24">
        <v>14736475</v>
      </c>
      <c r="G33" s="24">
        <v>1462586</v>
      </c>
      <c r="H33" s="24">
        <v>1499939</v>
      </c>
      <c r="I33" s="24">
        <v>1452846</v>
      </c>
      <c r="J33" s="24">
        <v>4415371</v>
      </c>
      <c r="K33" s="24">
        <v>1399932</v>
      </c>
      <c r="L33" s="24">
        <v>2068119</v>
      </c>
      <c r="M33" s="24">
        <v>1429489</v>
      </c>
      <c r="N33" s="24">
        <v>4897540</v>
      </c>
      <c r="O33" s="24">
        <v>1491273</v>
      </c>
      <c r="P33" s="24">
        <v>1332991</v>
      </c>
      <c r="Q33" s="24">
        <v>1550575</v>
      </c>
      <c r="R33" s="24">
        <v>4374839</v>
      </c>
      <c r="S33" s="24"/>
      <c r="T33" s="24"/>
      <c r="U33" s="24"/>
      <c r="V33" s="24"/>
      <c r="W33" s="24">
        <v>13687750</v>
      </c>
      <c r="X33" s="24">
        <v>10573761</v>
      </c>
      <c r="Y33" s="24">
        <v>3113989</v>
      </c>
      <c r="Z33" s="6">
        <v>29.45</v>
      </c>
      <c r="AA33" s="22">
        <v>14736475</v>
      </c>
    </row>
    <row r="34" spans="1:27" ht="13.5">
      <c r="A34" s="5" t="s">
        <v>38</v>
      </c>
      <c r="B34" s="3"/>
      <c r="C34" s="22">
        <v>1910000</v>
      </c>
      <c r="D34" s="22"/>
      <c r="E34" s="23">
        <v>12603000</v>
      </c>
      <c r="F34" s="24">
        <v>2603000</v>
      </c>
      <c r="G34" s="24">
        <v>877962</v>
      </c>
      <c r="H34" s="24">
        <v>759731</v>
      </c>
      <c r="I34" s="24">
        <v>440326</v>
      </c>
      <c r="J34" s="24">
        <v>2078019</v>
      </c>
      <c r="K34" s="24">
        <v>652272</v>
      </c>
      <c r="L34" s="24">
        <v>618828</v>
      </c>
      <c r="M34" s="24">
        <v>872982</v>
      </c>
      <c r="N34" s="24">
        <v>2144082</v>
      </c>
      <c r="O34" s="24">
        <v>1075813</v>
      </c>
      <c r="P34" s="24">
        <v>956258</v>
      </c>
      <c r="Q34" s="24">
        <v>850191</v>
      </c>
      <c r="R34" s="24">
        <v>2882262</v>
      </c>
      <c r="S34" s="24"/>
      <c r="T34" s="24"/>
      <c r="U34" s="24"/>
      <c r="V34" s="24"/>
      <c r="W34" s="24">
        <v>7104363</v>
      </c>
      <c r="X34" s="24">
        <v>10059331</v>
      </c>
      <c r="Y34" s="24">
        <v>-2954968</v>
      </c>
      <c r="Z34" s="6">
        <v>-29.38</v>
      </c>
      <c r="AA34" s="22">
        <v>2603000</v>
      </c>
    </row>
    <row r="35" spans="1:27" ht="13.5">
      <c r="A35" s="5" t="s">
        <v>39</v>
      </c>
      <c r="B35" s="3"/>
      <c r="C35" s="22">
        <v>97790000</v>
      </c>
      <c r="D35" s="22"/>
      <c r="E35" s="23">
        <v>92147492</v>
      </c>
      <c r="F35" s="24">
        <v>92222111</v>
      </c>
      <c r="G35" s="24">
        <v>8356467</v>
      </c>
      <c r="H35" s="24">
        <v>7996763</v>
      </c>
      <c r="I35" s="24">
        <v>8337042</v>
      </c>
      <c r="J35" s="24">
        <v>24690272</v>
      </c>
      <c r="K35" s="24">
        <v>8197171</v>
      </c>
      <c r="L35" s="24">
        <v>8945353</v>
      </c>
      <c r="M35" s="24">
        <v>7964117</v>
      </c>
      <c r="N35" s="24">
        <v>25106641</v>
      </c>
      <c r="O35" s="24">
        <v>12957298</v>
      </c>
      <c r="P35" s="24">
        <v>9405247</v>
      </c>
      <c r="Q35" s="24">
        <v>8946579</v>
      </c>
      <c r="R35" s="24">
        <v>31309124</v>
      </c>
      <c r="S35" s="24"/>
      <c r="T35" s="24"/>
      <c r="U35" s="24"/>
      <c r="V35" s="24"/>
      <c r="W35" s="24">
        <v>81106037</v>
      </c>
      <c r="X35" s="24">
        <v>65647237</v>
      </c>
      <c r="Y35" s="24">
        <v>15458800</v>
      </c>
      <c r="Z35" s="6">
        <v>23.55</v>
      </c>
      <c r="AA35" s="22">
        <v>92222111</v>
      </c>
    </row>
    <row r="36" spans="1:27" ht="13.5">
      <c r="A36" s="5" t="s">
        <v>40</v>
      </c>
      <c r="B36" s="3"/>
      <c r="C36" s="22">
        <v>20229000</v>
      </c>
      <c r="D36" s="22"/>
      <c r="E36" s="23">
        <v>7734000</v>
      </c>
      <c r="F36" s="24">
        <v>13365447</v>
      </c>
      <c r="G36" s="24">
        <v>467219</v>
      </c>
      <c r="H36" s="24">
        <v>555775</v>
      </c>
      <c r="I36" s="24">
        <v>770030</v>
      </c>
      <c r="J36" s="24">
        <v>1793024</v>
      </c>
      <c r="K36" s="24">
        <v>581063</v>
      </c>
      <c r="L36" s="24">
        <v>491443</v>
      </c>
      <c r="M36" s="24">
        <v>484913</v>
      </c>
      <c r="N36" s="24">
        <v>1557419</v>
      </c>
      <c r="O36" s="24">
        <v>900889</v>
      </c>
      <c r="P36" s="24">
        <v>435610</v>
      </c>
      <c r="Q36" s="24">
        <v>448620</v>
      </c>
      <c r="R36" s="24">
        <v>1785119</v>
      </c>
      <c r="S36" s="24"/>
      <c r="T36" s="24"/>
      <c r="U36" s="24"/>
      <c r="V36" s="24"/>
      <c r="W36" s="24">
        <v>5135562</v>
      </c>
      <c r="X36" s="24">
        <v>5109654</v>
      </c>
      <c r="Y36" s="24">
        <v>25908</v>
      </c>
      <c r="Z36" s="6">
        <v>0.51</v>
      </c>
      <c r="AA36" s="22">
        <v>13365447</v>
      </c>
    </row>
    <row r="37" spans="1:27" ht="13.5">
      <c r="A37" s="5" t="s">
        <v>41</v>
      </c>
      <c r="B37" s="3"/>
      <c r="C37" s="25"/>
      <c r="D37" s="25"/>
      <c r="E37" s="26">
        <v>13611470</v>
      </c>
      <c r="F37" s="27">
        <v>16577479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9977000</v>
      </c>
      <c r="Y37" s="27">
        <v>-9977000</v>
      </c>
      <c r="Z37" s="7">
        <v>-100</v>
      </c>
      <c r="AA37" s="25">
        <v>16577479</v>
      </c>
    </row>
    <row r="38" spans="1:27" ht="13.5">
      <c r="A38" s="2" t="s">
        <v>42</v>
      </c>
      <c r="B38" s="8"/>
      <c r="C38" s="19">
        <f aca="true" t="shared" si="7" ref="C38:Y38">SUM(C39:C41)</f>
        <v>75013560</v>
      </c>
      <c r="D38" s="19">
        <f>SUM(D39:D41)</f>
        <v>0</v>
      </c>
      <c r="E38" s="20">
        <f t="shared" si="7"/>
        <v>111233407</v>
      </c>
      <c r="F38" s="21">
        <f t="shared" si="7"/>
        <v>111196120</v>
      </c>
      <c r="G38" s="21">
        <f t="shared" si="7"/>
        <v>6855494</v>
      </c>
      <c r="H38" s="21">
        <f t="shared" si="7"/>
        <v>7628071</v>
      </c>
      <c r="I38" s="21">
        <f t="shared" si="7"/>
        <v>7323674</v>
      </c>
      <c r="J38" s="21">
        <f t="shared" si="7"/>
        <v>21807239</v>
      </c>
      <c r="K38" s="21">
        <f t="shared" si="7"/>
        <v>6744254</v>
      </c>
      <c r="L38" s="21">
        <f t="shared" si="7"/>
        <v>10932729</v>
      </c>
      <c r="M38" s="21">
        <f t="shared" si="7"/>
        <v>5987872</v>
      </c>
      <c r="N38" s="21">
        <f t="shared" si="7"/>
        <v>23664855</v>
      </c>
      <c r="O38" s="21">
        <f t="shared" si="7"/>
        <v>8441442</v>
      </c>
      <c r="P38" s="21">
        <f t="shared" si="7"/>
        <v>7105614</v>
      </c>
      <c r="Q38" s="21">
        <f t="shared" si="7"/>
        <v>10653282</v>
      </c>
      <c r="R38" s="21">
        <f t="shared" si="7"/>
        <v>26200338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71672432</v>
      </c>
      <c r="X38" s="21">
        <f t="shared" si="7"/>
        <v>75398154</v>
      </c>
      <c r="Y38" s="21">
        <f t="shared" si="7"/>
        <v>-3725722</v>
      </c>
      <c r="Z38" s="4">
        <f>+IF(X38&lt;&gt;0,+(Y38/X38)*100,0)</f>
        <v>-4.941396841095075</v>
      </c>
      <c r="AA38" s="19">
        <f>SUM(AA39:AA41)</f>
        <v>111196120</v>
      </c>
    </row>
    <row r="39" spans="1:27" ht="13.5">
      <c r="A39" s="5" t="s">
        <v>43</v>
      </c>
      <c r="B39" s="3"/>
      <c r="C39" s="22">
        <v>20866000</v>
      </c>
      <c r="D39" s="22"/>
      <c r="E39" s="23">
        <v>25860461</v>
      </c>
      <c r="F39" s="24">
        <v>26949000</v>
      </c>
      <c r="G39" s="24">
        <v>1651919</v>
      </c>
      <c r="H39" s="24">
        <v>1778581</v>
      </c>
      <c r="I39" s="24">
        <v>1360915</v>
      </c>
      <c r="J39" s="24">
        <v>4791415</v>
      </c>
      <c r="K39" s="24">
        <v>1428241</v>
      </c>
      <c r="L39" s="24">
        <v>1698180</v>
      </c>
      <c r="M39" s="24">
        <v>1514377</v>
      </c>
      <c r="N39" s="24">
        <v>4640798</v>
      </c>
      <c r="O39" s="24">
        <v>1559393</v>
      </c>
      <c r="P39" s="24">
        <v>1405478</v>
      </c>
      <c r="Q39" s="24">
        <v>1259129</v>
      </c>
      <c r="R39" s="24">
        <v>4224000</v>
      </c>
      <c r="S39" s="24"/>
      <c r="T39" s="24"/>
      <c r="U39" s="24"/>
      <c r="V39" s="24"/>
      <c r="W39" s="24">
        <v>13656213</v>
      </c>
      <c r="X39" s="24">
        <v>20259071</v>
      </c>
      <c r="Y39" s="24">
        <v>-6602858</v>
      </c>
      <c r="Z39" s="6">
        <v>-32.59</v>
      </c>
      <c r="AA39" s="22">
        <v>26949000</v>
      </c>
    </row>
    <row r="40" spans="1:27" ht="13.5">
      <c r="A40" s="5" t="s">
        <v>44</v>
      </c>
      <c r="B40" s="3"/>
      <c r="C40" s="22">
        <v>50426000</v>
      </c>
      <c r="D40" s="22"/>
      <c r="E40" s="23">
        <v>80563546</v>
      </c>
      <c r="F40" s="24">
        <v>79188558</v>
      </c>
      <c r="G40" s="24">
        <v>4842798</v>
      </c>
      <c r="H40" s="24">
        <v>5454167</v>
      </c>
      <c r="I40" s="24">
        <v>5889716</v>
      </c>
      <c r="J40" s="24">
        <v>16186681</v>
      </c>
      <c r="K40" s="24">
        <v>4950859</v>
      </c>
      <c r="L40" s="24">
        <v>8874404</v>
      </c>
      <c r="M40" s="24">
        <v>4076690</v>
      </c>
      <c r="N40" s="24">
        <v>17901953</v>
      </c>
      <c r="O40" s="24">
        <v>6513762</v>
      </c>
      <c r="P40" s="24">
        <v>4993132</v>
      </c>
      <c r="Q40" s="24">
        <v>9019729</v>
      </c>
      <c r="R40" s="24">
        <v>20526623</v>
      </c>
      <c r="S40" s="24"/>
      <c r="T40" s="24"/>
      <c r="U40" s="24"/>
      <c r="V40" s="24"/>
      <c r="W40" s="24">
        <v>54615257</v>
      </c>
      <c r="X40" s="24">
        <v>51532333</v>
      </c>
      <c r="Y40" s="24">
        <v>3082924</v>
      </c>
      <c r="Z40" s="6">
        <v>5.98</v>
      </c>
      <c r="AA40" s="22">
        <v>79188558</v>
      </c>
    </row>
    <row r="41" spans="1:27" ht="13.5">
      <c r="A41" s="5" t="s">
        <v>45</v>
      </c>
      <c r="B41" s="3"/>
      <c r="C41" s="22">
        <v>3721560</v>
      </c>
      <c r="D41" s="22"/>
      <c r="E41" s="23">
        <v>4809400</v>
      </c>
      <c r="F41" s="24">
        <v>5058562</v>
      </c>
      <c r="G41" s="24">
        <v>360777</v>
      </c>
      <c r="H41" s="24">
        <v>395323</v>
      </c>
      <c r="I41" s="24">
        <v>73043</v>
      </c>
      <c r="J41" s="24">
        <v>829143</v>
      </c>
      <c r="K41" s="24">
        <v>365154</v>
      </c>
      <c r="L41" s="24">
        <v>360145</v>
      </c>
      <c r="M41" s="24">
        <v>396805</v>
      </c>
      <c r="N41" s="24">
        <v>1122104</v>
      </c>
      <c r="O41" s="24">
        <v>368287</v>
      </c>
      <c r="P41" s="24">
        <v>707004</v>
      </c>
      <c r="Q41" s="24">
        <v>374424</v>
      </c>
      <c r="R41" s="24">
        <v>1449715</v>
      </c>
      <c r="S41" s="24"/>
      <c r="T41" s="24"/>
      <c r="U41" s="24"/>
      <c r="V41" s="24"/>
      <c r="W41" s="24">
        <v>3400962</v>
      </c>
      <c r="X41" s="24">
        <v>3606750</v>
      </c>
      <c r="Y41" s="24">
        <v>-205788</v>
      </c>
      <c r="Z41" s="6">
        <v>-5.71</v>
      </c>
      <c r="AA41" s="22">
        <v>5058562</v>
      </c>
    </row>
    <row r="42" spans="1:27" ht="13.5">
      <c r="A42" s="2" t="s">
        <v>46</v>
      </c>
      <c r="B42" s="8"/>
      <c r="C42" s="19">
        <f aca="true" t="shared" si="8" ref="C42:Y42">SUM(C43:C46)</f>
        <v>326959600</v>
      </c>
      <c r="D42" s="19">
        <f>SUM(D43:D46)</f>
        <v>0</v>
      </c>
      <c r="E42" s="20">
        <f t="shared" si="8"/>
        <v>330957367</v>
      </c>
      <c r="F42" s="21">
        <f t="shared" si="8"/>
        <v>343083977</v>
      </c>
      <c r="G42" s="21">
        <f t="shared" si="8"/>
        <v>39752359</v>
      </c>
      <c r="H42" s="21">
        <f t="shared" si="8"/>
        <v>41120530</v>
      </c>
      <c r="I42" s="21">
        <f t="shared" si="8"/>
        <v>2764826</v>
      </c>
      <c r="J42" s="21">
        <f t="shared" si="8"/>
        <v>83637715</v>
      </c>
      <c r="K42" s="21">
        <f t="shared" si="8"/>
        <v>45003458</v>
      </c>
      <c r="L42" s="21">
        <f t="shared" si="8"/>
        <v>30508524</v>
      </c>
      <c r="M42" s="21">
        <f t="shared" si="8"/>
        <v>21153982</v>
      </c>
      <c r="N42" s="21">
        <f t="shared" si="8"/>
        <v>96665964</v>
      </c>
      <c r="O42" s="21">
        <f t="shared" si="8"/>
        <v>26098351</v>
      </c>
      <c r="P42" s="21">
        <f t="shared" si="8"/>
        <v>24275923</v>
      </c>
      <c r="Q42" s="21">
        <f t="shared" si="8"/>
        <v>21593884</v>
      </c>
      <c r="R42" s="21">
        <f t="shared" si="8"/>
        <v>71968158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252271837</v>
      </c>
      <c r="X42" s="21">
        <f t="shared" si="8"/>
        <v>237041061</v>
      </c>
      <c r="Y42" s="21">
        <f t="shared" si="8"/>
        <v>15230776</v>
      </c>
      <c r="Z42" s="4">
        <f>+IF(X42&lt;&gt;0,+(Y42/X42)*100,0)</f>
        <v>6.425374547239307</v>
      </c>
      <c r="AA42" s="19">
        <f>SUM(AA43:AA46)</f>
        <v>343083977</v>
      </c>
    </row>
    <row r="43" spans="1:27" ht="13.5">
      <c r="A43" s="5" t="s">
        <v>47</v>
      </c>
      <c r="B43" s="3"/>
      <c r="C43" s="22">
        <v>273447600</v>
      </c>
      <c r="D43" s="22"/>
      <c r="E43" s="23">
        <v>276684459</v>
      </c>
      <c r="F43" s="24">
        <v>287155116</v>
      </c>
      <c r="G43" s="24">
        <v>35551903</v>
      </c>
      <c r="H43" s="24">
        <v>34886450</v>
      </c>
      <c r="I43" s="24">
        <v>722783</v>
      </c>
      <c r="J43" s="24">
        <v>71161136</v>
      </c>
      <c r="K43" s="24">
        <v>41045114</v>
      </c>
      <c r="L43" s="24">
        <v>26010880</v>
      </c>
      <c r="M43" s="24">
        <v>17220786</v>
      </c>
      <c r="N43" s="24">
        <v>84276780</v>
      </c>
      <c r="O43" s="24">
        <v>20794156</v>
      </c>
      <c r="P43" s="24">
        <v>19884317</v>
      </c>
      <c r="Q43" s="24">
        <v>17609520</v>
      </c>
      <c r="R43" s="24">
        <v>58287993</v>
      </c>
      <c r="S43" s="24"/>
      <c r="T43" s="24"/>
      <c r="U43" s="24"/>
      <c r="V43" s="24"/>
      <c r="W43" s="24">
        <v>213725909</v>
      </c>
      <c r="X43" s="24">
        <v>200528794</v>
      </c>
      <c r="Y43" s="24">
        <v>13197115</v>
      </c>
      <c r="Z43" s="6">
        <v>6.58</v>
      </c>
      <c r="AA43" s="22">
        <v>287155116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>
        <v>27951000</v>
      </c>
      <c r="D45" s="25"/>
      <c r="E45" s="26">
        <v>3813500</v>
      </c>
      <c r="F45" s="27">
        <v>3208357</v>
      </c>
      <c r="G45" s="27">
        <v>203253</v>
      </c>
      <c r="H45" s="27">
        <v>206586</v>
      </c>
      <c r="I45" s="27">
        <v>221759</v>
      </c>
      <c r="J45" s="27">
        <v>631598</v>
      </c>
      <c r="K45" s="27">
        <v>190005</v>
      </c>
      <c r="L45" s="27">
        <v>179604</v>
      </c>
      <c r="M45" s="27">
        <v>179579</v>
      </c>
      <c r="N45" s="27">
        <v>549188</v>
      </c>
      <c r="O45" s="27">
        <v>539300</v>
      </c>
      <c r="P45" s="27">
        <v>252889</v>
      </c>
      <c r="Q45" s="27">
        <v>232900</v>
      </c>
      <c r="R45" s="27">
        <v>1025089</v>
      </c>
      <c r="S45" s="27"/>
      <c r="T45" s="27"/>
      <c r="U45" s="27"/>
      <c r="V45" s="27"/>
      <c r="W45" s="27">
        <v>2205875</v>
      </c>
      <c r="X45" s="27">
        <v>2890750</v>
      </c>
      <c r="Y45" s="27">
        <v>-684875</v>
      </c>
      <c r="Z45" s="7">
        <v>-23.69</v>
      </c>
      <c r="AA45" s="25">
        <v>3208357</v>
      </c>
    </row>
    <row r="46" spans="1:27" ht="13.5">
      <c r="A46" s="5" t="s">
        <v>50</v>
      </c>
      <c r="B46" s="3"/>
      <c r="C46" s="22">
        <v>25561000</v>
      </c>
      <c r="D46" s="22"/>
      <c r="E46" s="23">
        <v>50459408</v>
      </c>
      <c r="F46" s="24">
        <v>52720504</v>
      </c>
      <c r="G46" s="24">
        <v>3997203</v>
      </c>
      <c r="H46" s="24">
        <v>6027494</v>
      </c>
      <c r="I46" s="24">
        <v>1820284</v>
      </c>
      <c r="J46" s="24">
        <v>11844981</v>
      </c>
      <c r="K46" s="24">
        <v>3768339</v>
      </c>
      <c r="L46" s="24">
        <v>4318040</v>
      </c>
      <c r="M46" s="24">
        <v>3753617</v>
      </c>
      <c r="N46" s="24">
        <v>11839996</v>
      </c>
      <c r="O46" s="24">
        <v>4764895</v>
      </c>
      <c r="P46" s="24">
        <v>4138717</v>
      </c>
      <c r="Q46" s="24">
        <v>3751464</v>
      </c>
      <c r="R46" s="24">
        <v>12655076</v>
      </c>
      <c r="S46" s="24"/>
      <c r="T46" s="24"/>
      <c r="U46" s="24"/>
      <c r="V46" s="24"/>
      <c r="W46" s="24">
        <v>36340053</v>
      </c>
      <c r="X46" s="24">
        <v>33621517</v>
      </c>
      <c r="Y46" s="24">
        <v>2718536</v>
      </c>
      <c r="Z46" s="6">
        <v>8.09</v>
      </c>
      <c r="AA46" s="22">
        <v>52720504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1016474476</v>
      </c>
      <c r="D48" s="40">
        <f>+D28+D32+D38+D42+D47</f>
        <v>0</v>
      </c>
      <c r="E48" s="41">
        <f t="shared" si="9"/>
        <v>1150512436</v>
      </c>
      <c r="F48" s="42">
        <f t="shared" si="9"/>
        <v>1149983759</v>
      </c>
      <c r="G48" s="42">
        <f t="shared" si="9"/>
        <v>96049004</v>
      </c>
      <c r="H48" s="42">
        <f t="shared" si="9"/>
        <v>103282771</v>
      </c>
      <c r="I48" s="42">
        <f t="shared" si="9"/>
        <v>38566104</v>
      </c>
      <c r="J48" s="42">
        <f t="shared" si="9"/>
        <v>237897879</v>
      </c>
      <c r="K48" s="42">
        <f t="shared" si="9"/>
        <v>88234932</v>
      </c>
      <c r="L48" s="42">
        <f t="shared" si="9"/>
        <v>76867767</v>
      </c>
      <c r="M48" s="42">
        <f t="shared" si="9"/>
        <v>61468999</v>
      </c>
      <c r="N48" s="42">
        <f t="shared" si="9"/>
        <v>226571698</v>
      </c>
      <c r="O48" s="42">
        <f t="shared" si="9"/>
        <v>78602077</v>
      </c>
      <c r="P48" s="42">
        <f t="shared" si="9"/>
        <v>60683269</v>
      </c>
      <c r="Q48" s="42">
        <f t="shared" si="9"/>
        <v>62443968</v>
      </c>
      <c r="R48" s="42">
        <f t="shared" si="9"/>
        <v>201729314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666198891</v>
      </c>
      <c r="X48" s="42">
        <f t="shared" si="9"/>
        <v>835292311</v>
      </c>
      <c r="Y48" s="42">
        <f t="shared" si="9"/>
        <v>-169093420</v>
      </c>
      <c r="Z48" s="43">
        <f>+IF(X48&lt;&gt;0,+(Y48/X48)*100,0)</f>
        <v>-20.24362223537815</v>
      </c>
      <c r="AA48" s="40">
        <f>+AA28+AA32+AA38+AA42+AA47</f>
        <v>1149983759</v>
      </c>
    </row>
    <row r="49" spans="1:27" ht="13.5">
      <c r="A49" s="14" t="s">
        <v>58</v>
      </c>
      <c r="B49" s="15"/>
      <c r="C49" s="44">
        <f aca="true" t="shared" si="10" ref="C49:Y49">+C25-C48</f>
        <v>144423592</v>
      </c>
      <c r="D49" s="44">
        <f>+D25-D48</f>
        <v>0</v>
      </c>
      <c r="E49" s="45">
        <f t="shared" si="10"/>
        <v>17065094</v>
      </c>
      <c r="F49" s="46">
        <f t="shared" si="10"/>
        <v>15296355</v>
      </c>
      <c r="G49" s="46">
        <f t="shared" si="10"/>
        <v>267606109</v>
      </c>
      <c r="H49" s="46">
        <f t="shared" si="10"/>
        <v>-43725264</v>
      </c>
      <c r="I49" s="46">
        <f t="shared" si="10"/>
        <v>21103373</v>
      </c>
      <c r="J49" s="46">
        <f t="shared" si="10"/>
        <v>244984218</v>
      </c>
      <c r="K49" s="46">
        <f t="shared" si="10"/>
        <v>-23357466</v>
      </c>
      <c r="L49" s="46">
        <f t="shared" si="10"/>
        <v>-26391646</v>
      </c>
      <c r="M49" s="46">
        <f t="shared" si="10"/>
        <v>73894746</v>
      </c>
      <c r="N49" s="46">
        <f t="shared" si="10"/>
        <v>24145634</v>
      </c>
      <c r="O49" s="46">
        <f t="shared" si="10"/>
        <v>-40054854</v>
      </c>
      <c r="P49" s="46">
        <f t="shared" si="10"/>
        <v>-24699744</v>
      </c>
      <c r="Q49" s="46">
        <f t="shared" si="10"/>
        <v>51717137</v>
      </c>
      <c r="R49" s="46">
        <f t="shared" si="10"/>
        <v>-13037461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256092391</v>
      </c>
      <c r="X49" s="46">
        <f>IF(F25=F48,0,X25-X48)</f>
        <v>180341836</v>
      </c>
      <c r="Y49" s="46">
        <f t="shared" si="10"/>
        <v>75750555</v>
      </c>
      <c r="Z49" s="47">
        <f>+IF(X49&lt;&gt;0,+(Y49/X49)*100,0)</f>
        <v>42.003872578961655</v>
      </c>
      <c r="AA49" s="44">
        <f>+AA25-AA48</f>
        <v>15296355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91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383235138</v>
      </c>
      <c r="F5" s="21">
        <f t="shared" si="0"/>
        <v>383235138</v>
      </c>
      <c r="G5" s="21">
        <f t="shared" si="0"/>
        <v>305844247</v>
      </c>
      <c r="H5" s="21">
        <f t="shared" si="0"/>
        <v>33256987</v>
      </c>
      <c r="I5" s="21">
        <f t="shared" si="0"/>
        <v>26830688</v>
      </c>
      <c r="J5" s="21">
        <f t="shared" si="0"/>
        <v>365931922</v>
      </c>
      <c r="K5" s="21">
        <f t="shared" si="0"/>
        <v>26726019</v>
      </c>
      <c r="L5" s="21">
        <f t="shared" si="0"/>
        <v>29370073</v>
      </c>
      <c r="M5" s="21">
        <f t="shared" si="0"/>
        <v>267271016</v>
      </c>
      <c r="N5" s="21">
        <f t="shared" si="0"/>
        <v>323367108</v>
      </c>
      <c r="O5" s="21">
        <f t="shared" si="0"/>
        <v>82878212</v>
      </c>
      <c r="P5" s="21">
        <f t="shared" si="0"/>
        <v>26784238</v>
      </c>
      <c r="Q5" s="21">
        <f t="shared" si="0"/>
        <v>208389511</v>
      </c>
      <c r="R5" s="21">
        <f t="shared" si="0"/>
        <v>318051961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1007350991</v>
      </c>
      <c r="X5" s="21">
        <f t="shared" si="0"/>
        <v>353135518</v>
      </c>
      <c r="Y5" s="21">
        <f t="shared" si="0"/>
        <v>654215473</v>
      </c>
      <c r="Z5" s="4">
        <f>+IF(X5&lt;&gt;0,+(Y5/X5)*100,0)</f>
        <v>185.25904069496627</v>
      </c>
      <c r="AA5" s="19">
        <f>SUM(AA6:AA8)</f>
        <v>383235138</v>
      </c>
    </row>
    <row r="6" spans="1:27" ht="13.5">
      <c r="A6" s="5" t="s">
        <v>33</v>
      </c>
      <c r="B6" s="3"/>
      <c r="C6" s="22"/>
      <c r="D6" s="22"/>
      <c r="E6" s="23">
        <v>166939915</v>
      </c>
      <c r="F6" s="24">
        <v>166939915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155811383</v>
      </c>
      <c r="Y6" s="24">
        <v>-155811383</v>
      </c>
      <c r="Z6" s="6">
        <v>-100</v>
      </c>
      <c r="AA6" s="22">
        <v>166939915</v>
      </c>
    </row>
    <row r="7" spans="1:27" ht="13.5">
      <c r="A7" s="5" t="s">
        <v>34</v>
      </c>
      <c r="B7" s="3"/>
      <c r="C7" s="25"/>
      <c r="D7" s="25"/>
      <c r="E7" s="26">
        <v>128770084</v>
      </c>
      <c r="F7" s="27">
        <v>128770084</v>
      </c>
      <c r="G7" s="27">
        <v>305844247</v>
      </c>
      <c r="H7" s="27">
        <v>33256987</v>
      </c>
      <c r="I7" s="27">
        <v>26830688</v>
      </c>
      <c r="J7" s="27">
        <v>365931922</v>
      </c>
      <c r="K7" s="27">
        <v>26726019</v>
      </c>
      <c r="L7" s="27">
        <v>29370073</v>
      </c>
      <c r="M7" s="27">
        <v>267271016</v>
      </c>
      <c r="N7" s="27">
        <v>323367108</v>
      </c>
      <c r="O7" s="27">
        <v>82878212</v>
      </c>
      <c r="P7" s="27">
        <v>26784238</v>
      </c>
      <c r="Q7" s="27">
        <v>208389511</v>
      </c>
      <c r="R7" s="27">
        <v>318051961</v>
      </c>
      <c r="S7" s="27"/>
      <c r="T7" s="27"/>
      <c r="U7" s="27"/>
      <c r="V7" s="27"/>
      <c r="W7" s="27">
        <v>1007350991</v>
      </c>
      <c r="X7" s="27">
        <v>114937357</v>
      </c>
      <c r="Y7" s="27">
        <v>892413634</v>
      </c>
      <c r="Z7" s="7">
        <v>776.43</v>
      </c>
      <c r="AA7" s="25">
        <v>128770084</v>
      </c>
    </row>
    <row r="8" spans="1:27" ht="13.5">
      <c r="A8" s="5" t="s">
        <v>35</v>
      </c>
      <c r="B8" s="3"/>
      <c r="C8" s="22"/>
      <c r="D8" s="22"/>
      <c r="E8" s="23">
        <v>87525139</v>
      </c>
      <c r="F8" s="24">
        <v>87525139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82386778</v>
      </c>
      <c r="Y8" s="24">
        <v>-82386778</v>
      </c>
      <c r="Z8" s="6">
        <v>-100</v>
      </c>
      <c r="AA8" s="22">
        <v>87525139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61717761</v>
      </c>
      <c r="F9" s="21">
        <f t="shared" si="1"/>
        <v>61717761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55560084</v>
      </c>
      <c r="Y9" s="21">
        <f t="shared" si="1"/>
        <v>-55560084</v>
      </c>
      <c r="Z9" s="4">
        <f>+IF(X9&lt;&gt;0,+(Y9/X9)*100,0)</f>
        <v>-100</v>
      </c>
      <c r="AA9" s="19">
        <f>SUM(AA10:AA14)</f>
        <v>61717761</v>
      </c>
    </row>
    <row r="10" spans="1:27" ht="13.5">
      <c r="A10" s="5" t="s">
        <v>37</v>
      </c>
      <c r="B10" s="3"/>
      <c r="C10" s="22"/>
      <c r="D10" s="22"/>
      <c r="E10" s="23">
        <v>12425264</v>
      </c>
      <c r="F10" s="24">
        <v>12425264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11319489</v>
      </c>
      <c r="Y10" s="24">
        <v>-11319489</v>
      </c>
      <c r="Z10" s="6">
        <v>-100</v>
      </c>
      <c r="AA10" s="22">
        <v>12425264</v>
      </c>
    </row>
    <row r="11" spans="1:27" ht="13.5">
      <c r="A11" s="5" t="s">
        <v>38</v>
      </c>
      <c r="B11" s="3"/>
      <c r="C11" s="22"/>
      <c r="D11" s="22"/>
      <c r="E11" s="23">
        <v>4285174</v>
      </c>
      <c r="F11" s="24">
        <v>4285174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4040260</v>
      </c>
      <c r="Y11" s="24">
        <v>-4040260</v>
      </c>
      <c r="Z11" s="6">
        <v>-100</v>
      </c>
      <c r="AA11" s="22">
        <v>4285174</v>
      </c>
    </row>
    <row r="12" spans="1:27" ht="13.5">
      <c r="A12" s="5" t="s">
        <v>39</v>
      </c>
      <c r="B12" s="3"/>
      <c r="C12" s="22"/>
      <c r="D12" s="22"/>
      <c r="E12" s="23">
        <v>24965437</v>
      </c>
      <c r="F12" s="24">
        <v>24965437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23682734</v>
      </c>
      <c r="Y12" s="24">
        <v>-23682734</v>
      </c>
      <c r="Z12" s="6">
        <v>-100</v>
      </c>
      <c r="AA12" s="22">
        <v>24965437</v>
      </c>
    </row>
    <row r="13" spans="1:27" ht="13.5">
      <c r="A13" s="5" t="s">
        <v>40</v>
      </c>
      <c r="B13" s="3"/>
      <c r="C13" s="22"/>
      <c r="D13" s="22"/>
      <c r="E13" s="23">
        <v>12917402</v>
      </c>
      <c r="F13" s="24">
        <v>12917402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10699179</v>
      </c>
      <c r="Y13" s="24">
        <v>-10699179</v>
      </c>
      <c r="Z13" s="6">
        <v>-100</v>
      </c>
      <c r="AA13" s="22">
        <v>12917402</v>
      </c>
    </row>
    <row r="14" spans="1:27" ht="13.5">
      <c r="A14" s="5" t="s">
        <v>41</v>
      </c>
      <c r="B14" s="3"/>
      <c r="C14" s="25"/>
      <c r="D14" s="25"/>
      <c r="E14" s="26">
        <v>7124484</v>
      </c>
      <c r="F14" s="27">
        <v>7124484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5818422</v>
      </c>
      <c r="Y14" s="27">
        <v>-5818422</v>
      </c>
      <c r="Z14" s="7">
        <v>-100</v>
      </c>
      <c r="AA14" s="25">
        <v>7124484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134216686</v>
      </c>
      <c r="F15" s="21">
        <f t="shared" si="2"/>
        <v>134216686</v>
      </c>
      <c r="G15" s="21">
        <f t="shared" si="2"/>
        <v>0</v>
      </c>
      <c r="H15" s="21">
        <f t="shared" si="2"/>
        <v>803000</v>
      </c>
      <c r="I15" s="21">
        <f t="shared" si="2"/>
        <v>0</v>
      </c>
      <c r="J15" s="21">
        <f t="shared" si="2"/>
        <v>803000</v>
      </c>
      <c r="K15" s="21">
        <f t="shared" si="2"/>
        <v>0</v>
      </c>
      <c r="L15" s="21">
        <f t="shared" si="2"/>
        <v>0</v>
      </c>
      <c r="M15" s="21">
        <f t="shared" si="2"/>
        <v>1446000</v>
      </c>
      <c r="N15" s="21">
        <f t="shared" si="2"/>
        <v>1446000</v>
      </c>
      <c r="O15" s="21">
        <f t="shared" si="2"/>
        <v>0</v>
      </c>
      <c r="P15" s="21">
        <f t="shared" si="2"/>
        <v>0</v>
      </c>
      <c r="Q15" s="21">
        <f t="shared" si="2"/>
        <v>964000</v>
      </c>
      <c r="R15" s="21">
        <f t="shared" si="2"/>
        <v>964000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3213000</v>
      </c>
      <c r="X15" s="21">
        <f t="shared" si="2"/>
        <v>115576214</v>
      </c>
      <c r="Y15" s="21">
        <f t="shared" si="2"/>
        <v>-112363214</v>
      </c>
      <c r="Z15" s="4">
        <f>+IF(X15&lt;&gt;0,+(Y15/X15)*100,0)</f>
        <v>-97.22001622236908</v>
      </c>
      <c r="AA15" s="19">
        <f>SUM(AA16:AA18)</f>
        <v>134216686</v>
      </c>
    </row>
    <row r="16" spans="1:27" ht="13.5">
      <c r="A16" s="5" t="s">
        <v>43</v>
      </c>
      <c r="B16" s="3"/>
      <c r="C16" s="22"/>
      <c r="D16" s="22"/>
      <c r="E16" s="23">
        <v>77439479</v>
      </c>
      <c r="F16" s="24">
        <v>77439479</v>
      </c>
      <c r="G16" s="24"/>
      <c r="H16" s="24">
        <v>803000</v>
      </c>
      <c r="I16" s="24"/>
      <c r="J16" s="24">
        <v>803000</v>
      </c>
      <c r="K16" s="24"/>
      <c r="L16" s="24"/>
      <c r="M16" s="24">
        <v>1446000</v>
      </c>
      <c r="N16" s="24">
        <v>1446000</v>
      </c>
      <c r="O16" s="24"/>
      <c r="P16" s="24"/>
      <c r="Q16" s="24">
        <v>964000</v>
      </c>
      <c r="R16" s="24">
        <v>964000</v>
      </c>
      <c r="S16" s="24"/>
      <c r="T16" s="24"/>
      <c r="U16" s="24"/>
      <c r="V16" s="24"/>
      <c r="W16" s="24">
        <v>3213000</v>
      </c>
      <c r="X16" s="24">
        <v>63801997</v>
      </c>
      <c r="Y16" s="24">
        <v>-60588997</v>
      </c>
      <c r="Z16" s="6">
        <v>-94.96</v>
      </c>
      <c r="AA16" s="22">
        <v>77439479</v>
      </c>
    </row>
    <row r="17" spans="1:27" ht="13.5">
      <c r="A17" s="5" t="s">
        <v>44</v>
      </c>
      <c r="B17" s="3"/>
      <c r="C17" s="22"/>
      <c r="D17" s="22"/>
      <c r="E17" s="23">
        <v>32497633</v>
      </c>
      <c r="F17" s="24">
        <v>32497633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27858435</v>
      </c>
      <c r="Y17" s="24">
        <v>-27858435</v>
      </c>
      <c r="Z17" s="6">
        <v>-100</v>
      </c>
      <c r="AA17" s="22">
        <v>32497633</v>
      </c>
    </row>
    <row r="18" spans="1:27" ht="13.5">
      <c r="A18" s="5" t="s">
        <v>45</v>
      </c>
      <c r="B18" s="3"/>
      <c r="C18" s="22"/>
      <c r="D18" s="22"/>
      <c r="E18" s="23">
        <v>24279574</v>
      </c>
      <c r="F18" s="24">
        <v>24279574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23915782</v>
      </c>
      <c r="Y18" s="24">
        <v>-23915782</v>
      </c>
      <c r="Z18" s="6">
        <v>-100</v>
      </c>
      <c r="AA18" s="22">
        <v>24279574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1629732458</v>
      </c>
      <c r="F19" s="21">
        <f t="shared" si="3"/>
        <v>1629732458</v>
      </c>
      <c r="G19" s="21">
        <f t="shared" si="3"/>
        <v>189883000</v>
      </c>
      <c r="H19" s="21">
        <f t="shared" si="3"/>
        <v>171592000</v>
      </c>
      <c r="I19" s="21">
        <f t="shared" si="3"/>
        <v>27435000</v>
      </c>
      <c r="J19" s="21">
        <f t="shared" si="3"/>
        <v>388910000</v>
      </c>
      <c r="K19" s="21">
        <f t="shared" si="3"/>
        <v>54870000</v>
      </c>
      <c r="L19" s="21">
        <f t="shared" si="3"/>
        <v>102955000</v>
      </c>
      <c r="M19" s="21">
        <f t="shared" si="3"/>
        <v>185574000</v>
      </c>
      <c r="N19" s="21">
        <f t="shared" si="3"/>
        <v>343399000</v>
      </c>
      <c r="O19" s="21">
        <f t="shared" si="3"/>
        <v>96070000</v>
      </c>
      <c r="P19" s="21">
        <f t="shared" si="3"/>
        <v>0</v>
      </c>
      <c r="Q19" s="21">
        <f t="shared" si="3"/>
        <v>143642000</v>
      </c>
      <c r="R19" s="21">
        <f t="shared" si="3"/>
        <v>239712000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972021000</v>
      </c>
      <c r="X19" s="21">
        <f t="shared" si="3"/>
        <v>485494045</v>
      </c>
      <c r="Y19" s="21">
        <f t="shared" si="3"/>
        <v>486526955</v>
      </c>
      <c r="Z19" s="4">
        <f>+IF(X19&lt;&gt;0,+(Y19/X19)*100,0)</f>
        <v>100.21275441184865</v>
      </c>
      <c r="AA19" s="19">
        <f>SUM(AA20:AA23)</f>
        <v>1629732458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1629732458</v>
      </c>
      <c r="F21" s="24">
        <v>1629732458</v>
      </c>
      <c r="G21" s="24">
        <v>189883000</v>
      </c>
      <c r="H21" s="24">
        <v>171592000</v>
      </c>
      <c r="I21" s="24">
        <v>27435000</v>
      </c>
      <c r="J21" s="24">
        <v>388910000</v>
      </c>
      <c r="K21" s="24">
        <v>54870000</v>
      </c>
      <c r="L21" s="24">
        <v>102955000</v>
      </c>
      <c r="M21" s="24">
        <v>185574000</v>
      </c>
      <c r="N21" s="24">
        <v>343399000</v>
      </c>
      <c r="O21" s="24">
        <v>96070000</v>
      </c>
      <c r="P21" s="24"/>
      <c r="Q21" s="24">
        <v>143642000</v>
      </c>
      <c r="R21" s="24">
        <v>239712000</v>
      </c>
      <c r="S21" s="24"/>
      <c r="T21" s="24"/>
      <c r="U21" s="24"/>
      <c r="V21" s="24"/>
      <c r="W21" s="24">
        <v>972021000</v>
      </c>
      <c r="X21" s="24">
        <v>485494045</v>
      </c>
      <c r="Y21" s="24">
        <v>486526955</v>
      </c>
      <c r="Z21" s="6">
        <v>100.21</v>
      </c>
      <c r="AA21" s="22">
        <v>1629732458</v>
      </c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>
        <v>2939254</v>
      </c>
      <c r="F24" s="21">
        <v>2939254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2926149</v>
      </c>
      <c r="Y24" s="21">
        <v>-2926149</v>
      </c>
      <c r="Z24" s="4">
        <v>-100</v>
      </c>
      <c r="AA24" s="19">
        <v>2939254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2211841297</v>
      </c>
      <c r="F25" s="42">
        <f t="shared" si="4"/>
        <v>2211841297</v>
      </c>
      <c r="G25" s="42">
        <f t="shared" si="4"/>
        <v>495727247</v>
      </c>
      <c r="H25" s="42">
        <f t="shared" si="4"/>
        <v>205651987</v>
      </c>
      <c r="I25" s="42">
        <f t="shared" si="4"/>
        <v>54265688</v>
      </c>
      <c r="J25" s="42">
        <f t="shared" si="4"/>
        <v>755644922</v>
      </c>
      <c r="K25" s="42">
        <f t="shared" si="4"/>
        <v>81596019</v>
      </c>
      <c r="L25" s="42">
        <f t="shared" si="4"/>
        <v>132325073</v>
      </c>
      <c r="M25" s="42">
        <f t="shared" si="4"/>
        <v>454291016</v>
      </c>
      <c r="N25" s="42">
        <f t="shared" si="4"/>
        <v>668212108</v>
      </c>
      <c r="O25" s="42">
        <f t="shared" si="4"/>
        <v>178948212</v>
      </c>
      <c r="P25" s="42">
        <f t="shared" si="4"/>
        <v>26784238</v>
      </c>
      <c r="Q25" s="42">
        <f t="shared" si="4"/>
        <v>352995511</v>
      </c>
      <c r="R25" s="42">
        <f t="shared" si="4"/>
        <v>558727961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1982584991</v>
      </c>
      <c r="X25" s="42">
        <f t="shared" si="4"/>
        <v>1012692010</v>
      </c>
      <c r="Y25" s="42">
        <f t="shared" si="4"/>
        <v>969892981</v>
      </c>
      <c r="Z25" s="43">
        <f>+IF(X25&lt;&gt;0,+(Y25/X25)*100,0)</f>
        <v>95.7737368738596</v>
      </c>
      <c r="AA25" s="40">
        <f>+AA5+AA9+AA15+AA19+AA24</f>
        <v>2211841297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383235138</v>
      </c>
      <c r="F28" s="21">
        <f t="shared" si="5"/>
        <v>383235138</v>
      </c>
      <c r="G28" s="21">
        <f t="shared" si="5"/>
        <v>23408219</v>
      </c>
      <c r="H28" s="21">
        <f t="shared" si="5"/>
        <v>21995471</v>
      </c>
      <c r="I28" s="21">
        <f t="shared" si="5"/>
        <v>31477698</v>
      </c>
      <c r="J28" s="21">
        <f t="shared" si="5"/>
        <v>76881388</v>
      </c>
      <c r="K28" s="21">
        <f t="shared" si="5"/>
        <v>26246430</v>
      </c>
      <c r="L28" s="21">
        <f t="shared" si="5"/>
        <v>29491043</v>
      </c>
      <c r="M28" s="21">
        <f t="shared" si="5"/>
        <v>24919967</v>
      </c>
      <c r="N28" s="21">
        <f t="shared" si="5"/>
        <v>80657440</v>
      </c>
      <c r="O28" s="21">
        <f t="shared" si="5"/>
        <v>30987680</v>
      </c>
      <c r="P28" s="21">
        <f t="shared" si="5"/>
        <v>23448660</v>
      </c>
      <c r="Q28" s="21">
        <f t="shared" si="5"/>
        <v>30174143</v>
      </c>
      <c r="R28" s="21">
        <f t="shared" si="5"/>
        <v>84610483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242149311</v>
      </c>
      <c r="X28" s="21">
        <f t="shared" si="5"/>
        <v>272478745</v>
      </c>
      <c r="Y28" s="21">
        <f t="shared" si="5"/>
        <v>-30329434</v>
      </c>
      <c r="Z28" s="4">
        <f>+IF(X28&lt;&gt;0,+(Y28/X28)*100,0)</f>
        <v>-11.130935735923183</v>
      </c>
      <c r="AA28" s="19">
        <f>SUM(AA29:AA31)</f>
        <v>383235138</v>
      </c>
    </row>
    <row r="29" spans="1:27" ht="13.5">
      <c r="A29" s="5" t="s">
        <v>33</v>
      </c>
      <c r="B29" s="3"/>
      <c r="C29" s="22"/>
      <c r="D29" s="22"/>
      <c r="E29" s="23">
        <v>166939915</v>
      </c>
      <c r="F29" s="24">
        <v>166939915</v>
      </c>
      <c r="G29" s="24">
        <v>7459372</v>
      </c>
      <c r="H29" s="24">
        <v>11034799</v>
      </c>
      <c r="I29" s="24">
        <v>12988774</v>
      </c>
      <c r="J29" s="24">
        <v>31482945</v>
      </c>
      <c r="K29" s="24">
        <v>11876961</v>
      </c>
      <c r="L29" s="24">
        <v>11600858</v>
      </c>
      <c r="M29" s="24">
        <v>11971859</v>
      </c>
      <c r="N29" s="24">
        <v>35449678</v>
      </c>
      <c r="O29" s="24">
        <v>14992905</v>
      </c>
      <c r="P29" s="24">
        <v>11735333</v>
      </c>
      <c r="Q29" s="24">
        <v>14343185</v>
      </c>
      <c r="R29" s="24">
        <v>41071423</v>
      </c>
      <c r="S29" s="24"/>
      <c r="T29" s="24"/>
      <c r="U29" s="24"/>
      <c r="V29" s="24"/>
      <c r="W29" s="24">
        <v>108004046</v>
      </c>
      <c r="X29" s="24">
        <v>118557273</v>
      </c>
      <c r="Y29" s="24">
        <v>-10553227</v>
      </c>
      <c r="Z29" s="6">
        <v>-8.9</v>
      </c>
      <c r="AA29" s="22">
        <v>166939915</v>
      </c>
    </row>
    <row r="30" spans="1:27" ht="13.5">
      <c r="A30" s="5" t="s">
        <v>34</v>
      </c>
      <c r="B30" s="3"/>
      <c r="C30" s="25"/>
      <c r="D30" s="25"/>
      <c r="E30" s="26">
        <v>128770084</v>
      </c>
      <c r="F30" s="27">
        <v>128770084</v>
      </c>
      <c r="G30" s="27">
        <v>11405744</v>
      </c>
      <c r="H30" s="27">
        <v>4683162</v>
      </c>
      <c r="I30" s="27">
        <v>7981783</v>
      </c>
      <c r="J30" s="27">
        <v>24070689</v>
      </c>
      <c r="K30" s="27">
        <v>5809908</v>
      </c>
      <c r="L30" s="27">
        <v>11488589</v>
      </c>
      <c r="M30" s="27">
        <v>5609573</v>
      </c>
      <c r="N30" s="27">
        <v>22908070</v>
      </c>
      <c r="O30" s="27">
        <v>10237266</v>
      </c>
      <c r="P30" s="27">
        <v>5330671</v>
      </c>
      <c r="Q30" s="27">
        <v>6612450</v>
      </c>
      <c r="R30" s="27">
        <v>22180387</v>
      </c>
      <c r="S30" s="27"/>
      <c r="T30" s="27"/>
      <c r="U30" s="27"/>
      <c r="V30" s="27"/>
      <c r="W30" s="27">
        <v>69159146</v>
      </c>
      <c r="X30" s="27">
        <v>92898888</v>
      </c>
      <c r="Y30" s="27">
        <v>-23739742</v>
      </c>
      <c r="Z30" s="7">
        <v>-25.55</v>
      </c>
      <c r="AA30" s="25">
        <v>128770084</v>
      </c>
    </row>
    <row r="31" spans="1:27" ht="13.5">
      <c r="A31" s="5" t="s">
        <v>35</v>
      </c>
      <c r="B31" s="3"/>
      <c r="C31" s="22"/>
      <c r="D31" s="22"/>
      <c r="E31" s="23">
        <v>87525139</v>
      </c>
      <c r="F31" s="24">
        <v>87525139</v>
      </c>
      <c r="G31" s="24">
        <v>4543103</v>
      </c>
      <c r="H31" s="24">
        <v>6277510</v>
      </c>
      <c r="I31" s="24">
        <v>10507141</v>
      </c>
      <c r="J31" s="24">
        <v>21327754</v>
      </c>
      <c r="K31" s="24">
        <v>8559561</v>
      </c>
      <c r="L31" s="24">
        <v>6401596</v>
      </c>
      <c r="M31" s="24">
        <v>7338535</v>
      </c>
      <c r="N31" s="24">
        <v>22299692</v>
      </c>
      <c r="O31" s="24">
        <v>5757509</v>
      </c>
      <c r="P31" s="24">
        <v>6382656</v>
      </c>
      <c r="Q31" s="24">
        <v>9218508</v>
      </c>
      <c r="R31" s="24">
        <v>21358673</v>
      </c>
      <c r="S31" s="24"/>
      <c r="T31" s="24"/>
      <c r="U31" s="24"/>
      <c r="V31" s="24"/>
      <c r="W31" s="24">
        <v>64986119</v>
      </c>
      <c r="X31" s="24">
        <v>61022584</v>
      </c>
      <c r="Y31" s="24">
        <v>3963535</v>
      </c>
      <c r="Z31" s="6">
        <v>6.5</v>
      </c>
      <c r="AA31" s="22">
        <v>87525139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61717761</v>
      </c>
      <c r="F32" s="21">
        <f t="shared" si="6"/>
        <v>61717761</v>
      </c>
      <c r="G32" s="21">
        <f t="shared" si="6"/>
        <v>3758912</v>
      </c>
      <c r="H32" s="21">
        <f t="shared" si="6"/>
        <v>4818631</v>
      </c>
      <c r="I32" s="21">
        <f t="shared" si="6"/>
        <v>5028272</v>
      </c>
      <c r="J32" s="21">
        <f t="shared" si="6"/>
        <v>13605815</v>
      </c>
      <c r="K32" s="21">
        <f t="shared" si="6"/>
        <v>5346540</v>
      </c>
      <c r="L32" s="21">
        <f t="shared" si="6"/>
        <v>4388384</v>
      </c>
      <c r="M32" s="21">
        <f t="shared" si="6"/>
        <v>5356732</v>
      </c>
      <c r="N32" s="21">
        <f t="shared" si="6"/>
        <v>15091656</v>
      </c>
      <c r="O32" s="21">
        <f t="shared" si="6"/>
        <v>4826786</v>
      </c>
      <c r="P32" s="21">
        <f t="shared" si="6"/>
        <v>5164242</v>
      </c>
      <c r="Q32" s="21">
        <f t="shared" si="6"/>
        <v>5337797</v>
      </c>
      <c r="R32" s="21">
        <f t="shared" si="6"/>
        <v>15328825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44026296</v>
      </c>
      <c r="X32" s="21">
        <f t="shared" si="6"/>
        <v>42580066</v>
      </c>
      <c r="Y32" s="21">
        <f t="shared" si="6"/>
        <v>1446230</v>
      </c>
      <c r="Z32" s="4">
        <f>+IF(X32&lt;&gt;0,+(Y32/X32)*100,0)</f>
        <v>3.3964954399084304</v>
      </c>
      <c r="AA32" s="19">
        <f>SUM(AA33:AA37)</f>
        <v>61717761</v>
      </c>
    </row>
    <row r="33" spans="1:27" ht="13.5">
      <c r="A33" s="5" t="s">
        <v>37</v>
      </c>
      <c r="B33" s="3"/>
      <c r="C33" s="22"/>
      <c r="D33" s="22"/>
      <c r="E33" s="23">
        <v>12425264</v>
      </c>
      <c r="F33" s="24">
        <v>12425264</v>
      </c>
      <c r="G33" s="24">
        <v>807522</v>
      </c>
      <c r="H33" s="24">
        <v>826863</v>
      </c>
      <c r="I33" s="24">
        <v>993621</v>
      </c>
      <c r="J33" s="24">
        <v>2628006</v>
      </c>
      <c r="K33" s="24">
        <v>969967</v>
      </c>
      <c r="L33" s="24">
        <v>832024</v>
      </c>
      <c r="M33" s="24">
        <v>960426</v>
      </c>
      <c r="N33" s="24">
        <v>2762417</v>
      </c>
      <c r="O33" s="24">
        <v>933996</v>
      </c>
      <c r="P33" s="24">
        <v>1360875</v>
      </c>
      <c r="Q33" s="24">
        <v>1349962</v>
      </c>
      <c r="R33" s="24">
        <v>3644833</v>
      </c>
      <c r="S33" s="24"/>
      <c r="T33" s="24"/>
      <c r="U33" s="24"/>
      <c r="V33" s="24"/>
      <c r="W33" s="24">
        <v>9035256</v>
      </c>
      <c r="X33" s="24">
        <v>8787119</v>
      </c>
      <c r="Y33" s="24">
        <v>248137</v>
      </c>
      <c r="Z33" s="6">
        <v>2.82</v>
      </c>
      <c r="AA33" s="22">
        <v>12425264</v>
      </c>
    </row>
    <row r="34" spans="1:27" ht="13.5">
      <c r="A34" s="5" t="s">
        <v>38</v>
      </c>
      <c r="B34" s="3"/>
      <c r="C34" s="22"/>
      <c r="D34" s="22"/>
      <c r="E34" s="23">
        <v>4285174</v>
      </c>
      <c r="F34" s="24">
        <v>4285174</v>
      </c>
      <c r="G34" s="24">
        <v>195668</v>
      </c>
      <c r="H34" s="24">
        <v>213576</v>
      </c>
      <c r="I34" s="24">
        <v>421382</v>
      </c>
      <c r="J34" s="24">
        <v>830626</v>
      </c>
      <c r="K34" s="24">
        <v>301332</v>
      </c>
      <c r="L34" s="24">
        <v>310551</v>
      </c>
      <c r="M34" s="24">
        <v>740278</v>
      </c>
      <c r="N34" s="24">
        <v>1352161</v>
      </c>
      <c r="O34" s="24">
        <v>209703</v>
      </c>
      <c r="P34" s="24">
        <v>264965</v>
      </c>
      <c r="Q34" s="24">
        <v>306406</v>
      </c>
      <c r="R34" s="24">
        <v>781074</v>
      </c>
      <c r="S34" s="24"/>
      <c r="T34" s="24"/>
      <c r="U34" s="24"/>
      <c r="V34" s="24"/>
      <c r="W34" s="24">
        <v>2963861</v>
      </c>
      <c r="X34" s="24">
        <v>3245192</v>
      </c>
      <c r="Y34" s="24">
        <v>-281331</v>
      </c>
      <c r="Z34" s="6">
        <v>-8.67</v>
      </c>
      <c r="AA34" s="22">
        <v>4285174</v>
      </c>
    </row>
    <row r="35" spans="1:27" ht="13.5">
      <c r="A35" s="5" t="s">
        <v>39</v>
      </c>
      <c r="B35" s="3"/>
      <c r="C35" s="22"/>
      <c r="D35" s="22"/>
      <c r="E35" s="23">
        <v>24965437</v>
      </c>
      <c r="F35" s="24">
        <v>24965437</v>
      </c>
      <c r="G35" s="24">
        <v>1868184</v>
      </c>
      <c r="H35" s="24">
        <v>3022329</v>
      </c>
      <c r="I35" s="24">
        <v>2350270</v>
      </c>
      <c r="J35" s="24">
        <v>7240783</v>
      </c>
      <c r="K35" s="24">
        <v>2447491</v>
      </c>
      <c r="L35" s="24">
        <v>2094992</v>
      </c>
      <c r="M35" s="24">
        <v>2371595</v>
      </c>
      <c r="N35" s="24">
        <v>6914078</v>
      </c>
      <c r="O35" s="24">
        <v>2852523</v>
      </c>
      <c r="P35" s="24">
        <v>2531138</v>
      </c>
      <c r="Q35" s="24">
        <v>2698133</v>
      </c>
      <c r="R35" s="24">
        <v>8081794</v>
      </c>
      <c r="S35" s="24"/>
      <c r="T35" s="24"/>
      <c r="U35" s="24"/>
      <c r="V35" s="24"/>
      <c r="W35" s="24">
        <v>22236655</v>
      </c>
      <c r="X35" s="24">
        <v>18057049</v>
      </c>
      <c r="Y35" s="24">
        <v>4179606</v>
      </c>
      <c r="Z35" s="6">
        <v>23.15</v>
      </c>
      <c r="AA35" s="22">
        <v>24965437</v>
      </c>
    </row>
    <row r="36" spans="1:27" ht="13.5">
      <c r="A36" s="5" t="s">
        <v>40</v>
      </c>
      <c r="B36" s="3"/>
      <c r="C36" s="22"/>
      <c r="D36" s="22"/>
      <c r="E36" s="23">
        <v>12917402</v>
      </c>
      <c r="F36" s="24">
        <v>12917402</v>
      </c>
      <c r="G36" s="24">
        <v>703165</v>
      </c>
      <c r="H36" s="24">
        <v>514433</v>
      </c>
      <c r="I36" s="24">
        <v>696167</v>
      </c>
      <c r="J36" s="24">
        <v>1913765</v>
      </c>
      <c r="K36" s="24">
        <v>864960</v>
      </c>
      <c r="L36" s="24">
        <v>711504</v>
      </c>
      <c r="M36" s="24">
        <v>937832</v>
      </c>
      <c r="N36" s="24">
        <v>2514296</v>
      </c>
      <c r="O36" s="24">
        <v>500597</v>
      </c>
      <c r="P36" s="24">
        <v>654045</v>
      </c>
      <c r="Q36" s="24">
        <v>734452</v>
      </c>
      <c r="R36" s="24">
        <v>1889094</v>
      </c>
      <c r="S36" s="24"/>
      <c r="T36" s="24"/>
      <c r="U36" s="24"/>
      <c r="V36" s="24"/>
      <c r="W36" s="24">
        <v>6317155</v>
      </c>
      <c r="X36" s="24">
        <v>8129388</v>
      </c>
      <c r="Y36" s="24">
        <v>-1812233</v>
      </c>
      <c r="Z36" s="6">
        <v>-22.29</v>
      </c>
      <c r="AA36" s="22">
        <v>12917402</v>
      </c>
    </row>
    <row r="37" spans="1:27" ht="13.5">
      <c r="A37" s="5" t="s">
        <v>41</v>
      </c>
      <c r="B37" s="3"/>
      <c r="C37" s="25"/>
      <c r="D37" s="25"/>
      <c r="E37" s="26">
        <v>7124484</v>
      </c>
      <c r="F37" s="27">
        <v>7124484</v>
      </c>
      <c r="G37" s="27">
        <v>184373</v>
      </c>
      <c r="H37" s="27">
        <v>241430</v>
      </c>
      <c r="I37" s="27">
        <v>566832</v>
      </c>
      <c r="J37" s="27">
        <v>992635</v>
      </c>
      <c r="K37" s="27">
        <v>762790</v>
      </c>
      <c r="L37" s="27">
        <v>439313</v>
      </c>
      <c r="M37" s="27">
        <v>346601</v>
      </c>
      <c r="N37" s="27">
        <v>1548704</v>
      </c>
      <c r="O37" s="27">
        <v>329967</v>
      </c>
      <c r="P37" s="27">
        <v>353219</v>
      </c>
      <c r="Q37" s="27">
        <v>248844</v>
      </c>
      <c r="R37" s="27">
        <v>932030</v>
      </c>
      <c r="S37" s="27"/>
      <c r="T37" s="27"/>
      <c r="U37" s="27"/>
      <c r="V37" s="27"/>
      <c r="W37" s="27">
        <v>3473369</v>
      </c>
      <c r="X37" s="27">
        <v>4361318</v>
      </c>
      <c r="Y37" s="27">
        <v>-887949</v>
      </c>
      <c r="Z37" s="7">
        <v>-20.36</v>
      </c>
      <c r="AA37" s="25">
        <v>7124484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131157313</v>
      </c>
      <c r="F38" s="21">
        <f t="shared" si="7"/>
        <v>131157313</v>
      </c>
      <c r="G38" s="21">
        <f t="shared" si="7"/>
        <v>11816285</v>
      </c>
      <c r="H38" s="21">
        <f t="shared" si="7"/>
        <v>10228761</v>
      </c>
      <c r="I38" s="21">
        <f t="shared" si="7"/>
        <v>9827616</v>
      </c>
      <c r="J38" s="21">
        <f t="shared" si="7"/>
        <v>31872662</v>
      </c>
      <c r="K38" s="21">
        <f t="shared" si="7"/>
        <v>11409310</v>
      </c>
      <c r="L38" s="21">
        <f t="shared" si="7"/>
        <v>11422773</v>
      </c>
      <c r="M38" s="21">
        <f t="shared" si="7"/>
        <v>8027025</v>
      </c>
      <c r="N38" s="21">
        <f t="shared" si="7"/>
        <v>30859108</v>
      </c>
      <c r="O38" s="21">
        <f t="shared" si="7"/>
        <v>9922165</v>
      </c>
      <c r="P38" s="21">
        <f t="shared" si="7"/>
        <v>3649166</v>
      </c>
      <c r="Q38" s="21">
        <f t="shared" si="7"/>
        <v>13530840</v>
      </c>
      <c r="R38" s="21">
        <f t="shared" si="7"/>
        <v>27102171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89833941</v>
      </c>
      <c r="X38" s="21">
        <f t="shared" si="7"/>
        <v>88534116</v>
      </c>
      <c r="Y38" s="21">
        <f t="shared" si="7"/>
        <v>1299825</v>
      </c>
      <c r="Z38" s="4">
        <f>+IF(X38&lt;&gt;0,+(Y38/X38)*100,0)</f>
        <v>1.4681628492230046</v>
      </c>
      <c r="AA38" s="19">
        <f>SUM(AA39:AA41)</f>
        <v>131157313</v>
      </c>
    </row>
    <row r="39" spans="1:27" ht="13.5">
      <c r="A39" s="5" t="s">
        <v>43</v>
      </c>
      <c r="B39" s="3"/>
      <c r="C39" s="22"/>
      <c r="D39" s="22"/>
      <c r="E39" s="23">
        <v>77153105</v>
      </c>
      <c r="F39" s="24">
        <v>77153105</v>
      </c>
      <c r="G39" s="24">
        <v>8957674</v>
      </c>
      <c r="H39" s="24">
        <v>8315391</v>
      </c>
      <c r="I39" s="24">
        <v>6275344</v>
      </c>
      <c r="J39" s="24">
        <v>23548409</v>
      </c>
      <c r="K39" s="24">
        <v>6887196</v>
      </c>
      <c r="L39" s="24">
        <v>5218049</v>
      </c>
      <c r="M39" s="24">
        <v>3338376</v>
      </c>
      <c r="N39" s="24">
        <v>15443621</v>
      </c>
      <c r="O39" s="24">
        <v>7561346</v>
      </c>
      <c r="P39" s="24">
        <v>1745596</v>
      </c>
      <c r="Q39" s="24">
        <v>10802226</v>
      </c>
      <c r="R39" s="24">
        <v>20109168</v>
      </c>
      <c r="S39" s="24"/>
      <c r="T39" s="24"/>
      <c r="U39" s="24"/>
      <c r="V39" s="24"/>
      <c r="W39" s="24">
        <v>59101198</v>
      </c>
      <c r="X39" s="24">
        <v>50305948</v>
      </c>
      <c r="Y39" s="24">
        <v>8795250</v>
      </c>
      <c r="Z39" s="6">
        <v>17.48</v>
      </c>
      <c r="AA39" s="22">
        <v>77153105</v>
      </c>
    </row>
    <row r="40" spans="1:27" ht="13.5">
      <c r="A40" s="5" t="s">
        <v>44</v>
      </c>
      <c r="B40" s="3"/>
      <c r="C40" s="22"/>
      <c r="D40" s="22"/>
      <c r="E40" s="23">
        <v>29724634</v>
      </c>
      <c r="F40" s="24">
        <v>29724634</v>
      </c>
      <c r="G40" s="24">
        <v>770874</v>
      </c>
      <c r="H40" s="24">
        <v>157499</v>
      </c>
      <c r="I40" s="24">
        <v>1767555</v>
      </c>
      <c r="J40" s="24">
        <v>2695928</v>
      </c>
      <c r="K40" s="24">
        <v>2900619</v>
      </c>
      <c r="L40" s="24">
        <v>4149020</v>
      </c>
      <c r="M40" s="24">
        <v>2938639</v>
      </c>
      <c r="N40" s="24">
        <v>9988278</v>
      </c>
      <c r="O40" s="24">
        <v>358277</v>
      </c>
      <c r="P40" s="24">
        <v>69001</v>
      </c>
      <c r="Q40" s="24">
        <v>596573</v>
      </c>
      <c r="R40" s="24">
        <v>1023851</v>
      </c>
      <c r="S40" s="24"/>
      <c r="T40" s="24"/>
      <c r="U40" s="24"/>
      <c r="V40" s="24"/>
      <c r="W40" s="24">
        <v>13708057</v>
      </c>
      <c r="X40" s="24">
        <v>20466327</v>
      </c>
      <c r="Y40" s="24">
        <v>-6758270</v>
      </c>
      <c r="Z40" s="6">
        <v>-33.02</v>
      </c>
      <c r="AA40" s="22">
        <v>29724634</v>
      </c>
    </row>
    <row r="41" spans="1:27" ht="13.5">
      <c r="A41" s="5" t="s">
        <v>45</v>
      </c>
      <c r="B41" s="3"/>
      <c r="C41" s="22"/>
      <c r="D41" s="22"/>
      <c r="E41" s="23">
        <v>24279574</v>
      </c>
      <c r="F41" s="24">
        <v>24279574</v>
      </c>
      <c r="G41" s="24">
        <v>2087737</v>
      </c>
      <c r="H41" s="24">
        <v>1755871</v>
      </c>
      <c r="I41" s="24">
        <v>1784717</v>
      </c>
      <c r="J41" s="24">
        <v>5628325</v>
      </c>
      <c r="K41" s="24">
        <v>1621495</v>
      </c>
      <c r="L41" s="24">
        <v>2055704</v>
      </c>
      <c r="M41" s="24">
        <v>1750010</v>
      </c>
      <c r="N41" s="24">
        <v>5427209</v>
      </c>
      <c r="O41" s="24">
        <v>2002542</v>
      </c>
      <c r="P41" s="24">
        <v>1834569</v>
      </c>
      <c r="Q41" s="24">
        <v>2132041</v>
      </c>
      <c r="R41" s="24">
        <v>5969152</v>
      </c>
      <c r="S41" s="24"/>
      <c r="T41" s="24"/>
      <c r="U41" s="24"/>
      <c r="V41" s="24"/>
      <c r="W41" s="24">
        <v>17024686</v>
      </c>
      <c r="X41" s="24">
        <v>17761841</v>
      </c>
      <c r="Y41" s="24">
        <v>-737155</v>
      </c>
      <c r="Z41" s="6">
        <v>-4.15</v>
      </c>
      <c r="AA41" s="22">
        <v>24279574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555711458</v>
      </c>
      <c r="F42" s="21">
        <f t="shared" si="8"/>
        <v>555711458</v>
      </c>
      <c r="G42" s="21">
        <f t="shared" si="8"/>
        <v>17200517</v>
      </c>
      <c r="H42" s="21">
        <f t="shared" si="8"/>
        <v>21882546</v>
      </c>
      <c r="I42" s="21">
        <f t="shared" si="8"/>
        <v>29911157</v>
      </c>
      <c r="J42" s="21">
        <f t="shared" si="8"/>
        <v>68994220</v>
      </c>
      <c r="K42" s="21">
        <f t="shared" si="8"/>
        <v>25073420</v>
      </c>
      <c r="L42" s="21">
        <f t="shared" si="8"/>
        <v>33974186</v>
      </c>
      <c r="M42" s="21">
        <f t="shared" si="8"/>
        <v>29427374</v>
      </c>
      <c r="N42" s="21">
        <f t="shared" si="8"/>
        <v>88474980</v>
      </c>
      <c r="O42" s="21">
        <f t="shared" si="8"/>
        <v>20737518</v>
      </c>
      <c r="P42" s="21">
        <f t="shared" si="8"/>
        <v>26427776</v>
      </c>
      <c r="Q42" s="21">
        <f t="shared" si="8"/>
        <v>41421745</v>
      </c>
      <c r="R42" s="21">
        <f t="shared" si="8"/>
        <v>88587039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246056239</v>
      </c>
      <c r="X42" s="21">
        <f t="shared" si="8"/>
        <v>408646220</v>
      </c>
      <c r="Y42" s="21">
        <f t="shared" si="8"/>
        <v>-162589981</v>
      </c>
      <c r="Z42" s="4">
        <f>+IF(X42&lt;&gt;0,+(Y42/X42)*100,0)</f>
        <v>-39.78746726202435</v>
      </c>
      <c r="AA42" s="19">
        <f>SUM(AA43:AA46)</f>
        <v>555711458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>
        <v>555711458</v>
      </c>
      <c r="F44" s="24">
        <v>555711458</v>
      </c>
      <c r="G44" s="24">
        <v>17200517</v>
      </c>
      <c r="H44" s="24">
        <v>21882546</v>
      </c>
      <c r="I44" s="24">
        <v>29911157</v>
      </c>
      <c r="J44" s="24">
        <v>68994220</v>
      </c>
      <c r="K44" s="24">
        <v>25073420</v>
      </c>
      <c r="L44" s="24">
        <v>33974186</v>
      </c>
      <c r="M44" s="24">
        <v>29427374</v>
      </c>
      <c r="N44" s="24">
        <v>88474980</v>
      </c>
      <c r="O44" s="24">
        <v>20737518</v>
      </c>
      <c r="P44" s="24">
        <v>26427776</v>
      </c>
      <c r="Q44" s="24">
        <v>41421745</v>
      </c>
      <c r="R44" s="24">
        <v>88587039</v>
      </c>
      <c r="S44" s="24"/>
      <c r="T44" s="24"/>
      <c r="U44" s="24"/>
      <c r="V44" s="24"/>
      <c r="W44" s="24">
        <v>246056239</v>
      </c>
      <c r="X44" s="24">
        <v>401896220</v>
      </c>
      <c r="Y44" s="24">
        <v>-155839981</v>
      </c>
      <c r="Z44" s="6">
        <v>-38.78</v>
      </c>
      <c r="AA44" s="22">
        <v>555711458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>
        <v>6750000</v>
      </c>
      <c r="Y45" s="27">
        <v>-6750000</v>
      </c>
      <c r="Z45" s="7">
        <v>-100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>
        <v>2939254</v>
      </c>
      <c r="F47" s="21">
        <v>2939254</v>
      </c>
      <c r="G47" s="21">
        <v>100483</v>
      </c>
      <c r="H47" s="21">
        <v>61050</v>
      </c>
      <c r="I47" s="21">
        <v>484527</v>
      </c>
      <c r="J47" s="21">
        <v>646060</v>
      </c>
      <c r="K47" s="21">
        <v>267954</v>
      </c>
      <c r="L47" s="21">
        <v>170883</v>
      </c>
      <c r="M47" s="21">
        <v>203576</v>
      </c>
      <c r="N47" s="21">
        <v>642413</v>
      </c>
      <c r="O47" s="21">
        <v>190991</v>
      </c>
      <c r="P47" s="21">
        <v>97561</v>
      </c>
      <c r="Q47" s="21">
        <v>461150</v>
      </c>
      <c r="R47" s="21">
        <v>749702</v>
      </c>
      <c r="S47" s="21"/>
      <c r="T47" s="21"/>
      <c r="U47" s="21"/>
      <c r="V47" s="21"/>
      <c r="W47" s="21">
        <v>2038175</v>
      </c>
      <c r="X47" s="21">
        <v>2479614</v>
      </c>
      <c r="Y47" s="21">
        <v>-441439</v>
      </c>
      <c r="Z47" s="4">
        <v>-17.8</v>
      </c>
      <c r="AA47" s="19">
        <v>2939254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1134760924</v>
      </c>
      <c r="F48" s="42">
        <f t="shared" si="9"/>
        <v>1134760924</v>
      </c>
      <c r="G48" s="42">
        <f t="shared" si="9"/>
        <v>56284416</v>
      </c>
      <c r="H48" s="42">
        <f t="shared" si="9"/>
        <v>58986459</v>
      </c>
      <c r="I48" s="42">
        <f t="shared" si="9"/>
        <v>76729270</v>
      </c>
      <c r="J48" s="42">
        <f t="shared" si="9"/>
        <v>192000145</v>
      </c>
      <c r="K48" s="42">
        <f t="shared" si="9"/>
        <v>68343654</v>
      </c>
      <c r="L48" s="42">
        <f t="shared" si="9"/>
        <v>79447269</v>
      </c>
      <c r="M48" s="42">
        <f t="shared" si="9"/>
        <v>67934674</v>
      </c>
      <c r="N48" s="42">
        <f t="shared" si="9"/>
        <v>215725597</v>
      </c>
      <c r="O48" s="42">
        <f t="shared" si="9"/>
        <v>66665140</v>
      </c>
      <c r="P48" s="42">
        <f t="shared" si="9"/>
        <v>58787405</v>
      </c>
      <c r="Q48" s="42">
        <f t="shared" si="9"/>
        <v>90925675</v>
      </c>
      <c r="R48" s="42">
        <f t="shared" si="9"/>
        <v>216378220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624103962</v>
      </c>
      <c r="X48" s="42">
        <f t="shared" si="9"/>
        <v>814718761</v>
      </c>
      <c r="Y48" s="42">
        <f t="shared" si="9"/>
        <v>-190614799</v>
      </c>
      <c r="Z48" s="43">
        <f>+IF(X48&lt;&gt;0,+(Y48/X48)*100,0)</f>
        <v>-23.396392488376737</v>
      </c>
      <c r="AA48" s="40">
        <f>+AA28+AA32+AA38+AA42+AA47</f>
        <v>1134760924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1077080373</v>
      </c>
      <c r="F49" s="46">
        <f t="shared" si="10"/>
        <v>1077080373</v>
      </c>
      <c r="G49" s="46">
        <f t="shared" si="10"/>
        <v>439442831</v>
      </c>
      <c r="H49" s="46">
        <f t="shared" si="10"/>
        <v>146665528</v>
      </c>
      <c r="I49" s="46">
        <f t="shared" si="10"/>
        <v>-22463582</v>
      </c>
      <c r="J49" s="46">
        <f t="shared" si="10"/>
        <v>563644777</v>
      </c>
      <c r="K49" s="46">
        <f t="shared" si="10"/>
        <v>13252365</v>
      </c>
      <c r="L49" s="46">
        <f t="shared" si="10"/>
        <v>52877804</v>
      </c>
      <c r="M49" s="46">
        <f t="shared" si="10"/>
        <v>386356342</v>
      </c>
      <c r="N49" s="46">
        <f t="shared" si="10"/>
        <v>452486511</v>
      </c>
      <c r="O49" s="46">
        <f t="shared" si="10"/>
        <v>112283072</v>
      </c>
      <c r="P49" s="46">
        <f t="shared" si="10"/>
        <v>-32003167</v>
      </c>
      <c r="Q49" s="46">
        <f t="shared" si="10"/>
        <v>262069836</v>
      </c>
      <c r="R49" s="46">
        <f t="shared" si="10"/>
        <v>342349741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1358481029</v>
      </c>
      <c r="X49" s="46">
        <f>IF(F25=F48,0,X25-X48)</f>
        <v>197973249</v>
      </c>
      <c r="Y49" s="46">
        <f t="shared" si="10"/>
        <v>1160507780</v>
      </c>
      <c r="Z49" s="47">
        <f>+IF(X49&lt;&gt;0,+(Y49/X49)*100,0)</f>
        <v>586.1942387983945</v>
      </c>
      <c r="AA49" s="44">
        <f>+AA25-AA48</f>
        <v>1077080373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92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200754944</v>
      </c>
      <c r="D5" s="19">
        <f>SUM(D6:D8)</f>
        <v>0</v>
      </c>
      <c r="E5" s="20">
        <f t="shared" si="0"/>
        <v>207936798</v>
      </c>
      <c r="F5" s="21">
        <f t="shared" si="0"/>
        <v>211080591</v>
      </c>
      <c r="G5" s="21">
        <f t="shared" si="0"/>
        <v>87232746</v>
      </c>
      <c r="H5" s="21">
        <f t="shared" si="0"/>
        <v>3084247</v>
      </c>
      <c r="I5" s="21">
        <f t="shared" si="0"/>
        <v>5041749</v>
      </c>
      <c r="J5" s="21">
        <f t="shared" si="0"/>
        <v>95358742</v>
      </c>
      <c r="K5" s="21">
        <f t="shared" si="0"/>
        <v>3445483</v>
      </c>
      <c r="L5" s="21">
        <f t="shared" si="0"/>
        <v>3169123</v>
      </c>
      <c r="M5" s="21">
        <f t="shared" si="0"/>
        <v>53136918</v>
      </c>
      <c r="N5" s="21">
        <f t="shared" si="0"/>
        <v>59751524</v>
      </c>
      <c r="O5" s="21">
        <f t="shared" si="0"/>
        <v>10439279</v>
      </c>
      <c r="P5" s="21">
        <f t="shared" si="0"/>
        <v>3821222</v>
      </c>
      <c r="Q5" s="21">
        <f t="shared" si="0"/>
        <v>34378667</v>
      </c>
      <c r="R5" s="21">
        <f t="shared" si="0"/>
        <v>48639168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203749434</v>
      </c>
      <c r="X5" s="21">
        <f t="shared" si="0"/>
        <v>155414259</v>
      </c>
      <c r="Y5" s="21">
        <f t="shared" si="0"/>
        <v>48335175</v>
      </c>
      <c r="Z5" s="4">
        <f>+IF(X5&lt;&gt;0,+(Y5/X5)*100,0)</f>
        <v>31.1008625019407</v>
      </c>
      <c r="AA5" s="19">
        <f>SUM(AA6:AA8)</f>
        <v>211080591</v>
      </c>
    </row>
    <row r="6" spans="1:27" ht="13.5">
      <c r="A6" s="5" t="s">
        <v>33</v>
      </c>
      <c r="B6" s="3"/>
      <c r="C6" s="22"/>
      <c r="D6" s="22"/>
      <c r="E6" s="23"/>
      <c r="F6" s="24">
        <v>2267783</v>
      </c>
      <c r="G6" s="24"/>
      <c r="H6" s="24"/>
      <c r="I6" s="24">
        <v>2128837</v>
      </c>
      <c r="J6" s="24">
        <v>2128837</v>
      </c>
      <c r="K6" s="24"/>
      <c r="L6" s="24"/>
      <c r="M6" s="24">
        <v>35000</v>
      </c>
      <c r="N6" s="24">
        <v>35000</v>
      </c>
      <c r="O6" s="24"/>
      <c r="P6" s="24"/>
      <c r="Q6" s="24"/>
      <c r="R6" s="24"/>
      <c r="S6" s="24"/>
      <c r="T6" s="24"/>
      <c r="U6" s="24"/>
      <c r="V6" s="24"/>
      <c r="W6" s="24">
        <v>2163837</v>
      </c>
      <c r="X6" s="24"/>
      <c r="Y6" s="24">
        <v>2163837</v>
      </c>
      <c r="Z6" s="6">
        <v>0</v>
      </c>
      <c r="AA6" s="22">
        <v>2267783</v>
      </c>
    </row>
    <row r="7" spans="1:27" ht="13.5">
      <c r="A7" s="5" t="s">
        <v>34</v>
      </c>
      <c r="B7" s="3"/>
      <c r="C7" s="25">
        <v>200584162</v>
      </c>
      <c r="D7" s="25"/>
      <c r="E7" s="26">
        <v>206962672</v>
      </c>
      <c r="F7" s="27">
        <v>206962672</v>
      </c>
      <c r="G7" s="27">
        <v>87232746</v>
      </c>
      <c r="H7" s="27">
        <v>3084247</v>
      </c>
      <c r="I7" s="27">
        <v>2866931</v>
      </c>
      <c r="J7" s="27">
        <v>93183924</v>
      </c>
      <c r="K7" s="27">
        <v>3215772</v>
      </c>
      <c r="L7" s="27">
        <v>3129182</v>
      </c>
      <c r="M7" s="27">
        <v>53061303</v>
      </c>
      <c r="N7" s="27">
        <v>59406257</v>
      </c>
      <c r="O7" s="27">
        <v>10350274</v>
      </c>
      <c r="P7" s="27">
        <v>3777950</v>
      </c>
      <c r="Q7" s="27">
        <v>34332080</v>
      </c>
      <c r="R7" s="27">
        <v>48460304</v>
      </c>
      <c r="S7" s="27"/>
      <c r="T7" s="27"/>
      <c r="U7" s="27"/>
      <c r="V7" s="27"/>
      <c r="W7" s="27">
        <v>201050485</v>
      </c>
      <c r="X7" s="27">
        <v>155189259</v>
      </c>
      <c r="Y7" s="27">
        <v>45861226</v>
      </c>
      <c r="Z7" s="7">
        <v>29.55</v>
      </c>
      <c r="AA7" s="25">
        <v>206962672</v>
      </c>
    </row>
    <row r="8" spans="1:27" ht="13.5">
      <c r="A8" s="5" t="s">
        <v>35</v>
      </c>
      <c r="B8" s="3"/>
      <c r="C8" s="22">
        <v>170782</v>
      </c>
      <c r="D8" s="22"/>
      <c r="E8" s="23">
        <v>974126</v>
      </c>
      <c r="F8" s="24">
        <v>1850136</v>
      </c>
      <c r="G8" s="24"/>
      <c r="H8" s="24"/>
      <c r="I8" s="24">
        <v>45981</v>
      </c>
      <c r="J8" s="24">
        <v>45981</v>
      </c>
      <c r="K8" s="24">
        <v>229711</v>
      </c>
      <c r="L8" s="24">
        <v>39941</v>
      </c>
      <c r="M8" s="24">
        <v>40615</v>
      </c>
      <c r="N8" s="24">
        <v>310267</v>
      </c>
      <c r="O8" s="24">
        <v>89005</v>
      </c>
      <c r="P8" s="24">
        <v>43272</v>
      </c>
      <c r="Q8" s="24">
        <v>46587</v>
      </c>
      <c r="R8" s="24">
        <v>178864</v>
      </c>
      <c r="S8" s="24"/>
      <c r="T8" s="24"/>
      <c r="U8" s="24"/>
      <c r="V8" s="24"/>
      <c r="W8" s="24">
        <v>535112</v>
      </c>
      <c r="X8" s="24">
        <v>225000</v>
      </c>
      <c r="Y8" s="24">
        <v>310112</v>
      </c>
      <c r="Z8" s="6">
        <v>137.83</v>
      </c>
      <c r="AA8" s="22">
        <v>1850136</v>
      </c>
    </row>
    <row r="9" spans="1:27" ht="13.5">
      <c r="A9" s="2" t="s">
        <v>36</v>
      </c>
      <c r="B9" s="3"/>
      <c r="C9" s="19">
        <f aca="true" t="shared" si="1" ref="C9:Y9">SUM(C10:C14)</f>
        <v>21082953</v>
      </c>
      <c r="D9" s="19">
        <f>SUM(D10:D14)</f>
        <v>0</v>
      </c>
      <c r="E9" s="20">
        <f t="shared" si="1"/>
        <v>17350670</v>
      </c>
      <c r="F9" s="21">
        <f t="shared" si="1"/>
        <v>4777500</v>
      </c>
      <c r="G9" s="21">
        <f t="shared" si="1"/>
        <v>1132288</v>
      </c>
      <c r="H9" s="21">
        <f t="shared" si="1"/>
        <v>1155092</v>
      </c>
      <c r="I9" s="21">
        <f t="shared" si="1"/>
        <v>1291014</v>
      </c>
      <c r="J9" s="21">
        <f t="shared" si="1"/>
        <v>3578394</v>
      </c>
      <c r="K9" s="21">
        <f t="shared" si="1"/>
        <v>1160668</v>
      </c>
      <c r="L9" s="21">
        <f t="shared" si="1"/>
        <v>1432308</v>
      </c>
      <c r="M9" s="21">
        <f t="shared" si="1"/>
        <v>1007298</v>
      </c>
      <c r="N9" s="21">
        <f t="shared" si="1"/>
        <v>3600274</v>
      </c>
      <c r="O9" s="21">
        <f t="shared" si="1"/>
        <v>2173743</v>
      </c>
      <c r="P9" s="21">
        <f t="shared" si="1"/>
        <v>1703669</v>
      </c>
      <c r="Q9" s="21">
        <f t="shared" si="1"/>
        <v>3208577</v>
      </c>
      <c r="R9" s="21">
        <f t="shared" si="1"/>
        <v>7085989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14264657</v>
      </c>
      <c r="X9" s="21">
        <f t="shared" si="1"/>
        <v>13273956</v>
      </c>
      <c r="Y9" s="21">
        <f t="shared" si="1"/>
        <v>990701</v>
      </c>
      <c r="Z9" s="4">
        <f>+IF(X9&lt;&gt;0,+(Y9/X9)*100,0)</f>
        <v>7.463494680862285</v>
      </c>
      <c r="AA9" s="19">
        <f>SUM(AA10:AA14)</f>
        <v>4777500</v>
      </c>
    </row>
    <row r="10" spans="1:27" ht="13.5">
      <c r="A10" s="5" t="s">
        <v>37</v>
      </c>
      <c r="B10" s="3"/>
      <c r="C10" s="22">
        <v>14702037</v>
      </c>
      <c r="D10" s="22"/>
      <c r="E10" s="23">
        <v>12573170</v>
      </c>
      <c r="F10" s="24"/>
      <c r="G10" s="24">
        <v>745117</v>
      </c>
      <c r="H10" s="24">
        <v>741709</v>
      </c>
      <c r="I10" s="24">
        <v>757676</v>
      </c>
      <c r="J10" s="24">
        <v>2244502</v>
      </c>
      <c r="K10" s="24">
        <v>958041</v>
      </c>
      <c r="L10" s="24">
        <v>1432308</v>
      </c>
      <c r="M10" s="24">
        <v>1007298</v>
      </c>
      <c r="N10" s="24">
        <v>3397647</v>
      </c>
      <c r="O10" s="24">
        <v>2173743</v>
      </c>
      <c r="P10" s="24">
        <v>1703669</v>
      </c>
      <c r="Q10" s="24">
        <v>3208577</v>
      </c>
      <c r="R10" s="24">
        <v>7085989</v>
      </c>
      <c r="S10" s="24"/>
      <c r="T10" s="24"/>
      <c r="U10" s="24"/>
      <c r="V10" s="24"/>
      <c r="W10" s="24">
        <v>12728138</v>
      </c>
      <c r="X10" s="24">
        <v>9110007</v>
      </c>
      <c r="Y10" s="24">
        <v>3618131</v>
      </c>
      <c r="Z10" s="6">
        <v>39.72</v>
      </c>
      <c r="AA10" s="22"/>
    </row>
    <row r="11" spans="1:27" ht="13.5">
      <c r="A11" s="5" t="s">
        <v>38</v>
      </c>
      <c r="B11" s="3"/>
      <c r="C11" s="22">
        <v>586188</v>
      </c>
      <c r="D11" s="22"/>
      <c r="E11" s="23"/>
      <c r="F11" s="24"/>
      <c r="G11" s="24">
        <v>36402</v>
      </c>
      <c r="H11" s="24">
        <v>49087</v>
      </c>
      <c r="I11" s="24">
        <v>49479</v>
      </c>
      <c r="J11" s="24">
        <v>134968</v>
      </c>
      <c r="K11" s="24">
        <v>-134968</v>
      </c>
      <c r="L11" s="24"/>
      <c r="M11" s="24"/>
      <c r="N11" s="24">
        <v>-134968</v>
      </c>
      <c r="O11" s="24"/>
      <c r="P11" s="24"/>
      <c r="Q11" s="24"/>
      <c r="R11" s="24"/>
      <c r="S11" s="24"/>
      <c r="T11" s="24"/>
      <c r="U11" s="24"/>
      <c r="V11" s="24"/>
      <c r="W11" s="24"/>
      <c r="X11" s="24">
        <v>505827</v>
      </c>
      <c r="Y11" s="24">
        <v>-505827</v>
      </c>
      <c r="Z11" s="6">
        <v>-100</v>
      </c>
      <c r="AA11" s="22"/>
    </row>
    <row r="12" spans="1:27" ht="13.5">
      <c r="A12" s="5" t="s">
        <v>39</v>
      </c>
      <c r="B12" s="3"/>
      <c r="C12" s="22">
        <v>5130002</v>
      </c>
      <c r="D12" s="22"/>
      <c r="E12" s="23">
        <v>4777500</v>
      </c>
      <c r="F12" s="24">
        <v>4777500</v>
      </c>
      <c r="G12" s="24">
        <v>350769</v>
      </c>
      <c r="H12" s="24">
        <v>364296</v>
      </c>
      <c r="I12" s="24">
        <v>483859</v>
      </c>
      <c r="J12" s="24">
        <v>1198924</v>
      </c>
      <c r="K12" s="24">
        <v>337595</v>
      </c>
      <c r="L12" s="24"/>
      <c r="M12" s="24"/>
      <c r="N12" s="24">
        <v>337595</v>
      </c>
      <c r="O12" s="24"/>
      <c r="P12" s="24"/>
      <c r="Q12" s="24"/>
      <c r="R12" s="24"/>
      <c r="S12" s="24"/>
      <c r="T12" s="24"/>
      <c r="U12" s="24"/>
      <c r="V12" s="24"/>
      <c r="W12" s="24">
        <v>1536519</v>
      </c>
      <c r="X12" s="24">
        <v>3583125</v>
      </c>
      <c r="Y12" s="24">
        <v>-2046606</v>
      </c>
      <c r="Z12" s="6">
        <v>-57.12</v>
      </c>
      <c r="AA12" s="22">
        <v>4777500</v>
      </c>
    </row>
    <row r="13" spans="1:27" ht="13.5">
      <c r="A13" s="5" t="s">
        <v>40</v>
      </c>
      <c r="B13" s="3"/>
      <c r="C13" s="22">
        <v>664726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74997</v>
      </c>
      <c r="Y13" s="24">
        <v>-74997</v>
      </c>
      <c r="Z13" s="6">
        <v>-100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1413360</v>
      </c>
      <c r="D15" s="19">
        <f>SUM(D16:D18)</f>
        <v>0</v>
      </c>
      <c r="E15" s="20">
        <f t="shared" si="2"/>
        <v>1533030</v>
      </c>
      <c r="F15" s="21">
        <f t="shared" si="2"/>
        <v>49994874</v>
      </c>
      <c r="G15" s="21">
        <f t="shared" si="2"/>
        <v>8534</v>
      </c>
      <c r="H15" s="21">
        <f t="shared" si="2"/>
        <v>32721</v>
      </c>
      <c r="I15" s="21">
        <f t="shared" si="2"/>
        <v>23455</v>
      </c>
      <c r="J15" s="21">
        <f t="shared" si="2"/>
        <v>64710</v>
      </c>
      <c r="K15" s="21">
        <f t="shared" si="2"/>
        <v>8626</v>
      </c>
      <c r="L15" s="21">
        <f t="shared" si="2"/>
        <v>1820749</v>
      </c>
      <c r="M15" s="21">
        <f t="shared" si="2"/>
        <v>2860826</v>
      </c>
      <c r="N15" s="21">
        <f t="shared" si="2"/>
        <v>4690201</v>
      </c>
      <c r="O15" s="21">
        <f t="shared" si="2"/>
        <v>4813630</v>
      </c>
      <c r="P15" s="21">
        <f t="shared" si="2"/>
        <v>846897</v>
      </c>
      <c r="Q15" s="21">
        <f t="shared" si="2"/>
        <v>8091159</v>
      </c>
      <c r="R15" s="21">
        <f t="shared" si="2"/>
        <v>13751686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18506597</v>
      </c>
      <c r="X15" s="21">
        <f t="shared" si="2"/>
        <v>1094652</v>
      </c>
      <c r="Y15" s="21">
        <f t="shared" si="2"/>
        <v>17411945</v>
      </c>
      <c r="Z15" s="4">
        <f>+IF(X15&lt;&gt;0,+(Y15/X15)*100,0)</f>
        <v>1590.6374811355572</v>
      </c>
      <c r="AA15" s="19">
        <f>SUM(AA16:AA18)</f>
        <v>49994874</v>
      </c>
    </row>
    <row r="16" spans="1:27" ht="13.5">
      <c r="A16" s="5" t="s">
        <v>43</v>
      </c>
      <c r="B16" s="3"/>
      <c r="C16" s="22">
        <v>1413360</v>
      </c>
      <c r="D16" s="22"/>
      <c r="E16" s="23">
        <v>1533030</v>
      </c>
      <c r="F16" s="24">
        <v>2145342</v>
      </c>
      <c r="G16" s="24">
        <v>8534</v>
      </c>
      <c r="H16" s="24">
        <v>32721</v>
      </c>
      <c r="I16" s="24">
        <v>23455</v>
      </c>
      <c r="J16" s="24">
        <v>64710</v>
      </c>
      <c r="K16" s="24">
        <v>8626</v>
      </c>
      <c r="L16" s="24">
        <v>-445020</v>
      </c>
      <c r="M16" s="24">
        <v>749622</v>
      </c>
      <c r="N16" s="24">
        <v>313228</v>
      </c>
      <c r="O16" s="24">
        <v>100175</v>
      </c>
      <c r="P16" s="24">
        <v>53452</v>
      </c>
      <c r="Q16" s="24">
        <v>23597</v>
      </c>
      <c r="R16" s="24">
        <v>177224</v>
      </c>
      <c r="S16" s="24"/>
      <c r="T16" s="24"/>
      <c r="U16" s="24"/>
      <c r="V16" s="24"/>
      <c r="W16" s="24">
        <v>555162</v>
      </c>
      <c r="X16" s="24">
        <v>1094652</v>
      </c>
      <c r="Y16" s="24">
        <v>-539490</v>
      </c>
      <c r="Z16" s="6">
        <v>-49.28</v>
      </c>
      <c r="AA16" s="22">
        <v>2145342</v>
      </c>
    </row>
    <row r="17" spans="1:27" ht="13.5">
      <c r="A17" s="5" t="s">
        <v>44</v>
      </c>
      <c r="B17" s="3"/>
      <c r="C17" s="22"/>
      <c r="D17" s="22"/>
      <c r="E17" s="23"/>
      <c r="F17" s="24">
        <v>47849532</v>
      </c>
      <c r="G17" s="24"/>
      <c r="H17" s="24"/>
      <c r="I17" s="24"/>
      <c r="J17" s="24"/>
      <c r="K17" s="24"/>
      <c r="L17" s="24">
        <v>2265769</v>
      </c>
      <c r="M17" s="24">
        <v>2111204</v>
      </c>
      <c r="N17" s="24">
        <v>4376973</v>
      </c>
      <c r="O17" s="24">
        <v>4713455</v>
      </c>
      <c r="P17" s="24">
        <v>793445</v>
      </c>
      <c r="Q17" s="24">
        <v>8067562</v>
      </c>
      <c r="R17" s="24">
        <v>13574462</v>
      </c>
      <c r="S17" s="24"/>
      <c r="T17" s="24"/>
      <c r="U17" s="24"/>
      <c r="V17" s="24"/>
      <c r="W17" s="24">
        <v>17951435</v>
      </c>
      <c r="X17" s="24"/>
      <c r="Y17" s="24">
        <v>17951435</v>
      </c>
      <c r="Z17" s="6">
        <v>0</v>
      </c>
      <c r="AA17" s="22">
        <v>47849532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137347862</v>
      </c>
      <c r="D19" s="19">
        <f>SUM(D20:D23)</f>
        <v>0</v>
      </c>
      <c r="E19" s="20">
        <f t="shared" si="3"/>
        <v>187197969</v>
      </c>
      <c r="F19" s="21">
        <f t="shared" si="3"/>
        <v>152636207</v>
      </c>
      <c r="G19" s="21">
        <f t="shared" si="3"/>
        <v>9932552</v>
      </c>
      <c r="H19" s="21">
        <f t="shared" si="3"/>
        <v>-3637000</v>
      </c>
      <c r="I19" s="21">
        <f t="shared" si="3"/>
        <v>5448276</v>
      </c>
      <c r="J19" s="21">
        <f t="shared" si="3"/>
        <v>11743828</v>
      </c>
      <c r="K19" s="21">
        <f t="shared" si="3"/>
        <v>19225282</v>
      </c>
      <c r="L19" s="21">
        <f t="shared" si="3"/>
        <v>4731669</v>
      </c>
      <c r="M19" s="21">
        <f t="shared" si="3"/>
        <v>10734255</v>
      </c>
      <c r="N19" s="21">
        <f t="shared" si="3"/>
        <v>34691206</v>
      </c>
      <c r="O19" s="21">
        <f t="shared" si="3"/>
        <v>10453541</v>
      </c>
      <c r="P19" s="21">
        <f t="shared" si="3"/>
        <v>19088986</v>
      </c>
      <c r="Q19" s="21">
        <f t="shared" si="3"/>
        <v>24215803</v>
      </c>
      <c r="R19" s="21">
        <f t="shared" si="3"/>
        <v>53758330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100193364</v>
      </c>
      <c r="X19" s="21">
        <f t="shared" si="3"/>
        <v>140323473</v>
      </c>
      <c r="Y19" s="21">
        <f t="shared" si="3"/>
        <v>-40130109</v>
      </c>
      <c r="Z19" s="4">
        <f>+IF(X19&lt;&gt;0,+(Y19/X19)*100,0)</f>
        <v>-28.598286617378694</v>
      </c>
      <c r="AA19" s="19">
        <f>SUM(AA20:AA23)</f>
        <v>152636207</v>
      </c>
    </row>
    <row r="20" spans="1:27" ht="13.5">
      <c r="A20" s="5" t="s">
        <v>47</v>
      </c>
      <c r="B20" s="3"/>
      <c r="C20" s="22">
        <v>137347862</v>
      </c>
      <c r="D20" s="22"/>
      <c r="E20" s="23">
        <v>187197969</v>
      </c>
      <c r="F20" s="24">
        <v>140063037</v>
      </c>
      <c r="G20" s="24">
        <v>9932552</v>
      </c>
      <c r="H20" s="24">
        <v>-3637000</v>
      </c>
      <c r="I20" s="24">
        <v>5448276</v>
      </c>
      <c r="J20" s="24">
        <v>11743828</v>
      </c>
      <c r="K20" s="24">
        <v>19225282</v>
      </c>
      <c r="L20" s="24">
        <v>4731669</v>
      </c>
      <c r="M20" s="24">
        <v>10734255</v>
      </c>
      <c r="N20" s="24">
        <v>34691206</v>
      </c>
      <c r="O20" s="24">
        <v>10453541</v>
      </c>
      <c r="P20" s="24">
        <v>19088986</v>
      </c>
      <c r="Q20" s="24">
        <v>24215803</v>
      </c>
      <c r="R20" s="24">
        <v>53758330</v>
      </c>
      <c r="S20" s="24"/>
      <c r="T20" s="24"/>
      <c r="U20" s="24"/>
      <c r="V20" s="24"/>
      <c r="W20" s="24">
        <v>100193364</v>
      </c>
      <c r="X20" s="24">
        <v>140323473</v>
      </c>
      <c r="Y20" s="24">
        <v>-40130109</v>
      </c>
      <c r="Z20" s="6">
        <v>-28.6</v>
      </c>
      <c r="AA20" s="22">
        <v>140063037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>
        <v>12573170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>
        <v>12573170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360599119</v>
      </c>
      <c r="D25" s="40">
        <f>+D5+D9+D15+D19+D24</f>
        <v>0</v>
      </c>
      <c r="E25" s="41">
        <f t="shared" si="4"/>
        <v>414018467</v>
      </c>
      <c r="F25" s="42">
        <f t="shared" si="4"/>
        <v>418489172</v>
      </c>
      <c r="G25" s="42">
        <f t="shared" si="4"/>
        <v>98306120</v>
      </c>
      <c r="H25" s="42">
        <f t="shared" si="4"/>
        <v>635060</v>
      </c>
      <c r="I25" s="42">
        <f t="shared" si="4"/>
        <v>11804494</v>
      </c>
      <c r="J25" s="42">
        <f t="shared" si="4"/>
        <v>110745674</v>
      </c>
      <c r="K25" s="42">
        <f t="shared" si="4"/>
        <v>23840059</v>
      </c>
      <c r="L25" s="42">
        <f t="shared" si="4"/>
        <v>11153849</v>
      </c>
      <c r="M25" s="42">
        <f t="shared" si="4"/>
        <v>67739297</v>
      </c>
      <c r="N25" s="42">
        <f t="shared" si="4"/>
        <v>102733205</v>
      </c>
      <c r="O25" s="42">
        <f t="shared" si="4"/>
        <v>27880193</v>
      </c>
      <c r="P25" s="42">
        <f t="shared" si="4"/>
        <v>25460774</v>
      </c>
      <c r="Q25" s="42">
        <f t="shared" si="4"/>
        <v>69894206</v>
      </c>
      <c r="R25" s="42">
        <f t="shared" si="4"/>
        <v>123235173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336714052</v>
      </c>
      <c r="X25" s="42">
        <f t="shared" si="4"/>
        <v>310106340</v>
      </c>
      <c r="Y25" s="42">
        <f t="shared" si="4"/>
        <v>26607712</v>
      </c>
      <c r="Z25" s="43">
        <f>+IF(X25&lt;&gt;0,+(Y25/X25)*100,0)</f>
        <v>8.580189621405355</v>
      </c>
      <c r="AA25" s="40">
        <f>+AA5+AA9+AA15+AA19+AA24</f>
        <v>418489172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117387399</v>
      </c>
      <c r="D28" s="19">
        <f>SUM(D29:D31)</f>
        <v>0</v>
      </c>
      <c r="E28" s="20">
        <f t="shared" si="5"/>
        <v>148012263</v>
      </c>
      <c r="F28" s="21">
        <f t="shared" si="5"/>
        <v>154295928</v>
      </c>
      <c r="G28" s="21">
        <f t="shared" si="5"/>
        <v>6803780</v>
      </c>
      <c r="H28" s="21">
        <f t="shared" si="5"/>
        <v>10307075</v>
      </c>
      <c r="I28" s="21">
        <f t="shared" si="5"/>
        <v>13241106</v>
      </c>
      <c r="J28" s="21">
        <f t="shared" si="5"/>
        <v>30351961</v>
      </c>
      <c r="K28" s="21">
        <f t="shared" si="5"/>
        <v>11725974</v>
      </c>
      <c r="L28" s="21">
        <f t="shared" si="5"/>
        <v>12588287</v>
      </c>
      <c r="M28" s="21">
        <f t="shared" si="5"/>
        <v>12142541</v>
      </c>
      <c r="N28" s="21">
        <f t="shared" si="5"/>
        <v>36456802</v>
      </c>
      <c r="O28" s="21">
        <f t="shared" si="5"/>
        <v>10184327</v>
      </c>
      <c r="P28" s="21">
        <f t="shared" si="5"/>
        <v>11479492</v>
      </c>
      <c r="Q28" s="21">
        <f t="shared" si="5"/>
        <v>14469457</v>
      </c>
      <c r="R28" s="21">
        <f t="shared" si="5"/>
        <v>36133276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102942039</v>
      </c>
      <c r="X28" s="21">
        <f t="shared" si="5"/>
        <v>102580335</v>
      </c>
      <c r="Y28" s="21">
        <f t="shared" si="5"/>
        <v>361704</v>
      </c>
      <c r="Z28" s="4">
        <f>+IF(X28&lt;&gt;0,+(Y28/X28)*100,0)</f>
        <v>0.3526055944348398</v>
      </c>
      <c r="AA28" s="19">
        <f>SUM(AA29:AA31)</f>
        <v>154295928</v>
      </c>
    </row>
    <row r="29" spans="1:27" ht="13.5">
      <c r="A29" s="5" t="s">
        <v>33</v>
      </c>
      <c r="B29" s="3"/>
      <c r="C29" s="22">
        <v>32668857</v>
      </c>
      <c r="D29" s="22"/>
      <c r="E29" s="23">
        <v>43969762</v>
      </c>
      <c r="F29" s="24">
        <v>47800545</v>
      </c>
      <c r="G29" s="24">
        <v>2305872</v>
      </c>
      <c r="H29" s="24">
        <v>3274366</v>
      </c>
      <c r="I29" s="24">
        <v>6000299</v>
      </c>
      <c r="J29" s="24">
        <v>11580537</v>
      </c>
      <c r="K29" s="24">
        <v>3682709</v>
      </c>
      <c r="L29" s="24">
        <v>5446416</v>
      </c>
      <c r="M29" s="24">
        <v>3342322</v>
      </c>
      <c r="N29" s="24">
        <v>12471447</v>
      </c>
      <c r="O29" s="24">
        <v>2523207</v>
      </c>
      <c r="P29" s="24">
        <v>4290884</v>
      </c>
      <c r="Q29" s="24">
        <v>4116376</v>
      </c>
      <c r="R29" s="24">
        <v>10930467</v>
      </c>
      <c r="S29" s="24"/>
      <c r="T29" s="24"/>
      <c r="U29" s="24"/>
      <c r="V29" s="24"/>
      <c r="W29" s="24">
        <v>34982451</v>
      </c>
      <c r="X29" s="24">
        <v>27127908</v>
      </c>
      <c r="Y29" s="24">
        <v>7854543</v>
      </c>
      <c r="Z29" s="6">
        <v>28.95</v>
      </c>
      <c r="AA29" s="22">
        <v>47800545</v>
      </c>
    </row>
    <row r="30" spans="1:27" ht="13.5">
      <c r="A30" s="5" t="s">
        <v>34</v>
      </c>
      <c r="B30" s="3"/>
      <c r="C30" s="25">
        <v>48200392</v>
      </c>
      <c r="D30" s="25"/>
      <c r="E30" s="26">
        <v>56345689</v>
      </c>
      <c r="F30" s="27">
        <v>58760870</v>
      </c>
      <c r="G30" s="27">
        <v>2127675</v>
      </c>
      <c r="H30" s="27">
        <v>4195964</v>
      </c>
      <c r="I30" s="27">
        <v>4327806</v>
      </c>
      <c r="J30" s="27">
        <v>10651445</v>
      </c>
      <c r="K30" s="27">
        <v>4741449</v>
      </c>
      <c r="L30" s="27">
        <v>4324418</v>
      </c>
      <c r="M30" s="27">
        <v>4721725</v>
      </c>
      <c r="N30" s="27">
        <v>13787592</v>
      </c>
      <c r="O30" s="27">
        <v>4207672</v>
      </c>
      <c r="P30" s="27">
        <v>3034954</v>
      </c>
      <c r="Q30" s="27">
        <v>7054588</v>
      </c>
      <c r="R30" s="27">
        <v>14297214</v>
      </c>
      <c r="S30" s="27"/>
      <c r="T30" s="27"/>
      <c r="U30" s="27"/>
      <c r="V30" s="27"/>
      <c r="W30" s="27">
        <v>38736251</v>
      </c>
      <c r="X30" s="27">
        <v>41994882</v>
      </c>
      <c r="Y30" s="27">
        <v>-3258631</v>
      </c>
      <c r="Z30" s="7">
        <v>-7.76</v>
      </c>
      <c r="AA30" s="25">
        <v>58760870</v>
      </c>
    </row>
    <row r="31" spans="1:27" ht="13.5">
      <c r="A31" s="5" t="s">
        <v>35</v>
      </c>
      <c r="B31" s="3"/>
      <c r="C31" s="22">
        <v>36518150</v>
      </c>
      <c r="D31" s="22"/>
      <c r="E31" s="23">
        <v>47696812</v>
      </c>
      <c r="F31" s="24">
        <v>47734513</v>
      </c>
      <c r="G31" s="24">
        <v>2370233</v>
      </c>
      <c r="H31" s="24">
        <v>2836745</v>
      </c>
      <c r="I31" s="24">
        <v>2913001</v>
      </c>
      <c r="J31" s="24">
        <v>8119979</v>
      </c>
      <c r="K31" s="24">
        <v>3301816</v>
      </c>
      <c r="L31" s="24">
        <v>2817453</v>
      </c>
      <c r="M31" s="24">
        <v>4078494</v>
      </c>
      <c r="N31" s="24">
        <v>10197763</v>
      </c>
      <c r="O31" s="24">
        <v>3453448</v>
      </c>
      <c r="P31" s="24">
        <v>4153654</v>
      </c>
      <c r="Q31" s="24">
        <v>3298493</v>
      </c>
      <c r="R31" s="24">
        <v>10905595</v>
      </c>
      <c r="S31" s="24"/>
      <c r="T31" s="24"/>
      <c r="U31" s="24"/>
      <c r="V31" s="24"/>
      <c r="W31" s="24">
        <v>29223337</v>
      </c>
      <c r="X31" s="24">
        <v>33457545</v>
      </c>
      <c r="Y31" s="24">
        <v>-4234208</v>
      </c>
      <c r="Z31" s="6">
        <v>-12.66</v>
      </c>
      <c r="AA31" s="22">
        <v>47734513</v>
      </c>
    </row>
    <row r="32" spans="1:27" ht="13.5">
      <c r="A32" s="2" t="s">
        <v>36</v>
      </c>
      <c r="B32" s="3"/>
      <c r="C32" s="19">
        <f aca="true" t="shared" si="6" ref="C32:Y32">SUM(C33:C37)</f>
        <v>46912577</v>
      </c>
      <c r="D32" s="19">
        <f>SUM(D33:D37)</f>
        <v>0</v>
      </c>
      <c r="E32" s="20">
        <f t="shared" si="6"/>
        <v>39866140</v>
      </c>
      <c r="F32" s="21">
        <f t="shared" si="6"/>
        <v>14186453</v>
      </c>
      <c r="G32" s="21">
        <f t="shared" si="6"/>
        <v>2404241</v>
      </c>
      <c r="H32" s="21">
        <f t="shared" si="6"/>
        <v>2172555</v>
      </c>
      <c r="I32" s="21">
        <f t="shared" si="6"/>
        <v>2608208</v>
      </c>
      <c r="J32" s="21">
        <f t="shared" si="6"/>
        <v>7185004</v>
      </c>
      <c r="K32" s="21">
        <f t="shared" si="6"/>
        <v>3081432</v>
      </c>
      <c r="L32" s="21">
        <f t="shared" si="6"/>
        <v>2512303</v>
      </c>
      <c r="M32" s="21">
        <f t="shared" si="6"/>
        <v>3777533</v>
      </c>
      <c r="N32" s="21">
        <f t="shared" si="6"/>
        <v>9371268</v>
      </c>
      <c r="O32" s="21">
        <f t="shared" si="6"/>
        <v>2792529</v>
      </c>
      <c r="P32" s="21">
        <f t="shared" si="6"/>
        <v>3275041</v>
      </c>
      <c r="Q32" s="21">
        <f t="shared" si="6"/>
        <v>3454483</v>
      </c>
      <c r="R32" s="21">
        <f t="shared" si="6"/>
        <v>9522053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26078325</v>
      </c>
      <c r="X32" s="21">
        <f t="shared" si="6"/>
        <v>37455615</v>
      </c>
      <c r="Y32" s="21">
        <f t="shared" si="6"/>
        <v>-11377290</v>
      </c>
      <c r="Z32" s="4">
        <f>+IF(X32&lt;&gt;0,+(Y32/X32)*100,0)</f>
        <v>-30.37539231434326</v>
      </c>
      <c r="AA32" s="19">
        <f>SUM(AA33:AA37)</f>
        <v>14186453</v>
      </c>
    </row>
    <row r="33" spans="1:27" ht="13.5">
      <c r="A33" s="5" t="s">
        <v>37</v>
      </c>
      <c r="B33" s="3"/>
      <c r="C33" s="22">
        <v>22169287</v>
      </c>
      <c r="D33" s="22"/>
      <c r="E33" s="23">
        <v>22750669</v>
      </c>
      <c r="F33" s="24"/>
      <c r="G33" s="24">
        <v>1107511</v>
      </c>
      <c r="H33" s="24">
        <v>909485</v>
      </c>
      <c r="I33" s="24">
        <v>1015267</v>
      </c>
      <c r="J33" s="24">
        <v>3032263</v>
      </c>
      <c r="K33" s="24">
        <v>1752096</v>
      </c>
      <c r="L33" s="24">
        <v>2512303</v>
      </c>
      <c r="M33" s="24">
        <v>3777533</v>
      </c>
      <c r="N33" s="24">
        <v>8041932</v>
      </c>
      <c r="O33" s="24">
        <v>2792529</v>
      </c>
      <c r="P33" s="24">
        <v>3275041</v>
      </c>
      <c r="Q33" s="24">
        <v>3454483</v>
      </c>
      <c r="R33" s="24">
        <v>9522053</v>
      </c>
      <c r="S33" s="24"/>
      <c r="T33" s="24"/>
      <c r="U33" s="24"/>
      <c r="V33" s="24"/>
      <c r="W33" s="24">
        <v>20596248</v>
      </c>
      <c r="X33" s="24">
        <v>18214308</v>
      </c>
      <c r="Y33" s="24">
        <v>2381940</v>
      </c>
      <c r="Z33" s="6">
        <v>13.08</v>
      </c>
      <c r="AA33" s="22"/>
    </row>
    <row r="34" spans="1:27" ht="13.5">
      <c r="A34" s="5" t="s">
        <v>38</v>
      </c>
      <c r="B34" s="3"/>
      <c r="C34" s="22">
        <v>8473483</v>
      </c>
      <c r="D34" s="22"/>
      <c r="E34" s="23">
        <v>2041019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4866786</v>
      </c>
      <c r="Y34" s="24">
        <v>-4866786</v>
      </c>
      <c r="Z34" s="6">
        <v>-100</v>
      </c>
      <c r="AA34" s="22"/>
    </row>
    <row r="35" spans="1:27" ht="13.5">
      <c r="A35" s="5" t="s">
        <v>39</v>
      </c>
      <c r="B35" s="3"/>
      <c r="C35" s="22">
        <v>13471769</v>
      </c>
      <c r="D35" s="22"/>
      <c r="E35" s="23">
        <v>15074452</v>
      </c>
      <c r="F35" s="24">
        <v>14186453</v>
      </c>
      <c r="G35" s="24">
        <v>1096215</v>
      </c>
      <c r="H35" s="24">
        <v>1024137</v>
      </c>
      <c r="I35" s="24">
        <v>1146543</v>
      </c>
      <c r="J35" s="24">
        <v>3266895</v>
      </c>
      <c r="K35" s="24">
        <v>1072407</v>
      </c>
      <c r="L35" s="24"/>
      <c r="M35" s="24"/>
      <c r="N35" s="24">
        <v>1072407</v>
      </c>
      <c r="O35" s="24"/>
      <c r="P35" s="24"/>
      <c r="Q35" s="24"/>
      <c r="R35" s="24"/>
      <c r="S35" s="24"/>
      <c r="T35" s="24"/>
      <c r="U35" s="24"/>
      <c r="V35" s="24"/>
      <c r="W35" s="24">
        <v>4339302</v>
      </c>
      <c r="X35" s="24">
        <v>11600937</v>
      </c>
      <c r="Y35" s="24">
        <v>-7261635</v>
      </c>
      <c r="Z35" s="6">
        <v>-62.6</v>
      </c>
      <c r="AA35" s="22">
        <v>14186453</v>
      </c>
    </row>
    <row r="36" spans="1:27" ht="13.5">
      <c r="A36" s="5" t="s">
        <v>40</v>
      </c>
      <c r="B36" s="3"/>
      <c r="C36" s="22">
        <v>2798038</v>
      </c>
      <c r="D36" s="22"/>
      <c r="E36" s="23"/>
      <c r="F36" s="24"/>
      <c r="G36" s="24">
        <v>200515</v>
      </c>
      <c r="H36" s="24">
        <v>238933</v>
      </c>
      <c r="I36" s="24">
        <v>446398</v>
      </c>
      <c r="J36" s="24">
        <v>885846</v>
      </c>
      <c r="K36" s="24">
        <v>256929</v>
      </c>
      <c r="L36" s="24"/>
      <c r="M36" s="24"/>
      <c r="N36" s="24">
        <v>256929</v>
      </c>
      <c r="O36" s="24"/>
      <c r="P36" s="24"/>
      <c r="Q36" s="24"/>
      <c r="R36" s="24"/>
      <c r="S36" s="24"/>
      <c r="T36" s="24"/>
      <c r="U36" s="24"/>
      <c r="V36" s="24"/>
      <c r="W36" s="24">
        <v>1142775</v>
      </c>
      <c r="X36" s="24">
        <v>2773584</v>
      </c>
      <c r="Y36" s="24">
        <v>-1630809</v>
      </c>
      <c r="Z36" s="6">
        <v>-58.8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16204768</v>
      </c>
      <c r="D38" s="19">
        <f>SUM(D39:D41)</f>
        <v>0</v>
      </c>
      <c r="E38" s="20">
        <f t="shared" si="7"/>
        <v>14177598</v>
      </c>
      <c r="F38" s="21">
        <f t="shared" si="7"/>
        <v>43392363</v>
      </c>
      <c r="G38" s="21">
        <f t="shared" si="7"/>
        <v>387629</v>
      </c>
      <c r="H38" s="21">
        <f t="shared" si="7"/>
        <v>493513</v>
      </c>
      <c r="I38" s="21">
        <f t="shared" si="7"/>
        <v>1460240</v>
      </c>
      <c r="J38" s="21">
        <f t="shared" si="7"/>
        <v>2341382</v>
      </c>
      <c r="K38" s="21">
        <f t="shared" si="7"/>
        <v>402495</v>
      </c>
      <c r="L38" s="21">
        <f t="shared" si="7"/>
        <v>3437225</v>
      </c>
      <c r="M38" s="21">
        <f t="shared" si="7"/>
        <v>2731324</v>
      </c>
      <c r="N38" s="21">
        <f t="shared" si="7"/>
        <v>6571044</v>
      </c>
      <c r="O38" s="21">
        <f t="shared" si="7"/>
        <v>2150021</v>
      </c>
      <c r="P38" s="21">
        <f t="shared" si="7"/>
        <v>2781039</v>
      </c>
      <c r="Q38" s="21">
        <f t="shared" si="7"/>
        <v>1326715</v>
      </c>
      <c r="R38" s="21">
        <f t="shared" si="7"/>
        <v>6257775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15170201</v>
      </c>
      <c r="X38" s="21">
        <f t="shared" si="7"/>
        <v>13386771</v>
      </c>
      <c r="Y38" s="21">
        <f t="shared" si="7"/>
        <v>1783430</v>
      </c>
      <c r="Z38" s="4">
        <f>+IF(X38&lt;&gt;0,+(Y38/X38)*100,0)</f>
        <v>13.32233142704839</v>
      </c>
      <c r="AA38" s="19">
        <f>SUM(AA39:AA41)</f>
        <v>43392363</v>
      </c>
    </row>
    <row r="39" spans="1:27" ht="13.5">
      <c r="A39" s="5" t="s">
        <v>43</v>
      </c>
      <c r="B39" s="3"/>
      <c r="C39" s="22">
        <v>16204768</v>
      </c>
      <c r="D39" s="22"/>
      <c r="E39" s="23">
        <v>14177598</v>
      </c>
      <c r="F39" s="24">
        <v>14368557</v>
      </c>
      <c r="G39" s="24">
        <v>387629</v>
      </c>
      <c r="H39" s="24">
        <v>493513</v>
      </c>
      <c r="I39" s="24">
        <v>1460240</v>
      </c>
      <c r="J39" s="24">
        <v>2341382</v>
      </c>
      <c r="K39" s="24">
        <v>402495</v>
      </c>
      <c r="L39" s="24">
        <v>2071475</v>
      </c>
      <c r="M39" s="24">
        <v>1123432</v>
      </c>
      <c r="N39" s="24">
        <v>3597402</v>
      </c>
      <c r="O39" s="24">
        <v>657181</v>
      </c>
      <c r="P39" s="24">
        <v>1298471</v>
      </c>
      <c r="Q39" s="24">
        <v>887377</v>
      </c>
      <c r="R39" s="24">
        <v>2843029</v>
      </c>
      <c r="S39" s="24"/>
      <c r="T39" s="24"/>
      <c r="U39" s="24"/>
      <c r="V39" s="24"/>
      <c r="W39" s="24">
        <v>8781813</v>
      </c>
      <c r="X39" s="24">
        <v>13386771</v>
      </c>
      <c r="Y39" s="24">
        <v>-4604958</v>
      </c>
      <c r="Z39" s="6">
        <v>-34.4</v>
      </c>
      <c r="AA39" s="22">
        <v>14368557</v>
      </c>
    </row>
    <row r="40" spans="1:27" ht="13.5">
      <c r="A40" s="5" t="s">
        <v>44</v>
      </c>
      <c r="B40" s="3"/>
      <c r="C40" s="22"/>
      <c r="D40" s="22"/>
      <c r="E40" s="23"/>
      <c r="F40" s="24">
        <v>29023806</v>
      </c>
      <c r="G40" s="24"/>
      <c r="H40" s="24"/>
      <c r="I40" s="24"/>
      <c r="J40" s="24"/>
      <c r="K40" s="24"/>
      <c r="L40" s="24">
        <v>1365750</v>
      </c>
      <c r="M40" s="24">
        <v>1607892</v>
      </c>
      <c r="N40" s="24">
        <v>2973642</v>
      </c>
      <c r="O40" s="24">
        <v>1492840</v>
      </c>
      <c r="P40" s="24">
        <v>1482568</v>
      </c>
      <c r="Q40" s="24">
        <v>439338</v>
      </c>
      <c r="R40" s="24">
        <v>3414746</v>
      </c>
      <c r="S40" s="24"/>
      <c r="T40" s="24"/>
      <c r="U40" s="24"/>
      <c r="V40" s="24"/>
      <c r="W40" s="24">
        <v>6388388</v>
      </c>
      <c r="X40" s="24"/>
      <c r="Y40" s="24">
        <v>6388388</v>
      </c>
      <c r="Z40" s="6">
        <v>0</v>
      </c>
      <c r="AA40" s="22">
        <v>29023806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80325849</v>
      </c>
      <c r="D42" s="19">
        <f>SUM(D43:D46)</f>
        <v>0</v>
      </c>
      <c r="E42" s="20">
        <f t="shared" si="8"/>
        <v>87294032</v>
      </c>
      <c r="F42" s="21">
        <f t="shared" si="8"/>
        <v>81440512</v>
      </c>
      <c r="G42" s="21">
        <f t="shared" si="8"/>
        <v>6200614</v>
      </c>
      <c r="H42" s="21">
        <f t="shared" si="8"/>
        <v>7865985</v>
      </c>
      <c r="I42" s="21">
        <f t="shared" si="8"/>
        <v>7558453</v>
      </c>
      <c r="J42" s="21">
        <f t="shared" si="8"/>
        <v>21625052</v>
      </c>
      <c r="K42" s="21">
        <f t="shared" si="8"/>
        <v>5381175</v>
      </c>
      <c r="L42" s="21">
        <f t="shared" si="8"/>
        <v>3775593</v>
      </c>
      <c r="M42" s="21">
        <f t="shared" si="8"/>
        <v>4010647</v>
      </c>
      <c r="N42" s="21">
        <f t="shared" si="8"/>
        <v>13167415</v>
      </c>
      <c r="O42" s="21">
        <f t="shared" si="8"/>
        <v>3774129</v>
      </c>
      <c r="P42" s="21">
        <f t="shared" si="8"/>
        <v>4693352</v>
      </c>
      <c r="Q42" s="21">
        <f t="shared" si="8"/>
        <v>1500309</v>
      </c>
      <c r="R42" s="21">
        <f t="shared" si="8"/>
        <v>9967790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44760257</v>
      </c>
      <c r="X42" s="21">
        <f t="shared" si="8"/>
        <v>63056943</v>
      </c>
      <c r="Y42" s="21">
        <f t="shared" si="8"/>
        <v>-18296686</v>
      </c>
      <c r="Z42" s="4">
        <f>+IF(X42&lt;&gt;0,+(Y42/X42)*100,0)</f>
        <v>-29.016132291728763</v>
      </c>
      <c r="AA42" s="19">
        <f>SUM(AA43:AA46)</f>
        <v>81440512</v>
      </c>
    </row>
    <row r="43" spans="1:27" ht="13.5">
      <c r="A43" s="5" t="s">
        <v>47</v>
      </c>
      <c r="B43" s="3"/>
      <c r="C43" s="22">
        <v>80325849</v>
      </c>
      <c r="D43" s="22"/>
      <c r="E43" s="23">
        <v>87294032</v>
      </c>
      <c r="F43" s="24">
        <v>56798824</v>
      </c>
      <c r="G43" s="24">
        <v>6200614</v>
      </c>
      <c r="H43" s="24">
        <v>7865985</v>
      </c>
      <c r="I43" s="24">
        <v>7558453</v>
      </c>
      <c r="J43" s="24">
        <v>21625052</v>
      </c>
      <c r="K43" s="24">
        <v>5381175</v>
      </c>
      <c r="L43" s="24">
        <v>3775593</v>
      </c>
      <c r="M43" s="24">
        <v>4010647</v>
      </c>
      <c r="N43" s="24">
        <v>13167415</v>
      </c>
      <c r="O43" s="24">
        <v>3774129</v>
      </c>
      <c r="P43" s="24">
        <v>4693352</v>
      </c>
      <c r="Q43" s="24">
        <v>1500309</v>
      </c>
      <c r="R43" s="24">
        <v>9967790</v>
      </c>
      <c r="S43" s="24"/>
      <c r="T43" s="24"/>
      <c r="U43" s="24"/>
      <c r="V43" s="24"/>
      <c r="W43" s="24">
        <v>44760257</v>
      </c>
      <c r="X43" s="24">
        <v>63056943</v>
      </c>
      <c r="Y43" s="24">
        <v>-18296686</v>
      </c>
      <c r="Z43" s="6">
        <v>-29.02</v>
      </c>
      <c r="AA43" s="22">
        <v>56798824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>
        <v>24641688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>
        <v>24641688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260830593</v>
      </c>
      <c r="D48" s="40">
        <f>+D28+D32+D38+D42+D47</f>
        <v>0</v>
      </c>
      <c r="E48" s="41">
        <f t="shared" si="9"/>
        <v>289350033</v>
      </c>
      <c r="F48" s="42">
        <f t="shared" si="9"/>
        <v>293315256</v>
      </c>
      <c r="G48" s="42">
        <f t="shared" si="9"/>
        <v>15796264</v>
      </c>
      <c r="H48" s="42">
        <f t="shared" si="9"/>
        <v>20839128</v>
      </c>
      <c r="I48" s="42">
        <f t="shared" si="9"/>
        <v>24868007</v>
      </c>
      <c r="J48" s="42">
        <f t="shared" si="9"/>
        <v>61503399</v>
      </c>
      <c r="K48" s="42">
        <f t="shared" si="9"/>
        <v>20591076</v>
      </c>
      <c r="L48" s="42">
        <f t="shared" si="9"/>
        <v>22313408</v>
      </c>
      <c r="M48" s="42">
        <f t="shared" si="9"/>
        <v>22662045</v>
      </c>
      <c r="N48" s="42">
        <f t="shared" si="9"/>
        <v>65566529</v>
      </c>
      <c r="O48" s="42">
        <f t="shared" si="9"/>
        <v>18901006</v>
      </c>
      <c r="P48" s="42">
        <f t="shared" si="9"/>
        <v>22228924</v>
      </c>
      <c r="Q48" s="42">
        <f t="shared" si="9"/>
        <v>20750964</v>
      </c>
      <c r="R48" s="42">
        <f t="shared" si="9"/>
        <v>61880894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188950822</v>
      </c>
      <c r="X48" s="42">
        <f t="shared" si="9"/>
        <v>216479664</v>
      </c>
      <c r="Y48" s="42">
        <f t="shared" si="9"/>
        <v>-27528842</v>
      </c>
      <c r="Z48" s="43">
        <f>+IF(X48&lt;&gt;0,+(Y48/X48)*100,0)</f>
        <v>-12.716594940760809</v>
      </c>
      <c r="AA48" s="40">
        <f>+AA28+AA32+AA38+AA42+AA47</f>
        <v>293315256</v>
      </c>
    </row>
    <row r="49" spans="1:27" ht="13.5">
      <c r="A49" s="14" t="s">
        <v>58</v>
      </c>
      <c r="B49" s="15"/>
      <c r="C49" s="44">
        <f aca="true" t="shared" si="10" ref="C49:Y49">+C25-C48</f>
        <v>99768526</v>
      </c>
      <c r="D49" s="44">
        <f>+D25-D48</f>
        <v>0</v>
      </c>
      <c r="E49" s="45">
        <f t="shared" si="10"/>
        <v>124668434</v>
      </c>
      <c r="F49" s="46">
        <f t="shared" si="10"/>
        <v>125173916</v>
      </c>
      <c r="G49" s="46">
        <f t="shared" si="10"/>
        <v>82509856</v>
      </c>
      <c r="H49" s="46">
        <f t="shared" si="10"/>
        <v>-20204068</v>
      </c>
      <c r="I49" s="46">
        <f t="shared" si="10"/>
        <v>-13063513</v>
      </c>
      <c r="J49" s="46">
        <f t="shared" si="10"/>
        <v>49242275</v>
      </c>
      <c r="K49" s="46">
        <f t="shared" si="10"/>
        <v>3248983</v>
      </c>
      <c r="L49" s="46">
        <f t="shared" si="10"/>
        <v>-11159559</v>
      </c>
      <c r="M49" s="46">
        <f t="shared" si="10"/>
        <v>45077252</v>
      </c>
      <c r="N49" s="46">
        <f t="shared" si="10"/>
        <v>37166676</v>
      </c>
      <c r="O49" s="46">
        <f t="shared" si="10"/>
        <v>8979187</v>
      </c>
      <c r="P49" s="46">
        <f t="shared" si="10"/>
        <v>3231850</v>
      </c>
      <c r="Q49" s="46">
        <f t="shared" si="10"/>
        <v>49143242</v>
      </c>
      <c r="R49" s="46">
        <f t="shared" si="10"/>
        <v>61354279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147763230</v>
      </c>
      <c r="X49" s="46">
        <f>IF(F25=F48,0,X25-X48)</f>
        <v>93626676</v>
      </c>
      <c r="Y49" s="46">
        <f t="shared" si="10"/>
        <v>54136554</v>
      </c>
      <c r="Z49" s="47">
        <f>+IF(X49&lt;&gt;0,+(Y49/X49)*100,0)</f>
        <v>57.821719527883275</v>
      </c>
      <c r="AA49" s="44">
        <f>+AA25-AA48</f>
        <v>125173916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93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194103549</v>
      </c>
      <c r="D5" s="19">
        <f>SUM(D6:D8)</f>
        <v>0</v>
      </c>
      <c r="E5" s="20">
        <f t="shared" si="0"/>
        <v>228374046</v>
      </c>
      <c r="F5" s="21">
        <f t="shared" si="0"/>
        <v>228374046</v>
      </c>
      <c r="G5" s="21">
        <f t="shared" si="0"/>
        <v>8225004</v>
      </c>
      <c r="H5" s="21">
        <f t="shared" si="0"/>
        <v>71797234</v>
      </c>
      <c r="I5" s="21">
        <f t="shared" si="0"/>
        <v>814312</v>
      </c>
      <c r="J5" s="21">
        <f t="shared" si="0"/>
        <v>80836550</v>
      </c>
      <c r="K5" s="21">
        <f t="shared" si="0"/>
        <v>1143382</v>
      </c>
      <c r="L5" s="21">
        <f t="shared" si="0"/>
        <v>914223</v>
      </c>
      <c r="M5" s="21">
        <f t="shared" si="0"/>
        <v>55004659</v>
      </c>
      <c r="N5" s="21">
        <f t="shared" si="0"/>
        <v>57062264</v>
      </c>
      <c r="O5" s="21">
        <f t="shared" si="0"/>
        <v>1301706</v>
      </c>
      <c r="P5" s="21">
        <f t="shared" si="0"/>
        <v>2015486</v>
      </c>
      <c r="Q5" s="21">
        <f t="shared" si="0"/>
        <v>1139833</v>
      </c>
      <c r="R5" s="21">
        <f t="shared" si="0"/>
        <v>4457025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142355839</v>
      </c>
      <c r="X5" s="21">
        <f t="shared" si="0"/>
        <v>0</v>
      </c>
      <c r="Y5" s="21">
        <f t="shared" si="0"/>
        <v>142355839</v>
      </c>
      <c r="Z5" s="4">
        <f>+IF(X5&lt;&gt;0,+(Y5/X5)*100,0)</f>
        <v>0</v>
      </c>
      <c r="AA5" s="19">
        <f>SUM(AA6:AA8)</f>
        <v>228374046</v>
      </c>
    </row>
    <row r="6" spans="1:27" ht="13.5">
      <c r="A6" s="5" t="s">
        <v>33</v>
      </c>
      <c r="B6" s="3"/>
      <c r="C6" s="22">
        <v>200000</v>
      </c>
      <c r="D6" s="22"/>
      <c r="E6" s="23">
        <v>437674</v>
      </c>
      <c r="F6" s="24">
        <v>437674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>
        <v>437674</v>
      </c>
    </row>
    <row r="7" spans="1:27" ht="13.5">
      <c r="A7" s="5" t="s">
        <v>34</v>
      </c>
      <c r="B7" s="3"/>
      <c r="C7" s="25">
        <v>193759726</v>
      </c>
      <c r="D7" s="25"/>
      <c r="E7" s="26">
        <v>227815472</v>
      </c>
      <c r="F7" s="27">
        <v>227815472</v>
      </c>
      <c r="G7" s="27">
        <v>8225004</v>
      </c>
      <c r="H7" s="27">
        <v>71752907</v>
      </c>
      <c r="I7" s="27">
        <v>814312</v>
      </c>
      <c r="J7" s="27">
        <v>80792223</v>
      </c>
      <c r="K7" s="27">
        <v>1133264</v>
      </c>
      <c r="L7" s="27">
        <v>914223</v>
      </c>
      <c r="M7" s="27">
        <v>55004659</v>
      </c>
      <c r="N7" s="27">
        <v>57052146</v>
      </c>
      <c r="O7" s="27">
        <v>1241846</v>
      </c>
      <c r="P7" s="27">
        <v>2015486</v>
      </c>
      <c r="Q7" s="27">
        <v>1139833</v>
      </c>
      <c r="R7" s="27">
        <v>4397165</v>
      </c>
      <c r="S7" s="27"/>
      <c r="T7" s="27"/>
      <c r="U7" s="27"/>
      <c r="V7" s="27"/>
      <c r="W7" s="27">
        <v>142241534</v>
      </c>
      <c r="X7" s="27"/>
      <c r="Y7" s="27">
        <v>142241534</v>
      </c>
      <c r="Z7" s="7">
        <v>0</v>
      </c>
      <c r="AA7" s="25">
        <v>227815472</v>
      </c>
    </row>
    <row r="8" spans="1:27" ht="13.5">
      <c r="A8" s="5" t="s">
        <v>35</v>
      </c>
      <c r="B8" s="3"/>
      <c r="C8" s="22">
        <v>143823</v>
      </c>
      <c r="D8" s="22"/>
      <c r="E8" s="23">
        <v>120900</v>
      </c>
      <c r="F8" s="24">
        <v>120900</v>
      </c>
      <c r="G8" s="24"/>
      <c r="H8" s="24">
        <v>44327</v>
      </c>
      <c r="I8" s="24"/>
      <c r="J8" s="24">
        <v>44327</v>
      </c>
      <c r="K8" s="24">
        <v>10118</v>
      </c>
      <c r="L8" s="24"/>
      <c r="M8" s="24"/>
      <c r="N8" s="24">
        <v>10118</v>
      </c>
      <c r="O8" s="24">
        <v>59860</v>
      </c>
      <c r="P8" s="24"/>
      <c r="Q8" s="24"/>
      <c r="R8" s="24">
        <v>59860</v>
      </c>
      <c r="S8" s="24"/>
      <c r="T8" s="24"/>
      <c r="U8" s="24"/>
      <c r="V8" s="24"/>
      <c r="W8" s="24">
        <v>114305</v>
      </c>
      <c r="X8" s="24"/>
      <c r="Y8" s="24">
        <v>114305</v>
      </c>
      <c r="Z8" s="6">
        <v>0</v>
      </c>
      <c r="AA8" s="22">
        <v>120900</v>
      </c>
    </row>
    <row r="9" spans="1:27" ht="13.5">
      <c r="A9" s="2" t="s">
        <v>36</v>
      </c>
      <c r="B9" s="3"/>
      <c r="C9" s="19">
        <f aca="true" t="shared" si="1" ref="C9:Y9">SUM(C10:C14)</f>
        <v>6680254</v>
      </c>
      <c r="D9" s="19">
        <f>SUM(D10:D14)</f>
        <v>0</v>
      </c>
      <c r="E9" s="20">
        <f t="shared" si="1"/>
        <v>10442020</v>
      </c>
      <c r="F9" s="21">
        <f t="shared" si="1"/>
        <v>10442020</v>
      </c>
      <c r="G9" s="21">
        <f t="shared" si="1"/>
        <v>624</v>
      </c>
      <c r="H9" s="21">
        <f t="shared" si="1"/>
        <v>937254</v>
      </c>
      <c r="I9" s="21">
        <f t="shared" si="1"/>
        <v>305017</v>
      </c>
      <c r="J9" s="21">
        <f t="shared" si="1"/>
        <v>1242895</v>
      </c>
      <c r="K9" s="21">
        <f t="shared" si="1"/>
        <v>435333</v>
      </c>
      <c r="L9" s="21">
        <f t="shared" si="1"/>
        <v>218299</v>
      </c>
      <c r="M9" s="21">
        <f t="shared" si="1"/>
        <v>341090</v>
      </c>
      <c r="N9" s="21">
        <f t="shared" si="1"/>
        <v>994722</v>
      </c>
      <c r="O9" s="21">
        <f t="shared" si="1"/>
        <v>359761</v>
      </c>
      <c r="P9" s="21">
        <f t="shared" si="1"/>
        <v>1066681</v>
      </c>
      <c r="Q9" s="21">
        <f t="shared" si="1"/>
        <v>575077</v>
      </c>
      <c r="R9" s="21">
        <f t="shared" si="1"/>
        <v>2001519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4239136</v>
      </c>
      <c r="X9" s="21">
        <f t="shared" si="1"/>
        <v>0</v>
      </c>
      <c r="Y9" s="21">
        <f t="shared" si="1"/>
        <v>4239136</v>
      </c>
      <c r="Z9" s="4">
        <f>+IF(X9&lt;&gt;0,+(Y9/X9)*100,0)</f>
        <v>0</v>
      </c>
      <c r="AA9" s="19">
        <f>SUM(AA10:AA14)</f>
        <v>10442020</v>
      </c>
    </row>
    <row r="10" spans="1:27" ht="13.5">
      <c r="A10" s="5" t="s">
        <v>37</v>
      </c>
      <c r="B10" s="3"/>
      <c r="C10" s="22">
        <v>238424</v>
      </c>
      <c r="D10" s="22"/>
      <c r="E10" s="23">
        <v>340519</v>
      </c>
      <c r="F10" s="24">
        <v>340519</v>
      </c>
      <c r="G10" s="24">
        <v>324</v>
      </c>
      <c r="H10" s="24">
        <v>18113</v>
      </c>
      <c r="I10" s="24">
        <v>17029</v>
      </c>
      <c r="J10" s="24">
        <v>35466</v>
      </c>
      <c r="K10" s="24">
        <v>13605</v>
      </c>
      <c r="L10" s="24">
        <v>18683</v>
      </c>
      <c r="M10" s="24">
        <v>25560</v>
      </c>
      <c r="N10" s="24">
        <v>57848</v>
      </c>
      <c r="O10" s="24">
        <v>42636</v>
      </c>
      <c r="P10" s="24">
        <v>18388</v>
      </c>
      <c r="Q10" s="24">
        <v>30448</v>
      </c>
      <c r="R10" s="24">
        <v>91472</v>
      </c>
      <c r="S10" s="24"/>
      <c r="T10" s="24"/>
      <c r="U10" s="24"/>
      <c r="V10" s="24"/>
      <c r="W10" s="24">
        <v>184786</v>
      </c>
      <c r="X10" s="24"/>
      <c r="Y10" s="24">
        <v>184786</v>
      </c>
      <c r="Z10" s="6">
        <v>0</v>
      </c>
      <c r="AA10" s="22">
        <v>340519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6441830</v>
      </c>
      <c r="D12" s="22"/>
      <c r="E12" s="23">
        <v>10101501</v>
      </c>
      <c r="F12" s="24">
        <v>10101501</v>
      </c>
      <c r="G12" s="24">
        <v>300</v>
      </c>
      <c r="H12" s="24">
        <v>919141</v>
      </c>
      <c r="I12" s="24">
        <v>287988</v>
      </c>
      <c r="J12" s="24">
        <v>1207429</v>
      </c>
      <c r="K12" s="24">
        <v>421728</v>
      </c>
      <c r="L12" s="24">
        <v>199616</v>
      </c>
      <c r="M12" s="24">
        <v>315530</v>
      </c>
      <c r="N12" s="24">
        <v>936874</v>
      </c>
      <c r="O12" s="24">
        <v>317125</v>
      </c>
      <c r="P12" s="24">
        <v>1048293</v>
      </c>
      <c r="Q12" s="24">
        <v>544629</v>
      </c>
      <c r="R12" s="24">
        <v>1910047</v>
      </c>
      <c r="S12" s="24"/>
      <c r="T12" s="24"/>
      <c r="U12" s="24"/>
      <c r="V12" s="24"/>
      <c r="W12" s="24">
        <v>4054350</v>
      </c>
      <c r="X12" s="24"/>
      <c r="Y12" s="24">
        <v>4054350</v>
      </c>
      <c r="Z12" s="6">
        <v>0</v>
      </c>
      <c r="AA12" s="22">
        <v>10101501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83925984</v>
      </c>
      <c r="D15" s="19">
        <f>SUM(D16:D18)</f>
        <v>0</v>
      </c>
      <c r="E15" s="20">
        <f t="shared" si="2"/>
        <v>61347878</v>
      </c>
      <c r="F15" s="21">
        <f t="shared" si="2"/>
        <v>61347878</v>
      </c>
      <c r="G15" s="21">
        <f t="shared" si="2"/>
        <v>6689</v>
      </c>
      <c r="H15" s="21">
        <f t="shared" si="2"/>
        <v>12159601</v>
      </c>
      <c r="I15" s="21">
        <f t="shared" si="2"/>
        <v>60050</v>
      </c>
      <c r="J15" s="21">
        <f t="shared" si="2"/>
        <v>12226340</v>
      </c>
      <c r="K15" s="21">
        <f t="shared" si="2"/>
        <v>159684</v>
      </c>
      <c r="L15" s="21">
        <f t="shared" si="2"/>
        <v>7555720</v>
      </c>
      <c r="M15" s="21">
        <f t="shared" si="2"/>
        <v>37465</v>
      </c>
      <c r="N15" s="21">
        <f t="shared" si="2"/>
        <v>7752869</v>
      </c>
      <c r="O15" s="21">
        <f t="shared" si="2"/>
        <v>5862292</v>
      </c>
      <c r="P15" s="21">
        <f t="shared" si="2"/>
        <v>16518740</v>
      </c>
      <c r="Q15" s="21">
        <f t="shared" si="2"/>
        <v>3593606</v>
      </c>
      <c r="R15" s="21">
        <f t="shared" si="2"/>
        <v>25974638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45953847</v>
      </c>
      <c r="X15" s="21">
        <f t="shared" si="2"/>
        <v>0</v>
      </c>
      <c r="Y15" s="21">
        <f t="shared" si="2"/>
        <v>45953847</v>
      </c>
      <c r="Z15" s="4">
        <f>+IF(X15&lt;&gt;0,+(Y15/X15)*100,0)</f>
        <v>0</v>
      </c>
      <c r="AA15" s="19">
        <f>SUM(AA16:AA18)</f>
        <v>61347878</v>
      </c>
    </row>
    <row r="16" spans="1:27" ht="13.5">
      <c r="A16" s="5" t="s">
        <v>43</v>
      </c>
      <c r="B16" s="3"/>
      <c r="C16" s="22">
        <v>1326433</v>
      </c>
      <c r="D16" s="22"/>
      <c r="E16" s="23">
        <v>714668</v>
      </c>
      <c r="F16" s="24">
        <v>714668</v>
      </c>
      <c r="G16" s="24">
        <v>896</v>
      </c>
      <c r="H16" s="24">
        <v>35381</v>
      </c>
      <c r="I16" s="24">
        <v>27182</v>
      </c>
      <c r="J16" s="24">
        <v>63459</v>
      </c>
      <c r="K16" s="24">
        <v>21616</v>
      </c>
      <c r="L16" s="24">
        <v>36054</v>
      </c>
      <c r="M16" s="24">
        <v>29796</v>
      </c>
      <c r="N16" s="24">
        <v>87466</v>
      </c>
      <c r="O16" s="24">
        <v>27727</v>
      </c>
      <c r="P16" s="24">
        <v>21486</v>
      </c>
      <c r="Q16" s="24">
        <v>69897</v>
      </c>
      <c r="R16" s="24">
        <v>119110</v>
      </c>
      <c r="S16" s="24"/>
      <c r="T16" s="24"/>
      <c r="U16" s="24"/>
      <c r="V16" s="24"/>
      <c r="W16" s="24">
        <v>270035</v>
      </c>
      <c r="X16" s="24"/>
      <c r="Y16" s="24">
        <v>270035</v>
      </c>
      <c r="Z16" s="6">
        <v>0</v>
      </c>
      <c r="AA16" s="22">
        <v>714668</v>
      </c>
    </row>
    <row r="17" spans="1:27" ht="13.5">
      <c r="A17" s="5" t="s">
        <v>44</v>
      </c>
      <c r="B17" s="3"/>
      <c r="C17" s="22">
        <v>82599551</v>
      </c>
      <c r="D17" s="22"/>
      <c r="E17" s="23">
        <v>60633210</v>
      </c>
      <c r="F17" s="24">
        <v>60633210</v>
      </c>
      <c r="G17" s="24">
        <v>5793</v>
      </c>
      <c r="H17" s="24">
        <v>12124220</v>
      </c>
      <c r="I17" s="24">
        <v>32868</v>
      </c>
      <c r="J17" s="24">
        <v>12162881</v>
      </c>
      <c r="K17" s="24">
        <v>138068</v>
      </c>
      <c r="L17" s="24">
        <v>7519666</v>
      </c>
      <c r="M17" s="24">
        <v>7669</v>
      </c>
      <c r="N17" s="24">
        <v>7665403</v>
      </c>
      <c r="O17" s="24">
        <v>5834565</v>
      </c>
      <c r="P17" s="24">
        <v>16497254</v>
      </c>
      <c r="Q17" s="24">
        <v>3523709</v>
      </c>
      <c r="R17" s="24">
        <v>25855528</v>
      </c>
      <c r="S17" s="24"/>
      <c r="T17" s="24"/>
      <c r="U17" s="24"/>
      <c r="V17" s="24"/>
      <c r="W17" s="24">
        <v>45683812</v>
      </c>
      <c r="X17" s="24"/>
      <c r="Y17" s="24">
        <v>45683812</v>
      </c>
      <c r="Z17" s="6">
        <v>0</v>
      </c>
      <c r="AA17" s="22">
        <v>60633210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1724538</v>
      </c>
      <c r="D19" s="19">
        <f>SUM(D20:D23)</f>
        <v>0</v>
      </c>
      <c r="E19" s="20">
        <f t="shared" si="3"/>
        <v>4011000</v>
      </c>
      <c r="F19" s="21">
        <f t="shared" si="3"/>
        <v>4011000</v>
      </c>
      <c r="G19" s="21">
        <f t="shared" si="3"/>
        <v>151874</v>
      </c>
      <c r="H19" s="21">
        <f t="shared" si="3"/>
        <v>151285</v>
      </c>
      <c r="I19" s="21">
        <f t="shared" si="3"/>
        <v>151065</v>
      </c>
      <c r="J19" s="21">
        <f t="shared" si="3"/>
        <v>454224</v>
      </c>
      <c r="K19" s="21">
        <f t="shared" si="3"/>
        <v>133485</v>
      </c>
      <c r="L19" s="21">
        <f t="shared" si="3"/>
        <v>148937</v>
      </c>
      <c r="M19" s="21">
        <f t="shared" si="3"/>
        <v>149437</v>
      </c>
      <c r="N19" s="21">
        <f t="shared" si="3"/>
        <v>431859</v>
      </c>
      <c r="O19" s="21">
        <f t="shared" si="3"/>
        <v>177437</v>
      </c>
      <c r="P19" s="21">
        <f t="shared" si="3"/>
        <v>1125364</v>
      </c>
      <c r="Q19" s="21">
        <f t="shared" si="3"/>
        <v>105890</v>
      </c>
      <c r="R19" s="21">
        <f t="shared" si="3"/>
        <v>1408691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2294774</v>
      </c>
      <c r="X19" s="21">
        <f t="shared" si="3"/>
        <v>0</v>
      </c>
      <c r="Y19" s="21">
        <f t="shared" si="3"/>
        <v>2294774</v>
      </c>
      <c r="Z19" s="4">
        <f>+IF(X19&lt;&gt;0,+(Y19/X19)*100,0)</f>
        <v>0</v>
      </c>
      <c r="AA19" s="19">
        <f>SUM(AA20:AA23)</f>
        <v>4011000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1724538</v>
      </c>
      <c r="D23" s="22"/>
      <c r="E23" s="23">
        <v>4011000</v>
      </c>
      <c r="F23" s="24">
        <v>4011000</v>
      </c>
      <c r="G23" s="24">
        <v>151874</v>
      </c>
      <c r="H23" s="24">
        <v>151285</v>
      </c>
      <c r="I23" s="24">
        <v>151065</v>
      </c>
      <c r="J23" s="24">
        <v>454224</v>
      </c>
      <c r="K23" s="24">
        <v>133485</v>
      </c>
      <c r="L23" s="24">
        <v>148937</v>
      </c>
      <c r="M23" s="24">
        <v>149437</v>
      </c>
      <c r="N23" s="24">
        <v>431859</v>
      </c>
      <c r="O23" s="24">
        <v>177437</v>
      </c>
      <c r="P23" s="24">
        <v>1125364</v>
      </c>
      <c r="Q23" s="24">
        <v>105890</v>
      </c>
      <c r="R23" s="24">
        <v>1408691</v>
      </c>
      <c r="S23" s="24"/>
      <c r="T23" s="24"/>
      <c r="U23" s="24"/>
      <c r="V23" s="24"/>
      <c r="W23" s="24">
        <v>2294774</v>
      </c>
      <c r="X23" s="24"/>
      <c r="Y23" s="24">
        <v>2294774</v>
      </c>
      <c r="Z23" s="6">
        <v>0</v>
      </c>
      <c r="AA23" s="22">
        <v>4011000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286434325</v>
      </c>
      <c r="D25" s="40">
        <f>+D5+D9+D15+D19+D24</f>
        <v>0</v>
      </c>
      <c r="E25" s="41">
        <f t="shared" si="4"/>
        <v>304174944</v>
      </c>
      <c r="F25" s="42">
        <f t="shared" si="4"/>
        <v>304174944</v>
      </c>
      <c r="G25" s="42">
        <f t="shared" si="4"/>
        <v>8384191</v>
      </c>
      <c r="H25" s="42">
        <f t="shared" si="4"/>
        <v>85045374</v>
      </c>
      <c r="I25" s="42">
        <f t="shared" si="4"/>
        <v>1330444</v>
      </c>
      <c r="J25" s="42">
        <f t="shared" si="4"/>
        <v>94760009</v>
      </c>
      <c r="K25" s="42">
        <f t="shared" si="4"/>
        <v>1871884</v>
      </c>
      <c r="L25" s="42">
        <f t="shared" si="4"/>
        <v>8837179</v>
      </c>
      <c r="M25" s="42">
        <f t="shared" si="4"/>
        <v>55532651</v>
      </c>
      <c r="N25" s="42">
        <f t="shared" si="4"/>
        <v>66241714</v>
      </c>
      <c r="O25" s="42">
        <f t="shared" si="4"/>
        <v>7701196</v>
      </c>
      <c r="P25" s="42">
        <f t="shared" si="4"/>
        <v>20726271</v>
      </c>
      <c r="Q25" s="42">
        <f t="shared" si="4"/>
        <v>5414406</v>
      </c>
      <c r="R25" s="42">
        <f t="shared" si="4"/>
        <v>33841873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194843596</v>
      </c>
      <c r="X25" s="42">
        <f t="shared" si="4"/>
        <v>0</v>
      </c>
      <c r="Y25" s="42">
        <f t="shared" si="4"/>
        <v>194843596</v>
      </c>
      <c r="Z25" s="43">
        <f>+IF(X25&lt;&gt;0,+(Y25/X25)*100,0)</f>
        <v>0</v>
      </c>
      <c r="AA25" s="40">
        <f>+AA5+AA9+AA15+AA19+AA24</f>
        <v>304174944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125281671</v>
      </c>
      <c r="D28" s="19">
        <f>SUM(D29:D31)</f>
        <v>0</v>
      </c>
      <c r="E28" s="20">
        <f t="shared" si="5"/>
        <v>160086750</v>
      </c>
      <c r="F28" s="21">
        <f t="shared" si="5"/>
        <v>160086750</v>
      </c>
      <c r="G28" s="21">
        <f t="shared" si="5"/>
        <v>885345</v>
      </c>
      <c r="H28" s="21">
        <f t="shared" si="5"/>
        <v>7183626</v>
      </c>
      <c r="I28" s="21">
        <f t="shared" si="5"/>
        <v>7261266</v>
      </c>
      <c r="J28" s="21">
        <f t="shared" si="5"/>
        <v>15330237</v>
      </c>
      <c r="K28" s="21">
        <f t="shared" si="5"/>
        <v>7122432</v>
      </c>
      <c r="L28" s="21">
        <f t="shared" si="5"/>
        <v>8206732</v>
      </c>
      <c r="M28" s="21">
        <f t="shared" si="5"/>
        <v>8453686</v>
      </c>
      <c r="N28" s="21">
        <f t="shared" si="5"/>
        <v>23782850</v>
      </c>
      <c r="O28" s="21">
        <f t="shared" si="5"/>
        <v>5917941</v>
      </c>
      <c r="P28" s="21">
        <f t="shared" si="5"/>
        <v>23094470</v>
      </c>
      <c r="Q28" s="21">
        <f t="shared" si="5"/>
        <v>6308456</v>
      </c>
      <c r="R28" s="21">
        <f t="shared" si="5"/>
        <v>35320867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74433954</v>
      </c>
      <c r="X28" s="21">
        <f t="shared" si="5"/>
        <v>0</v>
      </c>
      <c r="Y28" s="21">
        <f t="shared" si="5"/>
        <v>74433954</v>
      </c>
      <c r="Z28" s="4">
        <f>+IF(X28&lt;&gt;0,+(Y28/X28)*100,0)</f>
        <v>0</v>
      </c>
      <c r="AA28" s="19">
        <f>SUM(AA29:AA31)</f>
        <v>160086750</v>
      </c>
    </row>
    <row r="29" spans="1:27" ht="13.5">
      <c r="A29" s="5" t="s">
        <v>33</v>
      </c>
      <c r="B29" s="3"/>
      <c r="C29" s="22">
        <v>45558206</v>
      </c>
      <c r="D29" s="22"/>
      <c r="E29" s="23">
        <v>50508704</v>
      </c>
      <c r="F29" s="24">
        <v>50508704</v>
      </c>
      <c r="G29" s="24">
        <v>340358</v>
      </c>
      <c r="H29" s="24">
        <v>3756762</v>
      </c>
      <c r="I29" s="24">
        <v>2593401</v>
      </c>
      <c r="J29" s="24">
        <v>6690521</v>
      </c>
      <c r="K29" s="24">
        <v>3618589</v>
      </c>
      <c r="L29" s="24">
        <v>4078448</v>
      </c>
      <c r="M29" s="24">
        <v>3904219</v>
      </c>
      <c r="N29" s="24">
        <v>11601256</v>
      </c>
      <c r="O29" s="24">
        <v>3543844</v>
      </c>
      <c r="P29" s="24">
        <v>3643291</v>
      </c>
      <c r="Q29" s="24">
        <v>1527288</v>
      </c>
      <c r="R29" s="24">
        <v>8714423</v>
      </c>
      <c r="S29" s="24"/>
      <c r="T29" s="24"/>
      <c r="U29" s="24"/>
      <c r="V29" s="24"/>
      <c r="W29" s="24">
        <v>27006200</v>
      </c>
      <c r="X29" s="24"/>
      <c r="Y29" s="24">
        <v>27006200</v>
      </c>
      <c r="Z29" s="6">
        <v>0</v>
      </c>
      <c r="AA29" s="22">
        <v>50508704</v>
      </c>
    </row>
    <row r="30" spans="1:27" ht="13.5">
      <c r="A30" s="5" t="s">
        <v>34</v>
      </c>
      <c r="B30" s="3"/>
      <c r="C30" s="25">
        <v>62112424</v>
      </c>
      <c r="D30" s="25"/>
      <c r="E30" s="26">
        <v>90286974</v>
      </c>
      <c r="F30" s="27">
        <v>90286974</v>
      </c>
      <c r="G30" s="27">
        <v>250276</v>
      </c>
      <c r="H30" s="27">
        <v>1797930</v>
      </c>
      <c r="I30" s="27">
        <v>3190546</v>
      </c>
      <c r="J30" s="27">
        <v>5238752</v>
      </c>
      <c r="K30" s="27">
        <v>1798478</v>
      </c>
      <c r="L30" s="27">
        <v>2449618</v>
      </c>
      <c r="M30" s="27">
        <v>2652146</v>
      </c>
      <c r="N30" s="27">
        <v>6900242</v>
      </c>
      <c r="O30" s="27">
        <v>1012103</v>
      </c>
      <c r="P30" s="27">
        <v>17556119</v>
      </c>
      <c r="Q30" s="27">
        <v>3501317</v>
      </c>
      <c r="R30" s="27">
        <v>22069539</v>
      </c>
      <c r="S30" s="27"/>
      <c r="T30" s="27"/>
      <c r="U30" s="27"/>
      <c r="V30" s="27"/>
      <c r="W30" s="27">
        <v>34208533</v>
      </c>
      <c r="X30" s="27"/>
      <c r="Y30" s="27">
        <v>34208533</v>
      </c>
      <c r="Z30" s="7">
        <v>0</v>
      </c>
      <c r="AA30" s="25">
        <v>90286974</v>
      </c>
    </row>
    <row r="31" spans="1:27" ht="13.5">
      <c r="A31" s="5" t="s">
        <v>35</v>
      </c>
      <c r="B31" s="3"/>
      <c r="C31" s="22">
        <v>17611041</v>
      </c>
      <c r="D31" s="22"/>
      <c r="E31" s="23">
        <v>19291072</v>
      </c>
      <c r="F31" s="24">
        <v>19291072</v>
      </c>
      <c r="G31" s="24">
        <v>294711</v>
      </c>
      <c r="H31" s="24">
        <v>1628934</v>
      </c>
      <c r="I31" s="24">
        <v>1477319</v>
      </c>
      <c r="J31" s="24">
        <v>3400964</v>
      </c>
      <c r="K31" s="24">
        <v>1705365</v>
      </c>
      <c r="L31" s="24">
        <v>1678666</v>
      </c>
      <c r="M31" s="24">
        <v>1897321</v>
      </c>
      <c r="N31" s="24">
        <v>5281352</v>
      </c>
      <c r="O31" s="24">
        <v>1361994</v>
      </c>
      <c r="P31" s="24">
        <v>1895060</v>
      </c>
      <c r="Q31" s="24">
        <v>1279851</v>
      </c>
      <c r="R31" s="24">
        <v>4536905</v>
      </c>
      <c r="S31" s="24"/>
      <c r="T31" s="24"/>
      <c r="U31" s="24"/>
      <c r="V31" s="24"/>
      <c r="W31" s="24">
        <v>13219221</v>
      </c>
      <c r="X31" s="24"/>
      <c r="Y31" s="24">
        <v>13219221</v>
      </c>
      <c r="Z31" s="6">
        <v>0</v>
      </c>
      <c r="AA31" s="22">
        <v>19291072</v>
      </c>
    </row>
    <row r="32" spans="1:27" ht="13.5">
      <c r="A32" s="2" t="s">
        <v>36</v>
      </c>
      <c r="B32" s="3"/>
      <c r="C32" s="19">
        <f aca="true" t="shared" si="6" ref="C32:Y32">SUM(C33:C37)</f>
        <v>19627116</v>
      </c>
      <c r="D32" s="19">
        <f>SUM(D33:D37)</f>
        <v>0</v>
      </c>
      <c r="E32" s="20">
        <f t="shared" si="6"/>
        <v>22646137</v>
      </c>
      <c r="F32" s="21">
        <f t="shared" si="6"/>
        <v>22646137</v>
      </c>
      <c r="G32" s="21">
        <f t="shared" si="6"/>
        <v>1685412</v>
      </c>
      <c r="H32" s="21">
        <f t="shared" si="6"/>
        <v>3525781</v>
      </c>
      <c r="I32" s="21">
        <f t="shared" si="6"/>
        <v>2212325</v>
      </c>
      <c r="J32" s="21">
        <f t="shared" si="6"/>
        <v>7423518</v>
      </c>
      <c r="K32" s="21">
        <f t="shared" si="6"/>
        <v>2260688</v>
      </c>
      <c r="L32" s="21">
        <f t="shared" si="6"/>
        <v>2087742</v>
      </c>
      <c r="M32" s="21">
        <f t="shared" si="6"/>
        <v>1450409</v>
      </c>
      <c r="N32" s="21">
        <f t="shared" si="6"/>
        <v>5798839</v>
      </c>
      <c r="O32" s="21">
        <f t="shared" si="6"/>
        <v>2921716</v>
      </c>
      <c r="P32" s="21">
        <f t="shared" si="6"/>
        <v>1816226</v>
      </c>
      <c r="Q32" s="21">
        <f t="shared" si="6"/>
        <v>2340697</v>
      </c>
      <c r="R32" s="21">
        <f t="shared" si="6"/>
        <v>7078639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20300996</v>
      </c>
      <c r="X32" s="21">
        <f t="shared" si="6"/>
        <v>0</v>
      </c>
      <c r="Y32" s="21">
        <f t="shared" si="6"/>
        <v>20300996</v>
      </c>
      <c r="Z32" s="4">
        <f>+IF(X32&lt;&gt;0,+(Y32/X32)*100,0)</f>
        <v>0</v>
      </c>
      <c r="AA32" s="19">
        <f>SUM(AA33:AA37)</f>
        <v>22646137</v>
      </c>
    </row>
    <row r="33" spans="1:27" ht="13.5">
      <c r="A33" s="5" t="s">
        <v>37</v>
      </c>
      <c r="B33" s="3"/>
      <c r="C33" s="22">
        <v>3705650</v>
      </c>
      <c r="D33" s="22"/>
      <c r="E33" s="23">
        <v>4019332</v>
      </c>
      <c r="F33" s="24">
        <v>4019332</v>
      </c>
      <c r="G33" s="24">
        <v>139123</v>
      </c>
      <c r="H33" s="24">
        <v>1655842</v>
      </c>
      <c r="I33" s="24">
        <v>1169235</v>
      </c>
      <c r="J33" s="24">
        <v>2964200</v>
      </c>
      <c r="K33" s="24">
        <v>843866</v>
      </c>
      <c r="L33" s="24">
        <v>503395</v>
      </c>
      <c r="M33" s="24">
        <v>475946</v>
      </c>
      <c r="N33" s="24">
        <v>1823207</v>
      </c>
      <c r="O33" s="24">
        <v>1241851</v>
      </c>
      <c r="P33" s="24">
        <v>439049</v>
      </c>
      <c r="Q33" s="24">
        <v>953286</v>
      </c>
      <c r="R33" s="24">
        <v>2634186</v>
      </c>
      <c r="S33" s="24"/>
      <c r="T33" s="24"/>
      <c r="U33" s="24"/>
      <c r="V33" s="24"/>
      <c r="W33" s="24">
        <v>7421593</v>
      </c>
      <c r="X33" s="24"/>
      <c r="Y33" s="24">
        <v>7421593</v>
      </c>
      <c r="Z33" s="6">
        <v>0</v>
      </c>
      <c r="AA33" s="22">
        <v>4019332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15921466</v>
      </c>
      <c r="D35" s="22"/>
      <c r="E35" s="23">
        <v>18626805</v>
      </c>
      <c r="F35" s="24">
        <v>18626805</v>
      </c>
      <c r="G35" s="24">
        <v>1546289</v>
      </c>
      <c r="H35" s="24">
        <v>1869939</v>
      </c>
      <c r="I35" s="24">
        <v>1043090</v>
      </c>
      <c r="J35" s="24">
        <v>4459318</v>
      </c>
      <c r="K35" s="24">
        <v>1416822</v>
      </c>
      <c r="L35" s="24">
        <v>1584347</v>
      </c>
      <c r="M35" s="24">
        <v>974463</v>
      </c>
      <c r="N35" s="24">
        <v>3975632</v>
      </c>
      <c r="O35" s="24">
        <v>1679865</v>
      </c>
      <c r="P35" s="24">
        <v>1377177</v>
      </c>
      <c r="Q35" s="24">
        <v>1387411</v>
      </c>
      <c r="R35" s="24">
        <v>4444453</v>
      </c>
      <c r="S35" s="24"/>
      <c r="T35" s="24"/>
      <c r="U35" s="24"/>
      <c r="V35" s="24"/>
      <c r="W35" s="24">
        <v>12879403</v>
      </c>
      <c r="X35" s="24"/>
      <c r="Y35" s="24">
        <v>12879403</v>
      </c>
      <c r="Z35" s="6">
        <v>0</v>
      </c>
      <c r="AA35" s="22">
        <v>18626805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31412116</v>
      </c>
      <c r="D38" s="19">
        <f>SUM(D39:D41)</f>
        <v>0</v>
      </c>
      <c r="E38" s="20">
        <f t="shared" si="7"/>
        <v>34612598</v>
      </c>
      <c r="F38" s="21">
        <f t="shared" si="7"/>
        <v>34612598</v>
      </c>
      <c r="G38" s="21">
        <f t="shared" si="7"/>
        <v>215402</v>
      </c>
      <c r="H38" s="21">
        <f t="shared" si="7"/>
        <v>2602729</v>
      </c>
      <c r="I38" s="21">
        <f t="shared" si="7"/>
        <v>3120416</v>
      </c>
      <c r="J38" s="21">
        <f t="shared" si="7"/>
        <v>5938547</v>
      </c>
      <c r="K38" s="21">
        <f t="shared" si="7"/>
        <v>1607406</v>
      </c>
      <c r="L38" s="21">
        <f t="shared" si="7"/>
        <v>2962549</v>
      </c>
      <c r="M38" s="21">
        <f t="shared" si="7"/>
        <v>3406919</v>
      </c>
      <c r="N38" s="21">
        <f t="shared" si="7"/>
        <v>7976874</v>
      </c>
      <c r="O38" s="21">
        <f t="shared" si="7"/>
        <v>1794094</v>
      </c>
      <c r="P38" s="21">
        <f t="shared" si="7"/>
        <v>1935438</v>
      </c>
      <c r="Q38" s="21">
        <f t="shared" si="7"/>
        <v>2387304</v>
      </c>
      <c r="R38" s="21">
        <f t="shared" si="7"/>
        <v>6116836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20032257</v>
      </c>
      <c r="X38" s="21">
        <f t="shared" si="7"/>
        <v>0</v>
      </c>
      <c r="Y38" s="21">
        <f t="shared" si="7"/>
        <v>20032257</v>
      </c>
      <c r="Z38" s="4">
        <f>+IF(X38&lt;&gt;0,+(Y38/X38)*100,0)</f>
        <v>0</v>
      </c>
      <c r="AA38" s="19">
        <f>SUM(AA39:AA41)</f>
        <v>34612598</v>
      </c>
    </row>
    <row r="39" spans="1:27" ht="13.5">
      <c r="A39" s="5" t="s">
        <v>43</v>
      </c>
      <c r="B39" s="3"/>
      <c r="C39" s="22">
        <v>13749154</v>
      </c>
      <c r="D39" s="22"/>
      <c r="E39" s="23">
        <v>16717921</v>
      </c>
      <c r="F39" s="24">
        <v>16717921</v>
      </c>
      <c r="G39" s="24">
        <v>61550</v>
      </c>
      <c r="H39" s="24">
        <v>534522</v>
      </c>
      <c r="I39" s="24">
        <v>527732</v>
      </c>
      <c r="J39" s="24">
        <v>1123804</v>
      </c>
      <c r="K39" s="24">
        <v>594175</v>
      </c>
      <c r="L39" s="24">
        <v>1230149</v>
      </c>
      <c r="M39" s="24">
        <v>1924082</v>
      </c>
      <c r="N39" s="24">
        <v>3748406</v>
      </c>
      <c r="O39" s="24">
        <v>1005471</v>
      </c>
      <c r="P39" s="24">
        <v>820302</v>
      </c>
      <c r="Q39" s="24">
        <v>1406866</v>
      </c>
      <c r="R39" s="24">
        <v>3232639</v>
      </c>
      <c r="S39" s="24"/>
      <c r="T39" s="24"/>
      <c r="U39" s="24"/>
      <c r="V39" s="24"/>
      <c r="W39" s="24">
        <v>8104849</v>
      </c>
      <c r="X39" s="24"/>
      <c r="Y39" s="24">
        <v>8104849</v>
      </c>
      <c r="Z39" s="6">
        <v>0</v>
      </c>
      <c r="AA39" s="22">
        <v>16717921</v>
      </c>
    </row>
    <row r="40" spans="1:27" ht="13.5">
      <c r="A40" s="5" t="s">
        <v>44</v>
      </c>
      <c r="B40" s="3"/>
      <c r="C40" s="22">
        <v>17662962</v>
      </c>
      <c r="D40" s="22"/>
      <c r="E40" s="23">
        <v>17894677</v>
      </c>
      <c r="F40" s="24">
        <v>17894677</v>
      </c>
      <c r="G40" s="24">
        <v>153852</v>
      </c>
      <c r="H40" s="24">
        <v>2068207</v>
      </c>
      <c r="I40" s="24">
        <v>2592684</v>
      </c>
      <c r="J40" s="24">
        <v>4814743</v>
      </c>
      <c r="K40" s="24">
        <v>1013231</v>
      </c>
      <c r="L40" s="24">
        <v>1732400</v>
      </c>
      <c r="M40" s="24">
        <v>1482837</v>
      </c>
      <c r="N40" s="24">
        <v>4228468</v>
      </c>
      <c r="O40" s="24">
        <v>788623</v>
      </c>
      <c r="P40" s="24">
        <v>1115136</v>
      </c>
      <c r="Q40" s="24">
        <v>980438</v>
      </c>
      <c r="R40" s="24">
        <v>2884197</v>
      </c>
      <c r="S40" s="24"/>
      <c r="T40" s="24"/>
      <c r="U40" s="24"/>
      <c r="V40" s="24"/>
      <c r="W40" s="24">
        <v>11927408</v>
      </c>
      <c r="X40" s="24"/>
      <c r="Y40" s="24">
        <v>11927408</v>
      </c>
      <c r="Z40" s="6">
        <v>0</v>
      </c>
      <c r="AA40" s="22">
        <v>17894677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13742003</v>
      </c>
      <c r="D42" s="19">
        <f>SUM(D43:D46)</f>
        <v>0</v>
      </c>
      <c r="E42" s="20">
        <f t="shared" si="8"/>
        <v>14590607</v>
      </c>
      <c r="F42" s="21">
        <f t="shared" si="8"/>
        <v>14590607</v>
      </c>
      <c r="G42" s="21">
        <f t="shared" si="8"/>
        <v>28717</v>
      </c>
      <c r="H42" s="21">
        <f t="shared" si="8"/>
        <v>2645622</v>
      </c>
      <c r="I42" s="21">
        <f t="shared" si="8"/>
        <v>1308565</v>
      </c>
      <c r="J42" s="21">
        <f t="shared" si="8"/>
        <v>3982904</v>
      </c>
      <c r="K42" s="21">
        <f t="shared" si="8"/>
        <v>1302514</v>
      </c>
      <c r="L42" s="21">
        <f t="shared" si="8"/>
        <v>1927224</v>
      </c>
      <c r="M42" s="21">
        <f t="shared" si="8"/>
        <v>1417844</v>
      </c>
      <c r="N42" s="21">
        <f t="shared" si="8"/>
        <v>4647582</v>
      </c>
      <c r="O42" s="21">
        <f t="shared" si="8"/>
        <v>1402196</v>
      </c>
      <c r="P42" s="21">
        <f t="shared" si="8"/>
        <v>1911829</v>
      </c>
      <c r="Q42" s="21">
        <f t="shared" si="8"/>
        <v>1803270</v>
      </c>
      <c r="R42" s="21">
        <f t="shared" si="8"/>
        <v>5117295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13747781</v>
      </c>
      <c r="X42" s="21">
        <f t="shared" si="8"/>
        <v>0</v>
      </c>
      <c r="Y42" s="21">
        <f t="shared" si="8"/>
        <v>13747781</v>
      </c>
      <c r="Z42" s="4">
        <f>+IF(X42&lt;&gt;0,+(Y42/X42)*100,0)</f>
        <v>0</v>
      </c>
      <c r="AA42" s="19">
        <f>SUM(AA43:AA46)</f>
        <v>14590607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13742003</v>
      </c>
      <c r="D46" s="22"/>
      <c r="E46" s="23">
        <v>14590607</v>
      </c>
      <c r="F46" s="24">
        <v>14590607</v>
      </c>
      <c r="G46" s="24">
        <v>28717</v>
      </c>
      <c r="H46" s="24">
        <v>2645622</v>
      </c>
      <c r="I46" s="24">
        <v>1308565</v>
      </c>
      <c r="J46" s="24">
        <v>3982904</v>
      </c>
      <c r="K46" s="24">
        <v>1302514</v>
      </c>
      <c r="L46" s="24">
        <v>1927224</v>
      </c>
      <c r="M46" s="24">
        <v>1417844</v>
      </c>
      <c r="N46" s="24">
        <v>4647582</v>
      </c>
      <c r="O46" s="24">
        <v>1402196</v>
      </c>
      <c r="P46" s="24">
        <v>1911829</v>
      </c>
      <c r="Q46" s="24">
        <v>1803270</v>
      </c>
      <c r="R46" s="24">
        <v>5117295</v>
      </c>
      <c r="S46" s="24"/>
      <c r="T46" s="24"/>
      <c r="U46" s="24"/>
      <c r="V46" s="24"/>
      <c r="W46" s="24">
        <v>13747781</v>
      </c>
      <c r="X46" s="24"/>
      <c r="Y46" s="24">
        <v>13747781</v>
      </c>
      <c r="Z46" s="6">
        <v>0</v>
      </c>
      <c r="AA46" s="22">
        <v>14590607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190062906</v>
      </c>
      <c r="D48" s="40">
        <f>+D28+D32+D38+D42+D47</f>
        <v>0</v>
      </c>
      <c r="E48" s="41">
        <f t="shared" si="9"/>
        <v>231936092</v>
      </c>
      <c r="F48" s="42">
        <f t="shared" si="9"/>
        <v>231936092</v>
      </c>
      <c r="G48" s="42">
        <f t="shared" si="9"/>
        <v>2814876</v>
      </c>
      <c r="H48" s="42">
        <f t="shared" si="9"/>
        <v>15957758</v>
      </c>
      <c r="I48" s="42">
        <f t="shared" si="9"/>
        <v>13902572</v>
      </c>
      <c r="J48" s="42">
        <f t="shared" si="9"/>
        <v>32675206</v>
      </c>
      <c r="K48" s="42">
        <f t="shared" si="9"/>
        <v>12293040</v>
      </c>
      <c r="L48" s="42">
        <f t="shared" si="9"/>
        <v>15184247</v>
      </c>
      <c r="M48" s="42">
        <f t="shared" si="9"/>
        <v>14728858</v>
      </c>
      <c r="N48" s="42">
        <f t="shared" si="9"/>
        <v>42206145</v>
      </c>
      <c r="O48" s="42">
        <f t="shared" si="9"/>
        <v>12035947</v>
      </c>
      <c r="P48" s="42">
        <f t="shared" si="9"/>
        <v>28757963</v>
      </c>
      <c r="Q48" s="42">
        <f t="shared" si="9"/>
        <v>12839727</v>
      </c>
      <c r="R48" s="42">
        <f t="shared" si="9"/>
        <v>53633637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128514988</v>
      </c>
      <c r="X48" s="42">
        <f t="shared" si="9"/>
        <v>0</v>
      </c>
      <c r="Y48" s="42">
        <f t="shared" si="9"/>
        <v>128514988</v>
      </c>
      <c r="Z48" s="43">
        <f>+IF(X48&lt;&gt;0,+(Y48/X48)*100,0)</f>
        <v>0</v>
      </c>
      <c r="AA48" s="40">
        <f>+AA28+AA32+AA38+AA42+AA47</f>
        <v>231936092</v>
      </c>
    </row>
    <row r="49" spans="1:27" ht="13.5">
      <c r="A49" s="14" t="s">
        <v>58</v>
      </c>
      <c r="B49" s="15"/>
      <c r="C49" s="44">
        <f aca="true" t="shared" si="10" ref="C49:Y49">+C25-C48</f>
        <v>96371419</v>
      </c>
      <c r="D49" s="44">
        <f>+D25-D48</f>
        <v>0</v>
      </c>
      <c r="E49" s="45">
        <f t="shared" si="10"/>
        <v>72238852</v>
      </c>
      <c r="F49" s="46">
        <f t="shared" si="10"/>
        <v>72238852</v>
      </c>
      <c r="G49" s="46">
        <f t="shared" si="10"/>
        <v>5569315</v>
      </c>
      <c r="H49" s="46">
        <f t="shared" si="10"/>
        <v>69087616</v>
      </c>
      <c r="I49" s="46">
        <f t="shared" si="10"/>
        <v>-12572128</v>
      </c>
      <c r="J49" s="46">
        <f t="shared" si="10"/>
        <v>62084803</v>
      </c>
      <c r="K49" s="46">
        <f t="shared" si="10"/>
        <v>-10421156</v>
      </c>
      <c r="L49" s="46">
        <f t="shared" si="10"/>
        <v>-6347068</v>
      </c>
      <c r="M49" s="46">
        <f t="shared" si="10"/>
        <v>40803793</v>
      </c>
      <c r="N49" s="46">
        <f t="shared" si="10"/>
        <v>24035569</v>
      </c>
      <c r="O49" s="46">
        <f t="shared" si="10"/>
        <v>-4334751</v>
      </c>
      <c r="P49" s="46">
        <f t="shared" si="10"/>
        <v>-8031692</v>
      </c>
      <c r="Q49" s="46">
        <f t="shared" si="10"/>
        <v>-7425321</v>
      </c>
      <c r="R49" s="46">
        <f t="shared" si="10"/>
        <v>-19791764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66328608</v>
      </c>
      <c r="X49" s="46">
        <f>IF(F25=F48,0,X25-X48)</f>
        <v>0</v>
      </c>
      <c r="Y49" s="46">
        <f t="shared" si="10"/>
        <v>66328608</v>
      </c>
      <c r="Z49" s="47">
        <f>+IF(X49&lt;&gt;0,+(Y49/X49)*100,0)</f>
        <v>0</v>
      </c>
      <c r="AA49" s="44">
        <f>+AA25-AA48</f>
        <v>72238852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94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209375564</v>
      </c>
      <c r="D5" s="19">
        <f>SUM(D6:D8)</f>
        <v>0</v>
      </c>
      <c r="E5" s="20">
        <f t="shared" si="0"/>
        <v>207556448</v>
      </c>
      <c r="F5" s="21">
        <f t="shared" si="0"/>
        <v>208496384</v>
      </c>
      <c r="G5" s="21">
        <f t="shared" si="0"/>
        <v>86960002</v>
      </c>
      <c r="H5" s="21">
        <f t="shared" si="0"/>
        <v>1546762</v>
      </c>
      <c r="I5" s="21">
        <f t="shared" si="0"/>
        <v>1818417</v>
      </c>
      <c r="J5" s="21">
        <f t="shared" si="0"/>
        <v>90325181</v>
      </c>
      <c r="K5" s="21">
        <f t="shared" si="0"/>
        <v>1473946</v>
      </c>
      <c r="L5" s="21">
        <f t="shared" si="0"/>
        <v>1339155</v>
      </c>
      <c r="M5" s="21">
        <f t="shared" si="0"/>
        <v>59954831</v>
      </c>
      <c r="N5" s="21">
        <f t="shared" si="0"/>
        <v>62767932</v>
      </c>
      <c r="O5" s="21">
        <f t="shared" si="0"/>
        <v>3833610</v>
      </c>
      <c r="P5" s="21">
        <f t="shared" si="0"/>
        <v>1791765</v>
      </c>
      <c r="Q5" s="21">
        <f t="shared" si="0"/>
        <v>45682179</v>
      </c>
      <c r="R5" s="21">
        <f t="shared" si="0"/>
        <v>51307554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204400667</v>
      </c>
      <c r="X5" s="21">
        <f t="shared" si="0"/>
        <v>155592333</v>
      </c>
      <c r="Y5" s="21">
        <f t="shared" si="0"/>
        <v>48808334</v>
      </c>
      <c r="Z5" s="4">
        <f>+IF(X5&lt;&gt;0,+(Y5/X5)*100,0)</f>
        <v>31.3693695948373</v>
      </c>
      <c r="AA5" s="19">
        <f>SUM(AA6:AA8)</f>
        <v>208496384</v>
      </c>
    </row>
    <row r="6" spans="1:27" ht="13.5">
      <c r="A6" s="5" t="s">
        <v>33</v>
      </c>
      <c r="B6" s="3"/>
      <c r="C6" s="22"/>
      <c r="D6" s="22"/>
      <c r="E6" s="23"/>
      <c r="F6" s="24">
        <v>532087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>
        <v>532087</v>
      </c>
    </row>
    <row r="7" spans="1:27" ht="13.5">
      <c r="A7" s="5" t="s">
        <v>34</v>
      </c>
      <c r="B7" s="3"/>
      <c r="C7" s="25">
        <v>209138161</v>
      </c>
      <c r="D7" s="25"/>
      <c r="E7" s="26">
        <v>207349443</v>
      </c>
      <c r="F7" s="27">
        <v>207757292</v>
      </c>
      <c r="G7" s="27">
        <v>86960002</v>
      </c>
      <c r="H7" s="27">
        <v>1546762</v>
      </c>
      <c r="I7" s="27">
        <v>1795324</v>
      </c>
      <c r="J7" s="27">
        <v>90302088</v>
      </c>
      <c r="K7" s="27">
        <v>1466457</v>
      </c>
      <c r="L7" s="27">
        <v>1330928</v>
      </c>
      <c r="M7" s="27">
        <v>59946354</v>
      </c>
      <c r="N7" s="27">
        <v>62743739</v>
      </c>
      <c r="O7" s="27">
        <v>3833610</v>
      </c>
      <c r="P7" s="27">
        <v>1791765</v>
      </c>
      <c r="Q7" s="27">
        <v>45664854</v>
      </c>
      <c r="R7" s="27">
        <v>51290229</v>
      </c>
      <c r="S7" s="27"/>
      <c r="T7" s="27"/>
      <c r="U7" s="27"/>
      <c r="V7" s="27"/>
      <c r="W7" s="27">
        <v>204336056</v>
      </c>
      <c r="X7" s="27">
        <v>155437083</v>
      </c>
      <c r="Y7" s="27">
        <v>48898973</v>
      </c>
      <c r="Z7" s="7">
        <v>31.46</v>
      </c>
      <c r="AA7" s="25">
        <v>207757292</v>
      </c>
    </row>
    <row r="8" spans="1:27" ht="13.5">
      <c r="A8" s="5" t="s">
        <v>35</v>
      </c>
      <c r="B8" s="3"/>
      <c r="C8" s="22">
        <v>237403</v>
      </c>
      <c r="D8" s="22"/>
      <c r="E8" s="23">
        <v>207005</v>
      </c>
      <c r="F8" s="24">
        <v>207005</v>
      </c>
      <c r="G8" s="24"/>
      <c r="H8" s="24"/>
      <c r="I8" s="24">
        <v>23093</v>
      </c>
      <c r="J8" s="24">
        <v>23093</v>
      </c>
      <c r="K8" s="24">
        <v>7489</v>
      </c>
      <c r="L8" s="24">
        <v>8227</v>
      </c>
      <c r="M8" s="24">
        <v>8477</v>
      </c>
      <c r="N8" s="24">
        <v>24193</v>
      </c>
      <c r="O8" s="24"/>
      <c r="P8" s="24"/>
      <c r="Q8" s="24">
        <v>17325</v>
      </c>
      <c r="R8" s="24">
        <v>17325</v>
      </c>
      <c r="S8" s="24"/>
      <c r="T8" s="24"/>
      <c r="U8" s="24"/>
      <c r="V8" s="24"/>
      <c r="W8" s="24">
        <v>64611</v>
      </c>
      <c r="X8" s="24">
        <v>155250</v>
      </c>
      <c r="Y8" s="24">
        <v>-90639</v>
      </c>
      <c r="Z8" s="6">
        <v>-58.38</v>
      </c>
      <c r="AA8" s="22">
        <v>207005</v>
      </c>
    </row>
    <row r="9" spans="1:27" ht="13.5">
      <c r="A9" s="2" t="s">
        <v>36</v>
      </c>
      <c r="B9" s="3"/>
      <c r="C9" s="19">
        <f aca="true" t="shared" si="1" ref="C9:Y9">SUM(C10:C14)</f>
        <v>1771282</v>
      </c>
      <c r="D9" s="19">
        <f>SUM(D10:D14)</f>
        <v>0</v>
      </c>
      <c r="E9" s="20">
        <f t="shared" si="1"/>
        <v>775785</v>
      </c>
      <c r="F9" s="21">
        <f t="shared" si="1"/>
        <v>775785</v>
      </c>
      <c r="G9" s="21">
        <f t="shared" si="1"/>
        <v>11935</v>
      </c>
      <c r="H9" s="21">
        <f t="shared" si="1"/>
        <v>75833</v>
      </c>
      <c r="I9" s="21">
        <f t="shared" si="1"/>
        <v>62022</v>
      </c>
      <c r="J9" s="21">
        <f t="shared" si="1"/>
        <v>149790</v>
      </c>
      <c r="K9" s="21">
        <f t="shared" si="1"/>
        <v>117457</v>
      </c>
      <c r="L9" s="21">
        <f t="shared" si="1"/>
        <v>88042</v>
      </c>
      <c r="M9" s="21">
        <f t="shared" si="1"/>
        <v>1728</v>
      </c>
      <c r="N9" s="21">
        <f t="shared" si="1"/>
        <v>207227</v>
      </c>
      <c r="O9" s="21">
        <f t="shared" si="1"/>
        <v>239391</v>
      </c>
      <c r="P9" s="21">
        <f t="shared" si="1"/>
        <v>122329</v>
      </c>
      <c r="Q9" s="21">
        <f t="shared" si="1"/>
        <v>181296</v>
      </c>
      <c r="R9" s="21">
        <f t="shared" si="1"/>
        <v>543016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900033</v>
      </c>
      <c r="X9" s="21">
        <f t="shared" si="1"/>
        <v>581841</v>
      </c>
      <c r="Y9" s="21">
        <f t="shared" si="1"/>
        <v>318192</v>
      </c>
      <c r="Z9" s="4">
        <f>+IF(X9&lt;&gt;0,+(Y9/X9)*100,0)</f>
        <v>54.68710524009136</v>
      </c>
      <c r="AA9" s="19">
        <f>SUM(AA10:AA14)</f>
        <v>775785</v>
      </c>
    </row>
    <row r="10" spans="1:27" ht="13.5">
      <c r="A10" s="5" t="s">
        <v>37</v>
      </c>
      <c r="B10" s="3"/>
      <c r="C10" s="22">
        <v>333973</v>
      </c>
      <c r="D10" s="22"/>
      <c r="E10" s="23">
        <v>333102</v>
      </c>
      <c r="F10" s="24">
        <v>333102</v>
      </c>
      <c r="G10" s="24">
        <v>7713</v>
      </c>
      <c r="H10" s="24">
        <v>59683</v>
      </c>
      <c r="I10" s="24">
        <v>1075</v>
      </c>
      <c r="J10" s="24">
        <v>68471</v>
      </c>
      <c r="K10" s="24">
        <v>-703</v>
      </c>
      <c r="L10" s="24">
        <v>742</v>
      </c>
      <c r="M10" s="24">
        <v>1728</v>
      </c>
      <c r="N10" s="24">
        <v>1767</v>
      </c>
      <c r="O10" s="24">
        <v>1391</v>
      </c>
      <c r="P10" s="24">
        <v>1295</v>
      </c>
      <c r="Q10" s="24">
        <v>84896</v>
      </c>
      <c r="R10" s="24">
        <v>87582</v>
      </c>
      <c r="S10" s="24"/>
      <c r="T10" s="24"/>
      <c r="U10" s="24"/>
      <c r="V10" s="24"/>
      <c r="W10" s="24">
        <v>157820</v>
      </c>
      <c r="X10" s="24">
        <v>249831</v>
      </c>
      <c r="Y10" s="24">
        <v>-92011</v>
      </c>
      <c r="Z10" s="6">
        <v>-36.83</v>
      </c>
      <c r="AA10" s="22">
        <v>333102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>
        <v>447</v>
      </c>
      <c r="J11" s="24">
        <v>447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447</v>
      </c>
      <c r="X11" s="24"/>
      <c r="Y11" s="24">
        <v>447</v>
      </c>
      <c r="Z11" s="6">
        <v>0</v>
      </c>
      <c r="AA11" s="22"/>
    </row>
    <row r="12" spans="1:27" ht="13.5">
      <c r="A12" s="5" t="s">
        <v>39</v>
      </c>
      <c r="B12" s="3"/>
      <c r="C12" s="22">
        <v>1404309</v>
      </c>
      <c r="D12" s="22"/>
      <c r="E12" s="23">
        <v>442683</v>
      </c>
      <c r="F12" s="24">
        <v>442683</v>
      </c>
      <c r="G12" s="24">
        <v>2250</v>
      </c>
      <c r="H12" s="24">
        <v>16150</v>
      </c>
      <c r="I12" s="24">
        <v>60500</v>
      </c>
      <c r="J12" s="24">
        <v>78900</v>
      </c>
      <c r="K12" s="24">
        <v>114200</v>
      </c>
      <c r="L12" s="24">
        <v>87300</v>
      </c>
      <c r="M12" s="24"/>
      <c r="N12" s="24">
        <v>201500</v>
      </c>
      <c r="O12" s="24">
        <v>238000</v>
      </c>
      <c r="P12" s="24">
        <v>120700</v>
      </c>
      <c r="Q12" s="24">
        <v>96400</v>
      </c>
      <c r="R12" s="24">
        <v>455100</v>
      </c>
      <c r="S12" s="24"/>
      <c r="T12" s="24"/>
      <c r="U12" s="24"/>
      <c r="V12" s="24"/>
      <c r="W12" s="24">
        <v>735500</v>
      </c>
      <c r="X12" s="24">
        <v>332010</v>
      </c>
      <c r="Y12" s="24">
        <v>403490</v>
      </c>
      <c r="Z12" s="6">
        <v>121.53</v>
      </c>
      <c r="AA12" s="22">
        <v>442683</v>
      </c>
    </row>
    <row r="13" spans="1:27" ht="13.5">
      <c r="A13" s="5" t="s">
        <v>40</v>
      </c>
      <c r="B13" s="3"/>
      <c r="C13" s="22">
        <v>33000</v>
      </c>
      <c r="D13" s="22"/>
      <c r="E13" s="23"/>
      <c r="F13" s="24"/>
      <c r="G13" s="24">
        <v>1972</v>
      </c>
      <c r="H13" s="24"/>
      <c r="I13" s="24"/>
      <c r="J13" s="24">
        <v>1972</v>
      </c>
      <c r="K13" s="24">
        <v>3960</v>
      </c>
      <c r="L13" s="24"/>
      <c r="M13" s="24"/>
      <c r="N13" s="24">
        <v>3960</v>
      </c>
      <c r="O13" s="24"/>
      <c r="P13" s="24">
        <v>334</v>
      </c>
      <c r="Q13" s="24"/>
      <c r="R13" s="24">
        <v>334</v>
      </c>
      <c r="S13" s="24"/>
      <c r="T13" s="24"/>
      <c r="U13" s="24"/>
      <c r="V13" s="24"/>
      <c r="W13" s="24">
        <v>6266</v>
      </c>
      <c r="X13" s="24"/>
      <c r="Y13" s="24">
        <v>6266</v>
      </c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52782041</v>
      </c>
      <c r="D15" s="19">
        <f>SUM(D16:D18)</f>
        <v>0</v>
      </c>
      <c r="E15" s="20">
        <f t="shared" si="2"/>
        <v>50169569</v>
      </c>
      <c r="F15" s="21">
        <f t="shared" si="2"/>
        <v>50336426</v>
      </c>
      <c r="G15" s="21">
        <f t="shared" si="2"/>
        <v>5554014</v>
      </c>
      <c r="H15" s="21">
        <f t="shared" si="2"/>
        <v>3712091</v>
      </c>
      <c r="I15" s="21">
        <f t="shared" si="2"/>
        <v>3729263</v>
      </c>
      <c r="J15" s="21">
        <f t="shared" si="2"/>
        <v>12995368</v>
      </c>
      <c r="K15" s="21">
        <f t="shared" si="2"/>
        <v>3295843</v>
      </c>
      <c r="L15" s="21">
        <f t="shared" si="2"/>
        <v>2268577</v>
      </c>
      <c r="M15" s="21">
        <f t="shared" si="2"/>
        <v>7160503</v>
      </c>
      <c r="N15" s="21">
        <f t="shared" si="2"/>
        <v>12724923</v>
      </c>
      <c r="O15" s="21">
        <f t="shared" si="2"/>
        <v>1711517</v>
      </c>
      <c r="P15" s="21">
        <f t="shared" si="2"/>
        <v>863803</v>
      </c>
      <c r="Q15" s="21">
        <f t="shared" si="2"/>
        <v>2756097</v>
      </c>
      <c r="R15" s="21">
        <f t="shared" si="2"/>
        <v>5331417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31051708</v>
      </c>
      <c r="X15" s="21">
        <f t="shared" si="2"/>
        <v>37327176</v>
      </c>
      <c r="Y15" s="21">
        <f t="shared" si="2"/>
        <v>-6275468</v>
      </c>
      <c r="Z15" s="4">
        <f>+IF(X15&lt;&gt;0,+(Y15/X15)*100,0)</f>
        <v>-16.8120620750951</v>
      </c>
      <c r="AA15" s="19">
        <f>SUM(AA16:AA18)</f>
        <v>50336426</v>
      </c>
    </row>
    <row r="16" spans="1:27" ht="13.5">
      <c r="A16" s="5" t="s">
        <v>43</v>
      </c>
      <c r="B16" s="3"/>
      <c r="C16" s="22">
        <v>166796</v>
      </c>
      <c r="D16" s="22"/>
      <c r="E16" s="23">
        <v>730293</v>
      </c>
      <c r="F16" s="24">
        <v>730293</v>
      </c>
      <c r="G16" s="24">
        <v>4611</v>
      </c>
      <c r="H16" s="24">
        <v>26638</v>
      </c>
      <c r="I16" s="24">
        <v>21359</v>
      </c>
      <c r="J16" s="24">
        <v>52608</v>
      </c>
      <c r="K16" s="24">
        <v>26901</v>
      </c>
      <c r="L16" s="24">
        <v>30217</v>
      </c>
      <c r="M16" s="24">
        <v>11828</v>
      </c>
      <c r="N16" s="24">
        <v>68946</v>
      </c>
      <c r="O16" s="24">
        <v>4816</v>
      </c>
      <c r="P16" s="24">
        <v>2353</v>
      </c>
      <c r="Q16" s="24">
        <v>3023</v>
      </c>
      <c r="R16" s="24">
        <v>10192</v>
      </c>
      <c r="S16" s="24"/>
      <c r="T16" s="24"/>
      <c r="U16" s="24"/>
      <c r="V16" s="24"/>
      <c r="W16" s="24">
        <v>131746</v>
      </c>
      <c r="X16" s="24">
        <v>247716</v>
      </c>
      <c r="Y16" s="24">
        <v>-115970</v>
      </c>
      <c r="Z16" s="6">
        <v>-46.82</v>
      </c>
      <c r="AA16" s="22">
        <v>730293</v>
      </c>
    </row>
    <row r="17" spans="1:27" ht="13.5">
      <c r="A17" s="5" t="s">
        <v>44</v>
      </c>
      <c r="B17" s="3"/>
      <c r="C17" s="22">
        <v>49536359</v>
      </c>
      <c r="D17" s="22"/>
      <c r="E17" s="23">
        <v>49439276</v>
      </c>
      <c r="F17" s="24">
        <v>49439276</v>
      </c>
      <c r="G17" s="24">
        <v>5549403</v>
      </c>
      <c r="H17" s="24">
        <v>3685453</v>
      </c>
      <c r="I17" s="24">
        <v>3176352</v>
      </c>
      <c r="J17" s="24">
        <v>12411208</v>
      </c>
      <c r="K17" s="24">
        <v>3111199</v>
      </c>
      <c r="L17" s="24">
        <v>2238360</v>
      </c>
      <c r="M17" s="24">
        <v>7001537</v>
      </c>
      <c r="N17" s="24">
        <v>12351096</v>
      </c>
      <c r="O17" s="24">
        <v>1853839</v>
      </c>
      <c r="P17" s="24">
        <v>1181688</v>
      </c>
      <c r="Q17" s="24">
        <v>2753074</v>
      </c>
      <c r="R17" s="24">
        <v>5788601</v>
      </c>
      <c r="S17" s="24"/>
      <c r="T17" s="24"/>
      <c r="U17" s="24"/>
      <c r="V17" s="24"/>
      <c r="W17" s="24">
        <v>30550905</v>
      </c>
      <c r="X17" s="24">
        <v>37079460</v>
      </c>
      <c r="Y17" s="24">
        <v>-6528555</v>
      </c>
      <c r="Z17" s="6">
        <v>-17.61</v>
      </c>
      <c r="AA17" s="22">
        <v>49439276</v>
      </c>
    </row>
    <row r="18" spans="1:27" ht="13.5">
      <c r="A18" s="5" t="s">
        <v>45</v>
      </c>
      <c r="B18" s="3"/>
      <c r="C18" s="22">
        <v>3078886</v>
      </c>
      <c r="D18" s="22"/>
      <c r="E18" s="23"/>
      <c r="F18" s="24">
        <v>166857</v>
      </c>
      <c r="G18" s="24"/>
      <c r="H18" s="24"/>
      <c r="I18" s="24">
        <v>531552</v>
      </c>
      <c r="J18" s="24">
        <v>531552</v>
      </c>
      <c r="K18" s="24">
        <v>157743</v>
      </c>
      <c r="L18" s="24"/>
      <c r="M18" s="24">
        <v>147138</v>
      </c>
      <c r="N18" s="24">
        <v>304881</v>
      </c>
      <c r="O18" s="24">
        <v>-147138</v>
      </c>
      <c r="P18" s="24">
        <v>-320238</v>
      </c>
      <c r="Q18" s="24"/>
      <c r="R18" s="24">
        <v>-467376</v>
      </c>
      <c r="S18" s="24"/>
      <c r="T18" s="24"/>
      <c r="U18" s="24"/>
      <c r="V18" s="24"/>
      <c r="W18" s="24">
        <v>369057</v>
      </c>
      <c r="X18" s="24"/>
      <c r="Y18" s="24">
        <v>369057</v>
      </c>
      <c r="Z18" s="6">
        <v>0</v>
      </c>
      <c r="AA18" s="22">
        <v>166857</v>
      </c>
    </row>
    <row r="19" spans="1:27" ht="13.5">
      <c r="A19" s="2" t="s">
        <v>46</v>
      </c>
      <c r="B19" s="8"/>
      <c r="C19" s="19">
        <f aca="true" t="shared" si="3" ref="C19:Y19">SUM(C20:C23)</f>
        <v>48086247</v>
      </c>
      <c r="D19" s="19">
        <f>SUM(D20:D23)</f>
        <v>0</v>
      </c>
      <c r="E19" s="20">
        <f t="shared" si="3"/>
        <v>53181824</v>
      </c>
      <c r="F19" s="21">
        <f t="shared" si="3"/>
        <v>86013444</v>
      </c>
      <c r="G19" s="21">
        <f t="shared" si="3"/>
        <v>3319787</v>
      </c>
      <c r="H19" s="21">
        <f t="shared" si="3"/>
        <v>1050839</v>
      </c>
      <c r="I19" s="21">
        <f t="shared" si="3"/>
        <v>18780614</v>
      </c>
      <c r="J19" s="21">
        <f t="shared" si="3"/>
        <v>23151240</v>
      </c>
      <c r="K19" s="21">
        <f t="shared" si="3"/>
        <v>2711562</v>
      </c>
      <c r="L19" s="21">
        <f t="shared" si="3"/>
        <v>12753403</v>
      </c>
      <c r="M19" s="21">
        <f t="shared" si="3"/>
        <v>2707584</v>
      </c>
      <c r="N19" s="21">
        <f t="shared" si="3"/>
        <v>18172549</v>
      </c>
      <c r="O19" s="21">
        <f t="shared" si="3"/>
        <v>2428645</v>
      </c>
      <c r="P19" s="21">
        <f t="shared" si="3"/>
        <v>2531136</v>
      </c>
      <c r="Q19" s="21">
        <f t="shared" si="3"/>
        <v>2415038</v>
      </c>
      <c r="R19" s="21">
        <f t="shared" si="3"/>
        <v>7374819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48698608</v>
      </c>
      <c r="X19" s="21">
        <f t="shared" si="3"/>
        <v>39886371</v>
      </c>
      <c r="Y19" s="21">
        <f t="shared" si="3"/>
        <v>8812237</v>
      </c>
      <c r="Z19" s="4">
        <f>+IF(X19&lt;&gt;0,+(Y19/X19)*100,0)</f>
        <v>22.09335364202474</v>
      </c>
      <c r="AA19" s="19">
        <f>SUM(AA20:AA23)</f>
        <v>86013444</v>
      </c>
    </row>
    <row r="20" spans="1:27" ht="13.5">
      <c r="A20" s="5" t="s">
        <v>47</v>
      </c>
      <c r="B20" s="3"/>
      <c r="C20" s="22">
        <v>46077786</v>
      </c>
      <c r="D20" s="22"/>
      <c r="E20" s="23">
        <v>50061061</v>
      </c>
      <c r="F20" s="24">
        <v>82892681</v>
      </c>
      <c r="G20" s="24">
        <v>3236467</v>
      </c>
      <c r="H20" s="24">
        <v>952521</v>
      </c>
      <c r="I20" s="24">
        <v>17970955</v>
      </c>
      <c r="J20" s="24">
        <v>22159943</v>
      </c>
      <c r="K20" s="24">
        <v>2391010</v>
      </c>
      <c r="L20" s="24">
        <v>12500903</v>
      </c>
      <c r="M20" s="24">
        <v>2380639</v>
      </c>
      <c r="N20" s="24">
        <v>17272552</v>
      </c>
      <c r="O20" s="24">
        <v>2556276</v>
      </c>
      <c r="P20" s="24">
        <v>2431220</v>
      </c>
      <c r="Q20" s="24">
        <v>2315121</v>
      </c>
      <c r="R20" s="24">
        <v>7302617</v>
      </c>
      <c r="S20" s="24"/>
      <c r="T20" s="24"/>
      <c r="U20" s="24"/>
      <c r="V20" s="24"/>
      <c r="W20" s="24">
        <v>46735112</v>
      </c>
      <c r="X20" s="24">
        <v>37545795</v>
      </c>
      <c r="Y20" s="24">
        <v>9189317</v>
      </c>
      <c r="Z20" s="6">
        <v>24.47</v>
      </c>
      <c r="AA20" s="22">
        <v>82892681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2008461</v>
      </c>
      <c r="D23" s="22"/>
      <c r="E23" s="23">
        <v>3120763</v>
      </c>
      <c r="F23" s="24">
        <v>3120763</v>
      </c>
      <c r="G23" s="24">
        <v>83320</v>
      </c>
      <c r="H23" s="24">
        <v>98318</v>
      </c>
      <c r="I23" s="24">
        <v>809659</v>
      </c>
      <c r="J23" s="24">
        <v>991297</v>
      </c>
      <c r="K23" s="24">
        <v>320552</v>
      </c>
      <c r="L23" s="24">
        <v>252500</v>
      </c>
      <c r="M23" s="24">
        <v>326945</v>
      </c>
      <c r="N23" s="24">
        <v>899997</v>
      </c>
      <c r="O23" s="24">
        <v>-127631</v>
      </c>
      <c r="P23" s="24">
        <v>99916</v>
      </c>
      <c r="Q23" s="24">
        <v>99917</v>
      </c>
      <c r="R23" s="24">
        <v>72202</v>
      </c>
      <c r="S23" s="24"/>
      <c r="T23" s="24"/>
      <c r="U23" s="24"/>
      <c r="V23" s="24"/>
      <c r="W23" s="24">
        <v>1963496</v>
      </c>
      <c r="X23" s="24">
        <v>2340576</v>
      </c>
      <c r="Y23" s="24">
        <v>-377080</v>
      </c>
      <c r="Z23" s="6">
        <v>-16.11</v>
      </c>
      <c r="AA23" s="22">
        <v>3120763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312015134</v>
      </c>
      <c r="D25" s="40">
        <f>+D5+D9+D15+D19+D24</f>
        <v>0</v>
      </c>
      <c r="E25" s="41">
        <f t="shared" si="4"/>
        <v>311683626</v>
      </c>
      <c r="F25" s="42">
        <f t="shared" si="4"/>
        <v>345622039</v>
      </c>
      <c r="G25" s="42">
        <f t="shared" si="4"/>
        <v>95845738</v>
      </c>
      <c r="H25" s="42">
        <f t="shared" si="4"/>
        <v>6385525</v>
      </c>
      <c r="I25" s="42">
        <f t="shared" si="4"/>
        <v>24390316</v>
      </c>
      <c r="J25" s="42">
        <f t="shared" si="4"/>
        <v>126621579</v>
      </c>
      <c r="K25" s="42">
        <f t="shared" si="4"/>
        <v>7598808</v>
      </c>
      <c r="L25" s="42">
        <f t="shared" si="4"/>
        <v>16449177</v>
      </c>
      <c r="M25" s="42">
        <f t="shared" si="4"/>
        <v>69824646</v>
      </c>
      <c r="N25" s="42">
        <f t="shared" si="4"/>
        <v>93872631</v>
      </c>
      <c r="O25" s="42">
        <f t="shared" si="4"/>
        <v>8213163</v>
      </c>
      <c r="P25" s="42">
        <f t="shared" si="4"/>
        <v>5309033</v>
      </c>
      <c r="Q25" s="42">
        <f t="shared" si="4"/>
        <v>51034610</v>
      </c>
      <c r="R25" s="42">
        <f t="shared" si="4"/>
        <v>64556806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285051016</v>
      </c>
      <c r="X25" s="42">
        <f t="shared" si="4"/>
        <v>233387721</v>
      </c>
      <c r="Y25" s="42">
        <f t="shared" si="4"/>
        <v>51663295</v>
      </c>
      <c r="Z25" s="43">
        <f>+IF(X25&lt;&gt;0,+(Y25/X25)*100,0)</f>
        <v>22.136252403784347</v>
      </c>
      <c r="AA25" s="40">
        <f>+AA5+AA9+AA15+AA19+AA24</f>
        <v>345622039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167958987</v>
      </c>
      <c r="D28" s="19">
        <f>SUM(D29:D31)</f>
        <v>0</v>
      </c>
      <c r="E28" s="20">
        <f t="shared" si="5"/>
        <v>166791881</v>
      </c>
      <c r="F28" s="21">
        <f t="shared" si="5"/>
        <v>166273507</v>
      </c>
      <c r="G28" s="21">
        <f t="shared" si="5"/>
        <v>6251782</v>
      </c>
      <c r="H28" s="21">
        <f t="shared" si="5"/>
        <v>8079504</v>
      </c>
      <c r="I28" s="21">
        <f t="shared" si="5"/>
        <v>8915764</v>
      </c>
      <c r="J28" s="21">
        <f t="shared" si="5"/>
        <v>23247050</v>
      </c>
      <c r="K28" s="21">
        <f t="shared" si="5"/>
        <v>10259142</v>
      </c>
      <c r="L28" s="21">
        <f t="shared" si="5"/>
        <v>9257347</v>
      </c>
      <c r="M28" s="21">
        <f t="shared" si="5"/>
        <v>11475078</v>
      </c>
      <c r="N28" s="21">
        <f t="shared" si="5"/>
        <v>30991567</v>
      </c>
      <c r="O28" s="21">
        <f t="shared" si="5"/>
        <v>10602738</v>
      </c>
      <c r="P28" s="21">
        <f t="shared" si="5"/>
        <v>30842488</v>
      </c>
      <c r="Q28" s="21">
        <f t="shared" si="5"/>
        <v>18893454</v>
      </c>
      <c r="R28" s="21">
        <f t="shared" si="5"/>
        <v>60338680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114577297</v>
      </c>
      <c r="X28" s="21">
        <f t="shared" si="5"/>
        <v>126048861</v>
      </c>
      <c r="Y28" s="21">
        <f t="shared" si="5"/>
        <v>-11471564</v>
      </c>
      <c r="Z28" s="4">
        <f>+IF(X28&lt;&gt;0,+(Y28/X28)*100,0)</f>
        <v>-9.100886679174357</v>
      </c>
      <c r="AA28" s="19">
        <f>SUM(AA29:AA31)</f>
        <v>166273507</v>
      </c>
    </row>
    <row r="29" spans="1:27" ht="13.5">
      <c r="A29" s="5" t="s">
        <v>33</v>
      </c>
      <c r="B29" s="3"/>
      <c r="C29" s="22">
        <v>55781012</v>
      </c>
      <c r="D29" s="22"/>
      <c r="E29" s="23">
        <v>65130878</v>
      </c>
      <c r="F29" s="24">
        <v>62158875</v>
      </c>
      <c r="G29" s="24">
        <v>3399826</v>
      </c>
      <c r="H29" s="24">
        <v>4369087</v>
      </c>
      <c r="I29" s="24">
        <v>4644751</v>
      </c>
      <c r="J29" s="24">
        <v>12413664</v>
      </c>
      <c r="K29" s="24">
        <v>5280916</v>
      </c>
      <c r="L29" s="24">
        <v>4645736</v>
      </c>
      <c r="M29" s="24">
        <v>7554830</v>
      </c>
      <c r="N29" s="24">
        <v>17481482</v>
      </c>
      <c r="O29" s="24">
        <v>5454596</v>
      </c>
      <c r="P29" s="24">
        <v>5553732</v>
      </c>
      <c r="Q29" s="24">
        <v>4272560</v>
      </c>
      <c r="R29" s="24">
        <v>15280888</v>
      </c>
      <c r="S29" s="24"/>
      <c r="T29" s="24"/>
      <c r="U29" s="24"/>
      <c r="V29" s="24"/>
      <c r="W29" s="24">
        <v>45176034</v>
      </c>
      <c r="X29" s="24">
        <v>46844469</v>
      </c>
      <c r="Y29" s="24">
        <v>-1668435</v>
      </c>
      <c r="Z29" s="6">
        <v>-3.56</v>
      </c>
      <c r="AA29" s="22">
        <v>62158875</v>
      </c>
    </row>
    <row r="30" spans="1:27" ht="13.5">
      <c r="A30" s="5" t="s">
        <v>34</v>
      </c>
      <c r="B30" s="3"/>
      <c r="C30" s="25">
        <v>82210027</v>
      </c>
      <c r="D30" s="25"/>
      <c r="E30" s="26">
        <v>63438054</v>
      </c>
      <c r="F30" s="27">
        <v>63584244</v>
      </c>
      <c r="G30" s="27">
        <v>890921</v>
      </c>
      <c r="H30" s="27">
        <v>688905</v>
      </c>
      <c r="I30" s="27">
        <v>2206738</v>
      </c>
      <c r="J30" s="27">
        <v>3786564</v>
      </c>
      <c r="K30" s="27">
        <v>1728874</v>
      </c>
      <c r="L30" s="27">
        <v>2384029</v>
      </c>
      <c r="M30" s="27">
        <v>1124439</v>
      </c>
      <c r="N30" s="27">
        <v>5237342</v>
      </c>
      <c r="O30" s="27">
        <v>2597670</v>
      </c>
      <c r="P30" s="27">
        <v>22687229</v>
      </c>
      <c r="Q30" s="27">
        <v>11956684</v>
      </c>
      <c r="R30" s="27">
        <v>37241583</v>
      </c>
      <c r="S30" s="27"/>
      <c r="T30" s="27"/>
      <c r="U30" s="27"/>
      <c r="V30" s="27"/>
      <c r="W30" s="27">
        <v>46265489</v>
      </c>
      <c r="X30" s="27">
        <v>50537178</v>
      </c>
      <c r="Y30" s="27">
        <v>-4271689</v>
      </c>
      <c r="Z30" s="7">
        <v>-8.45</v>
      </c>
      <c r="AA30" s="25">
        <v>63584244</v>
      </c>
    </row>
    <row r="31" spans="1:27" ht="13.5">
      <c r="A31" s="5" t="s">
        <v>35</v>
      </c>
      <c r="B31" s="3"/>
      <c r="C31" s="22">
        <v>29967948</v>
      </c>
      <c r="D31" s="22"/>
      <c r="E31" s="23">
        <v>38222949</v>
      </c>
      <c r="F31" s="24">
        <v>40530388</v>
      </c>
      <c r="G31" s="24">
        <v>1961035</v>
      </c>
      <c r="H31" s="24">
        <v>3021512</v>
      </c>
      <c r="I31" s="24">
        <v>2064275</v>
      </c>
      <c r="J31" s="24">
        <v>7046822</v>
      </c>
      <c r="K31" s="24">
        <v>3249352</v>
      </c>
      <c r="L31" s="24">
        <v>2227582</v>
      </c>
      <c r="M31" s="24">
        <v>2795809</v>
      </c>
      <c r="N31" s="24">
        <v>8272743</v>
      </c>
      <c r="O31" s="24">
        <v>2550472</v>
      </c>
      <c r="P31" s="24">
        <v>2601527</v>
      </c>
      <c r="Q31" s="24">
        <v>2664210</v>
      </c>
      <c r="R31" s="24">
        <v>7816209</v>
      </c>
      <c r="S31" s="24"/>
      <c r="T31" s="24"/>
      <c r="U31" s="24"/>
      <c r="V31" s="24"/>
      <c r="W31" s="24">
        <v>23135774</v>
      </c>
      <c r="X31" s="24">
        <v>28667214</v>
      </c>
      <c r="Y31" s="24">
        <v>-5531440</v>
      </c>
      <c r="Z31" s="6">
        <v>-19.3</v>
      </c>
      <c r="AA31" s="22">
        <v>40530388</v>
      </c>
    </row>
    <row r="32" spans="1:27" ht="13.5">
      <c r="A32" s="2" t="s">
        <v>36</v>
      </c>
      <c r="B32" s="3"/>
      <c r="C32" s="19">
        <f aca="true" t="shared" si="6" ref="C32:Y32">SUM(C33:C37)</f>
        <v>20645915</v>
      </c>
      <c r="D32" s="19">
        <f>SUM(D33:D37)</f>
        <v>0</v>
      </c>
      <c r="E32" s="20">
        <f t="shared" si="6"/>
        <v>25366003</v>
      </c>
      <c r="F32" s="21">
        <f t="shared" si="6"/>
        <v>25387316</v>
      </c>
      <c r="G32" s="21">
        <f t="shared" si="6"/>
        <v>1583694</v>
      </c>
      <c r="H32" s="21">
        <f t="shared" si="6"/>
        <v>1670266</v>
      </c>
      <c r="I32" s="21">
        <f t="shared" si="6"/>
        <v>1458047</v>
      </c>
      <c r="J32" s="21">
        <f t="shared" si="6"/>
        <v>4712007</v>
      </c>
      <c r="K32" s="21">
        <f t="shared" si="6"/>
        <v>1828109</v>
      </c>
      <c r="L32" s="21">
        <f t="shared" si="6"/>
        <v>1919279</v>
      </c>
      <c r="M32" s="21">
        <f t="shared" si="6"/>
        <v>1767932</v>
      </c>
      <c r="N32" s="21">
        <f t="shared" si="6"/>
        <v>5515320</v>
      </c>
      <c r="O32" s="21">
        <f t="shared" si="6"/>
        <v>2542332</v>
      </c>
      <c r="P32" s="21">
        <f t="shared" si="6"/>
        <v>1121178</v>
      </c>
      <c r="Q32" s="21">
        <f t="shared" si="6"/>
        <v>2577454</v>
      </c>
      <c r="R32" s="21">
        <f t="shared" si="6"/>
        <v>6240964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16468291</v>
      </c>
      <c r="X32" s="21">
        <f t="shared" si="6"/>
        <v>19024497</v>
      </c>
      <c r="Y32" s="21">
        <f t="shared" si="6"/>
        <v>-2556206</v>
      </c>
      <c r="Z32" s="4">
        <f>+IF(X32&lt;&gt;0,+(Y32/X32)*100,0)</f>
        <v>-13.436392037066735</v>
      </c>
      <c r="AA32" s="19">
        <f>SUM(AA33:AA37)</f>
        <v>25387316</v>
      </c>
    </row>
    <row r="33" spans="1:27" ht="13.5">
      <c r="A33" s="5" t="s">
        <v>37</v>
      </c>
      <c r="B33" s="3"/>
      <c r="C33" s="22">
        <v>16505295</v>
      </c>
      <c r="D33" s="22"/>
      <c r="E33" s="23">
        <v>21568892</v>
      </c>
      <c r="F33" s="24">
        <v>19819182</v>
      </c>
      <c r="G33" s="24">
        <v>1327312</v>
      </c>
      <c r="H33" s="24">
        <v>1417283</v>
      </c>
      <c r="I33" s="24">
        <v>1201320</v>
      </c>
      <c r="J33" s="24">
        <v>3945915</v>
      </c>
      <c r="K33" s="24">
        <v>1478976</v>
      </c>
      <c r="L33" s="24">
        <v>1656597</v>
      </c>
      <c r="M33" s="24">
        <v>1407619</v>
      </c>
      <c r="N33" s="24">
        <v>4543192</v>
      </c>
      <c r="O33" s="24">
        <v>1941967</v>
      </c>
      <c r="P33" s="24">
        <v>984178</v>
      </c>
      <c r="Q33" s="24">
        <v>1652412</v>
      </c>
      <c r="R33" s="24">
        <v>4578557</v>
      </c>
      <c r="S33" s="24"/>
      <c r="T33" s="24"/>
      <c r="U33" s="24"/>
      <c r="V33" s="24"/>
      <c r="W33" s="24">
        <v>13067664</v>
      </c>
      <c r="X33" s="24">
        <v>16326666</v>
      </c>
      <c r="Y33" s="24">
        <v>-3259002</v>
      </c>
      <c r="Z33" s="6">
        <v>-19.96</v>
      </c>
      <c r="AA33" s="22">
        <v>19819182</v>
      </c>
    </row>
    <row r="34" spans="1:27" ht="13.5">
      <c r="A34" s="5" t="s">
        <v>38</v>
      </c>
      <c r="B34" s="3"/>
      <c r="C34" s="22">
        <v>153020</v>
      </c>
      <c r="D34" s="22"/>
      <c r="E34" s="23">
        <v>252785</v>
      </c>
      <c r="F34" s="24">
        <v>252786</v>
      </c>
      <c r="G34" s="24"/>
      <c r="H34" s="24"/>
      <c r="I34" s="24"/>
      <c r="J34" s="24"/>
      <c r="K34" s="24">
        <v>92750</v>
      </c>
      <c r="L34" s="24"/>
      <c r="M34" s="24"/>
      <c r="N34" s="24">
        <v>92750</v>
      </c>
      <c r="O34" s="24"/>
      <c r="P34" s="24"/>
      <c r="Q34" s="24">
        <v>92000</v>
      </c>
      <c r="R34" s="24">
        <v>92000</v>
      </c>
      <c r="S34" s="24"/>
      <c r="T34" s="24"/>
      <c r="U34" s="24"/>
      <c r="V34" s="24"/>
      <c r="W34" s="24">
        <v>184750</v>
      </c>
      <c r="X34" s="24">
        <v>189585</v>
      </c>
      <c r="Y34" s="24">
        <v>-4835</v>
      </c>
      <c r="Z34" s="6">
        <v>-2.55</v>
      </c>
      <c r="AA34" s="22">
        <v>252786</v>
      </c>
    </row>
    <row r="35" spans="1:27" ht="13.5">
      <c r="A35" s="5" t="s">
        <v>39</v>
      </c>
      <c r="B35" s="3"/>
      <c r="C35" s="22">
        <v>3987600</v>
      </c>
      <c r="D35" s="22"/>
      <c r="E35" s="23">
        <v>3544326</v>
      </c>
      <c r="F35" s="24">
        <v>5315348</v>
      </c>
      <c r="G35" s="24">
        <v>256382</v>
      </c>
      <c r="H35" s="24">
        <v>252983</v>
      </c>
      <c r="I35" s="24">
        <v>256727</v>
      </c>
      <c r="J35" s="24">
        <v>766092</v>
      </c>
      <c r="K35" s="24">
        <v>256383</v>
      </c>
      <c r="L35" s="24">
        <v>262682</v>
      </c>
      <c r="M35" s="24">
        <v>360313</v>
      </c>
      <c r="N35" s="24">
        <v>879378</v>
      </c>
      <c r="O35" s="24">
        <v>600365</v>
      </c>
      <c r="P35" s="24">
        <v>137000</v>
      </c>
      <c r="Q35" s="24">
        <v>833042</v>
      </c>
      <c r="R35" s="24">
        <v>1570407</v>
      </c>
      <c r="S35" s="24"/>
      <c r="T35" s="24"/>
      <c r="U35" s="24"/>
      <c r="V35" s="24"/>
      <c r="W35" s="24">
        <v>3215877</v>
      </c>
      <c r="X35" s="24">
        <v>2508246</v>
      </c>
      <c r="Y35" s="24">
        <v>707631</v>
      </c>
      <c r="Z35" s="6">
        <v>28.21</v>
      </c>
      <c r="AA35" s="22">
        <v>5315348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28904151</v>
      </c>
      <c r="D38" s="19">
        <f>SUM(D39:D41)</f>
        <v>0</v>
      </c>
      <c r="E38" s="20">
        <f t="shared" si="7"/>
        <v>34923487</v>
      </c>
      <c r="F38" s="21">
        <f t="shared" si="7"/>
        <v>34818886</v>
      </c>
      <c r="G38" s="21">
        <f t="shared" si="7"/>
        <v>1879115</v>
      </c>
      <c r="H38" s="21">
        <f t="shared" si="7"/>
        <v>1904899</v>
      </c>
      <c r="I38" s="21">
        <f t="shared" si="7"/>
        <v>1690084</v>
      </c>
      <c r="J38" s="21">
        <f t="shared" si="7"/>
        <v>5474098</v>
      </c>
      <c r="K38" s="21">
        <f t="shared" si="7"/>
        <v>2249243</v>
      </c>
      <c r="L38" s="21">
        <f t="shared" si="7"/>
        <v>1937292</v>
      </c>
      <c r="M38" s="21">
        <f t="shared" si="7"/>
        <v>3748843</v>
      </c>
      <c r="N38" s="21">
        <f t="shared" si="7"/>
        <v>7935378</v>
      </c>
      <c r="O38" s="21">
        <f t="shared" si="7"/>
        <v>2381873</v>
      </c>
      <c r="P38" s="21">
        <f t="shared" si="7"/>
        <v>2781847</v>
      </c>
      <c r="Q38" s="21">
        <f t="shared" si="7"/>
        <v>3147058</v>
      </c>
      <c r="R38" s="21">
        <f t="shared" si="7"/>
        <v>8310778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21720254</v>
      </c>
      <c r="X38" s="21">
        <f t="shared" si="7"/>
        <v>26236998</v>
      </c>
      <c r="Y38" s="21">
        <f t="shared" si="7"/>
        <v>-4516744</v>
      </c>
      <c r="Z38" s="4">
        <f>+IF(X38&lt;&gt;0,+(Y38/X38)*100,0)</f>
        <v>-17.215170729517148</v>
      </c>
      <c r="AA38" s="19">
        <f>SUM(AA39:AA41)</f>
        <v>34818886</v>
      </c>
    </row>
    <row r="39" spans="1:27" ht="13.5">
      <c r="A39" s="5" t="s">
        <v>43</v>
      </c>
      <c r="B39" s="3"/>
      <c r="C39" s="22">
        <v>12328059</v>
      </c>
      <c r="D39" s="22"/>
      <c r="E39" s="23">
        <v>15415537</v>
      </c>
      <c r="F39" s="24">
        <v>15194368</v>
      </c>
      <c r="G39" s="24">
        <v>734258</v>
      </c>
      <c r="H39" s="24">
        <v>678620</v>
      </c>
      <c r="I39" s="24">
        <v>655432</v>
      </c>
      <c r="J39" s="24">
        <v>2068310</v>
      </c>
      <c r="K39" s="24">
        <v>1134104</v>
      </c>
      <c r="L39" s="24">
        <v>629308</v>
      </c>
      <c r="M39" s="24">
        <v>1253865</v>
      </c>
      <c r="N39" s="24">
        <v>3017277</v>
      </c>
      <c r="O39" s="24">
        <v>643931</v>
      </c>
      <c r="P39" s="24">
        <v>1100683</v>
      </c>
      <c r="Q39" s="24">
        <v>979538</v>
      </c>
      <c r="R39" s="24">
        <v>2724152</v>
      </c>
      <c r="S39" s="24"/>
      <c r="T39" s="24"/>
      <c r="U39" s="24"/>
      <c r="V39" s="24"/>
      <c r="W39" s="24">
        <v>7809739</v>
      </c>
      <c r="X39" s="24">
        <v>11255841</v>
      </c>
      <c r="Y39" s="24">
        <v>-3446102</v>
      </c>
      <c r="Z39" s="6">
        <v>-30.62</v>
      </c>
      <c r="AA39" s="22">
        <v>15194368</v>
      </c>
    </row>
    <row r="40" spans="1:27" ht="13.5">
      <c r="A40" s="5" t="s">
        <v>44</v>
      </c>
      <c r="B40" s="3"/>
      <c r="C40" s="22">
        <v>12277532</v>
      </c>
      <c r="D40" s="22"/>
      <c r="E40" s="23">
        <v>18370909</v>
      </c>
      <c r="F40" s="24">
        <v>18391620</v>
      </c>
      <c r="G40" s="24">
        <v>676326</v>
      </c>
      <c r="H40" s="24">
        <v>991926</v>
      </c>
      <c r="I40" s="24">
        <v>1120203</v>
      </c>
      <c r="J40" s="24">
        <v>2788455</v>
      </c>
      <c r="K40" s="24">
        <v>926502</v>
      </c>
      <c r="L40" s="24">
        <v>1050255</v>
      </c>
      <c r="M40" s="24">
        <v>2196957</v>
      </c>
      <c r="N40" s="24">
        <v>4173714</v>
      </c>
      <c r="O40" s="24">
        <v>1443606</v>
      </c>
      <c r="P40" s="24">
        <v>1673512</v>
      </c>
      <c r="Q40" s="24">
        <v>1638298</v>
      </c>
      <c r="R40" s="24">
        <v>4755416</v>
      </c>
      <c r="S40" s="24"/>
      <c r="T40" s="24"/>
      <c r="U40" s="24"/>
      <c r="V40" s="24"/>
      <c r="W40" s="24">
        <v>11717585</v>
      </c>
      <c r="X40" s="24">
        <v>14128380</v>
      </c>
      <c r="Y40" s="24">
        <v>-2410795</v>
      </c>
      <c r="Z40" s="6">
        <v>-17.06</v>
      </c>
      <c r="AA40" s="22">
        <v>18391620</v>
      </c>
    </row>
    <row r="41" spans="1:27" ht="13.5">
      <c r="A41" s="5" t="s">
        <v>45</v>
      </c>
      <c r="B41" s="3"/>
      <c r="C41" s="22">
        <v>4298560</v>
      </c>
      <c r="D41" s="22"/>
      <c r="E41" s="23">
        <v>1137041</v>
      </c>
      <c r="F41" s="24">
        <v>1232898</v>
      </c>
      <c r="G41" s="24">
        <v>468531</v>
      </c>
      <c r="H41" s="24">
        <v>234353</v>
      </c>
      <c r="I41" s="24">
        <v>-85551</v>
      </c>
      <c r="J41" s="24">
        <v>617333</v>
      </c>
      <c r="K41" s="24">
        <v>188637</v>
      </c>
      <c r="L41" s="24">
        <v>257729</v>
      </c>
      <c r="M41" s="24">
        <v>298021</v>
      </c>
      <c r="N41" s="24">
        <v>744387</v>
      </c>
      <c r="O41" s="24">
        <v>294336</v>
      </c>
      <c r="P41" s="24">
        <v>7652</v>
      </c>
      <c r="Q41" s="24">
        <v>529222</v>
      </c>
      <c r="R41" s="24">
        <v>831210</v>
      </c>
      <c r="S41" s="24"/>
      <c r="T41" s="24"/>
      <c r="U41" s="24"/>
      <c r="V41" s="24"/>
      <c r="W41" s="24">
        <v>2192930</v>
      </c>
      <c r="X41" s="24">
        <v>852777</v>
      </c>
      <c r="Y41" s="24">
        <v>1340153</v>
      </c>
      <c r="Z41" s="6">
        <v>157.15</v>
      </c>
      <c r="AA41" s="22">
        <v>1232898</v>
      </c>
    </row>
    <row r="42" spans="1:27" ht="13.5">
      <c r="A42" s="2" t="s">
        <v>46</v>
      </c>
      <c r="B42" s="8"/>
      <c r="C42" s="19">
        <f aca="true" t="shared" si="8" ref="C42:Y42">SUM(C43:C46)</f>
        <v>119578806</v>
      </c>
      <c r="D42" s="19">
        <f>SUM(D43:D46)</f>
        <v>0</v>
      </c>
      <c r="E42" s="20">
        <f t="shared" si="8"/>
        <v>48518662</v>
      </c>
      <c r="F42" s="21">
        <f t="shared" si="8"/>
        <v>52224576</v>
      </c>
      <c r="G42" s="21">
        <f t="shared" si="8"/>
        <v>3685370</v>
      </c>
      <c r="H42" s="21">
        <f t="shared" si="8"/>
        <v>3806001</v>
      </c>
      <c r="I42" s="21">
        <f t="shared" si="8"/>
        <v>4392687</v>
      </c>
      <c r="J42" s="21">
        <f t="shared" si="8"/>
        <v>11884058</v>
      </c>
      <c r="K42" s="21">
        <f t="shared" si="8"/>
        <v>3973377</v>
      </c>
      <c r="L42" s="21">
        <f t="shared" si="8"/>
        <v>3684619</v>
      </c>
      <c r="M42" s="21">
        <f t="shared" si="8"/>
        <v>3834236</v>
      </c>
      <c r="N42" s="21">
        <f t="shared" si="8"/>
        <v>11492232</v>
      </c>
      <c r="O42" s="21">
        <f t="shared" si="8"/>
        <v>3879524</v>
      </c>
      <c r="P42" s="21">
        <f t="shared" si="8"/>
        <v>4288987</v>
      </c>
      <c r="Q42" s="21">
        <f t="shared" si="8"/>
        <v>3668931</v>
      </c>
      <c r="R42" s="21">
        <f t="shared" si="8"/>
        <v>11837442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35213732</v>
      </c>
      <c r="X42" s="21">
        <f t="shared" si="8"/>
        <v>35883855</v>
      </c>
      <c r="Y42" s="21">
        <f t="shared" si="8"/>
        <v>-670123</v>
      </c>
      <c r="Z42" s="4">
        <f>+IF(X42&lt;&gt;0,+(Y42/X42)*100,0)</f>
        <v>-1.867477727797083</v>
      </c>
      <c r="AA42" s="19">
        <f>SUM(AA43:AA46)</f>
        <v>52224576</v>
      </c>
    </row>
    <row r="43" spans="1:27" ht="13.5">
      <c r="A43" s="5" t="s">
        <v>47</v>
      </c>
      <c r="B43" s="3"/>
      <c r="C43" s="22">
        <v>110239858</v>
      </c>
      <c r="D43" s="22"/>
      <c r="E43" s="23">
        <v>36072677</v>
      </c>
      <c r="F43" s="24">
        <v>37857947</v>
      </c>
      <c r="G43" s="24">
        <v>3015040</v>
      </c>
      <c r="H43" s="24">
        <v>3233378</v>
      </c>
      <c r="I43" s="24">
        <v>3143700</v>
      </c>
      <c r="J43" s="24">
        <v>9392118</v>
      </c>
      <c r="K43" s="24">
        <v>2655073</v>
      </c>
      <c r="L43" s="24">
        <v>2735371</v>
      </c>
      <c r="M43" s="24">
        <v>2923443</v>
      </c>
      <c r="N43" s="24">
        <v>8313887</v>
      </c>
      <c r="O43" s="24">
        <v>2658461</v>
      </c>
      <c r="P43" s="24">
        <v>3232933</v>
      </c>
      <c r="Q43" s="24">
        <v>2839581</v>
      </c>
      <c r="R43" s="24">
        <v>8730975</v>
      </c>
      <c r="S43" s="24"/>
      <c r="T43" s="24"/>
      <c r="U43" s="24"/>
      <c r="V43" s="24"/>
      <c r="W43" s="24">
        <v>26436980</v>
      </c>
      <c r="X43" s="24">
        <v>26574867</v>
      </c>
      <c r="Y43" s="24">
        <v>-137887</v>
      </c>
      <c r="Z43" s="6">
        <v>-0.52</v>
      </c>
      <c r="AA43" s="22">
        <v>37857947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9338948</v>
      </c>
      <c r="D46" s="22"/>
      <c r="E46" s="23">
        <v>12445985</v>
      </c>
      <c r="F46" s="24">
        <v>14366629</v>
      </c>
      <c r="G46" s="24">
        <v>670330</v>
      </c>
      <c r="H46" s="24">
        <v>572623</v>
      </c>
      <c r="I46" s="24">
        <v>1248987</v>
      </c>
      <c r="J46" s="24">
        <v>2491940</v>
      </c>
      <c r="K46" s="24">
        <v>1318304</v>
      </c>
      <c r="L46" s="24">
        <v>949248</v>
      </c>
      <c r="M46" s="24">
        <v>910793</v>
      </c>
      <c r="N46" s="24">
        <v>3178345</v>
      </c>
      <c r="O46" s="24">
        <v>1221063</v>
      </c>
      <c r="P46" s="24">
        <v>1056054</v>
      </c>
      <c r="Q46" s="24">
        <v>829350</v>
      </c>
      <c r="R46" s="24">
        <v>3106467</v>
      </c>
      <c r="S46" s="24"/>
      <c r="T46" s="24"/>
      <c r="U46" s="24"/>
      <c r="V46" s="24"/>
      <c r="W46" s="24">
        <v>8776752</v>
      </c>
      <c r="X46" s="24">
        <v>9308988</v>
      </c>
      <c r="Y46" s="24">
        <v>-532236</v>
      </c>
      <c r="Z46" s="6">
        <v>-5.72</v>
      </c>
      <c r="AA46" s="22">
        <v>14366629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337087859</v>
      </c>
      <c r="D48" s="40">
        <f>+D28+D32+D38+D42+D47</f>
        <v>0</v>
      </c>
      <c r="E48" s="41">
        <f t="shared" si="9"/>
        <v>275600033</v>
      </c>
      <c r="F48" s="42">
        <f t="shared" si="9"/>
        <v>278704285</v>
      </c>
      <c r="G48" s="42">
        <f t="shared" si="9"/>
        <v>13399961</v>
      </c>
      <c r="H48" s="42">
        <f t="shared" si="9"/>
        <v>15460670</v>
      </c>
      <c r="I48" s="42">
        <f t="shared" si="9"/>
        <v>16456582</v>
      </c>
      <c r="J48" s="42">
        <f t="shared" si="9"/>
        <v>45317213</v>
      </c>
      <c r="K48" s="42">
        <f t="shared" si="9"/>
        <v>18309871</v>
      </c>
      <c r="L48" s="42">
        <f t="shared" si="9"/>
        <v>16798537</v>
      </c>
      <c r="M48" s="42">
        <f t="shared" si="9"/>
        <v>20826089</v>
      </c>
      <c r="N48" s="42">
        <f t="shared" si="9"/>
        <v>55934497</v>
      </c>
      <c r="O48" s="42">
        <f t="shared" si="9"/>
        <v>19406467</v>
      </c>
      <c r="P48" s="42">
        <f t="shared" si="9"/>
        <v>39034500</v>
      </c>
      <c r="Q48" s="42">
        <f t="shared" si="9"/>
        <v>28286897</v>
      </c>
      <c r="R48" s="42">
        <f t="shared" si="9"/>
        <v>86727864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187979574</v>
      </c>
      <c r="X48" s="42">
        <f t="shared" si="9"/>
        <v>207194211</v>
      </c>
      <c r="Y48" s="42">
        <f t="shared" si="9"/>
        <v>-19214637</v>
      </c>
      <c r="Z48" s="43">
        <f>+IF(X48&lt;&gt;0,+(Y48/X48)*100,0)</f>
        <v>-9.273732556166832</v>
      </c>
      <c r="AA48" s="40">
        <f>+AA28+AA32+AA38+AA42+AA47</f>
        <v>278704285</v>
      </c>
    </row>
    <row r="49" spans="1:27" ht="13.5">
      <c r="A49" s="14" t="s">
        <v>58</v>
      </c>
      <c r="B49" s="15"/>
      <c r="C49" s="44">
        <f aca="true" t="shared" si="10" ref="C49:Y49">+C25-C48</f>
        <v>-25072725</v>
      </c>
      <c r="D49" s="44">
        <f>+D25-D48</f>
        <v>0</v>
      </c>
      <c r="E49" s="45">
        <f t="shared" si="10"/>
        <v>36083593</v>
      </c>
      <c r="F49" s="46">
        <f t="shared" si="10"/>
        <v>66917754</v>
      </c>
      <c r="G49" s="46">
        <f t="shared" si="10"/>
        <v>82445777</v>
      </c>
      <c r="H49" s="46">
        <f t="shared" si="10"/>
        <v>-9075145</v>
      </c>
      <c r="I49" s="46">
        <f t="shared" si="10"/>
        <v>7933734</v>
      </c>
      <c r="J49" s="46">
        <f t="shared" si="10"/>
        <v>81304366</v>
      </c>
      <c r="K49" s="46">
        <f t="shared" si="10"/>
        <v>-10711063</v>
      </c>
      <c r="L49" s="46">
        <f t="shared" si="10"/>
        <v>-349360</v>
      </c>
      <c r="M49" s="46">
        <f t="shared" si="10"/>
        <v>48998557</v>
      </c>
      <c r="N49" s="46">
        <f t="shared" si="10"/>
        <v>37938134</v>
      </c>
      <c r="O49" s="46">
        <f t="shared" si="10"/>
        <v>-11193304</v>
      </c>
      <c r="P49" s="46">
        <f t="shared" si="10"/>
        <v>-33725467</v>
      </c>
      <c r="Q49" s="46">
        <f t="shared" si="10"/>
        <v>22747713</v>
      </c>
      <c r="R49" s="46">
        <f t="shared" si="10"/>
        <v>-22171058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97071442</v>
      </c>
      <c r="X49" s="46">
        <f>IF(F25=F48,0,X25-X48)</f>
        <v>26193510</v>
      </c>
      <c r="Y49" s="46">
        <f t="shared" si="10"/>
        <v>70877932</v>
      </c>
      <c r="Z49" s="47">
        <f>+IF(X49&lt;&gt;0,+(Y49/X49)*100,0)</f>
        <v>270.5934867072034</v>
      </c>
      <c r="AA49" s="44">
        <f>+AA25-AA48</f>
        <v>66917754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205486301</v>
      </c>
      <c r="D5" s="19">
        <f>SUM(D6:D8)</f>
        <v>0</v>
      </c>
      <c r="E5" s="20">
        <f t="shared" si="0"/>
        <v>185897174</v>
      </c>
      <c r="F5" s="21">
        <f t="shared" si="0"/>
        <v>198927175</v>
      </c>
      <c r="G5" s="21">
        <f t="shared" si="0"/>
        <v>94262694</v>
      </c>
      <c r="H5" s="21">
        <f t="shared" si="0"/>
        <v>690198</v>
      </c>
      <c r="I5" s="21">
        <f t="shared" si="0"/>
        <v>2105662</v>
      </c>
      <c r="J5" s="21">
        <f t="shared" si="0"/>
        <v>97058554</v>
      </c>
      <c r="K5" s="21">
        <f t="shared" si="0"/>
        <v>3007318</v>
      </c>
      <c r="L5" s="21">
        <f t="shared" si="0"/>
        <v>697355</v>
      </c>
      <c r="M5" s="21">
        <f t="shared" si="0"/>
        <v>698789</v>
      </c>
      <c r="N5" s="21">
        <f t="shared" si="0"/>
        <v>4403462</v>
      </c>
      <c r="O5" s="21">
        <f t="shared" si="0"/>
        <v>694789</v>
      </c>
      <c r="P5" s="21">
        <f t="shared" si="0"/>
        <v>19196059</v>
      </c>
      <c r="Q5" s="21">
        <f t="shared" si="0"/>
        <v>43646456</v>
      </c>
      <c r="R5" s="21">
        <f t="shared" si="0"/>
        <v>63537304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164999320</v>
      </c>
      <c r="X5" s="21">
        <f t="shared" si="0"/>
        <v>139422879</v>
      </c>
      <c r="Y5" s="21">
        <f t="shared" si="0"/>
        <v>25576441</v>
      </c>
      <c r="Z5" s="4">
        <f>+IF(X5&lt;&gt;0,+(Y5/X5)*100,0)</f>
        <v>18.344507862299988</v>
      </c>
      <c r="AA5" s="19">
        <f>SUM(AA6:AA8)</f>
        <v>198927175</v>
      </c>
    </row>
    <row r="6" spans="1:27" ht="13.5">
      <c r="A6" s="5" t="s">
        <v>33</v>
      </c>
      <c r="B6" s="3"/>
      <c r="C6" s="22"/>
      <c r="D6" s="22"/>
      <c r="E6" s="23">
        <v>131732342</v>
      </c>
      <c r="F6" s="24">
        <v>144462342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98799255</v>
      </c>
      <c r="Y6" s="24">
        <v>-98799255</v>
      </c>
      <c r="Z6" s="6">
        <v>-100</v>
      </c>
      <c r="AA6" s="22">
        <v>144462342</v>
      </c>
    </row>
    <row r="7" spans="1:27" ht="13.5">
      <c r="A7" s="5" t="s">
        <v>34</v>
      </c>
      <c r="B7" s="3"/>
      <c r="C7" s="25">
        <v>204558662</v>
      </c>
      <c r="D7" s="25"/>
      <c r="E7" s="26">
        <v>38048131</v>
      </c>
      <c r="F7" s="27">
        <v>38048131</v>
      </c>
      <c r="G7" s="27">
        <v>94262694</v>
      </c>
      <c r="H7" s="27">
        <v>690198</v>
      </c>
      <c r="I7" s="27">
        <v>2105662</v>
      </c>
      <c r="J7" s="27">
        <v>97058554</v>
      </c>
      <c r="K7" s="27">
        <v>3007318</v>
      </c>
      <c r="L7" s="27">
        <v>697355</v>
      </c>
      <c r="M7" s="27">
        <v>698789</v>
      </c>
      <c r="N7" s="27">
        <v>4403462</v>
      </c>
      <c r="O7" s="27">
        <v>694789</v>
      </c>
      <c r="P7" s="27">
        <v>19196059</v>
      </c>
      <c r="Q7" s="27">
        <v>43646456</v>
      </c>
      <c r="R7" s="27">
        <v>63537304</v>
      </c>
      <c r="S7" s="27"/>
      <c r="T7" s="27"/>
      <c r="U7" s="27"/>
      <c r="V7" s="27"/>
      <c r="W7" s="27">
        <v>164999320</v>
      </c>
      <c r="X7" s="27">
        <v>28536102</v>
      </c>
      <c r="Y7" s="27">
        <v>136463218</v>
      </c>
      <c r="Z7" s="7">
        <v>478.21</v>
      </c>
      <c r="AA7" s="25">
        <v>38048131</v>
      </c>
    </row>
    <row r="8" spans="1:27" ht="13.5">
      <c r="A8" s="5" t="s">
        <v>35</v>
      </c>
      <c r="B8" s="3"/>
      <c r="C8" s="22">
        <v>927639</v>
      </c>
      <c r="D8" s="22"/>
      <c r="E8" s="23">
        <v>16116701</v>
      </c>
      <c r="F8" s="24">
        <v>16416702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12087522</v>
      </c>
      <c r="Y8" s="24">
        <v>-12087522</v>
      </c>
      <c r="Z8" s="6">
        <v>-100</v>
      </c>
      <c r="AA8" s="22">
        <v>16416702</v>
      </c>
    </row>
    <row r="9" spans="1:27" ht="13.5">
      <c r="A9" s="2" t="s">
        <v>36</v>
      </c>
      <c r="B9" s="3"/>
      <c r="C9" s="19">
        <f aca="true" t="shared" si="1" ref="C9:Y9">SUM(C10:C14)</f>
        <v>2408994</v>
      </c>
      <c r="D9" s="19">
        <f>SUM(D10:D14)</f>
        <v>0</v>
      </c>
      <c r="E9" s="20">
        <f t="shared" si="1"/>
        <v>25457708</v>
      </c>
      <c r="F9" s="21">
        <f t="shared" si="1"/>
        <v>25986062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19093284</v>
      </c>
      <c r="Y9" s="21">
        <f t="shared" si="1"/>
        <v>-19093284</v>
      </c>
      <c r="Z9" s="4">
        <f>+IF(X9&lt;&gt;0,+(Y9/X9)*100,0)</f>
        <v>-100</v>
      </c>
      <c r="AA9" s="19">
        <f>SUM(AA10:AA14)</f>
        <v>25986062</v>
      </c>
    </row>
    <row r="10" spans="1:27" ht="13.5">
      <c r="A10" s="5" t="s">
        <v>37</v>
      </c>
      <c r="B10" s="3"/>
      <c r="C10" s="22">
        <v>2408994</v>
      </c>
      <c r="D10" s="22"/>
      <c r="E10" s="23">
        <v>23307708</v>
      </c>
      <c r="F10" s="24">
        <v>23836062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17480781</v>
      </c>
      <c r="Y10" s="24">
        <v>-17480781</v>
      </c>
      <c r="Z10" s="6">
        <v>-100</v>
      </c>
      <c r="AA10" s="22">
        <v>23836062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2150000</v>
      </c>
      <c r="F12" s="24">
        <v>2150000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1612503</v>
      </c>
      <c r="Y12" s="24">
        <v>-1612503</v>
      </c>
      <c r="Z12" s="6">
        <v>-100</v>
      </c>
      <c r="AA12" s="22">
        <v>2150000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16721344</v>
      </c>
      <c r="F15" s="21">
        <f t="shared" si="2"/>
        <v>17081344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12541014</v>
      </c>
      <c r="Y15" s="21">
        <f t="shared" si="2"/>
        <v>-12541014</v>
      </c>
      <c r="Z15" s="4">
        <f>+IF(X15&lt;&gt;0,+(Y15/X15)*100,0)</f>
        <v>-100</v>
      </c>
      <c r="AA15" s="19">
        <f>SUM(AA16:AA18)</f>
        <v>17081344</v>
      </c>
    </row>
    <row r="16" spans="1:27" ht="13.5">
      <c r="A16" s="5" t="s">
        <v>43</v>
      </c>
      <c r="B16" s="3"/>
      <c r="C16" s="22"/>
      <c r="D16" s="22"/>
      <c r="E16" s="23">
        <v>9921021</v>
      </c>
      <c r="F16" s="24">
        <v>10281021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7440768</v>
      </c>
      <c r="Y16" s="24">
        <v>-7440768</v>
      </c>
      <c r="Z16" s="6">
        <v>-100</v>
      </c>
      <c r="AA16" s="22">
        <v>10281021</v>
      </c>
    </row>
    <row r="17" spans="1:27" ht="13.5">
      <c r="A17" s="5" t="s">
        <v>44</v>
      </c>
      <c r="B17" s="3"/>
      <c r="C17" s="22"/>
      <c r="D17" s="22"/>
      <c r="E17" s="23">
        <v>6800323</v>
      </c>
      <c r="F17" s="24">
        <v>6800323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5100246</v>
      </c>
      <c r="Y17" s="24">
        <v>-5100246</v>
      </c>
      <c r="Z17" s="6">
        <v>-100</v>
      </c>
      <c r="AA17" s="22">
        <v>6800323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302885</v>
      </c>
      <c r="D19" s="19">
        <f>SUM(D20:D23)</f>
        <v>0</v>
      </c>
      <c r="E19" s="20">
        <f t="shared" si="3"/>
        <v>550000</v>
      </c>
      <c r="F19" s="21">
        <f t="shared" si="3"/>
        <v>550000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412497</v>
      </c>
      <c r="Y19" s="21">
        <f t="shared" si="3"/>
        <v>-412497</v>
      </c>
      <c r="Z19" s="4">
        <f>+IF(X19&lt;&gt;0,+(Y19/X19)*100,0)</f>
        <v>-100</v>
      </c>
      <c r="AA19" s="19">
        <f>SUM(AA20:AA23)</f>
        <v>550000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302885</v>
      </c>
      <c r="D23" s="22"/>
      <c r="E23" s="23">
        <v>550000</v>
      </c>
      <c r="F23" s="24">
        <v>550000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412497</v>
      </c>
      <c r="Y23" s="24">
        <v>-412497</v>
      </c>
      <c r="Z23" s="6">
        <v>-100</v>
      </c>
      <c r="AA23" s="22">
        <v>550000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208198180</v>
      </c>
      <c r="D25" s="40">
        <f>+D5+D9+D15+D19+D24</f>
        <v>0</v>
      </c>
      <c r="E25" s="41">
        <f t="shared" si="4"/>
        <v>228626226</v>
      </c>
      <c r="F25" s="42">
        <f t="shared" si="4"/>
        <v>242544581</v>
      </c>
      <c r="G25" s="42">
        <f t="shared" si="4"/>
        <v>94262694</v>
      </c>
      <c r="H25" s="42">
        <f t="shared" si="4"/>
        <v>690198</v>
      </c>
      <c r="I25" s="42">
        <f t="shared" si="4"/>
        <v>2105662</v>
      </c>
      <c r="J25" s="42">
        <f t="shared" si="4"/>
        <v>97058554</v>
      </c>
      <c r="K25" s="42">
        <f t="shared" si="4"/>
        <v>3007318</v>
      </c>
      <c r="L25" s="42">
        <f t="shared" si="4"/>
        <v>697355</v>
      </c>
      <c r="M25" s="42">
        <f t="shared" si="4"/>
        <v>698789</v>
      </c>
      <c r="N25" s="42">
        <f t="shared" si="4"/>
        <v>4403462</v>
      </c>
      <c r="O25" s="42">
        <f t="shared" si="4"/>
        <v>694789</v>
      </c>
      <c r="P25" s="42">
        <f t="shared" si="4"/>
        <v>19196059</v>
      </c>
      <c r="Q25" s="42">
        <f t="shared" si="4"/>
        <v>43646456</v>
      </c>
      <c r="R25" s="42">
        <f t="shared" si="4"/>
        <v>63537304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164999320</v>
      </c>
      <c r="X25" s="42">
        <f t="shared" si="4"/>
        <v>171469674</v>
      </c>
      <c r="Y25" s="42">
        <f t="shared" si="4"/>
        <v>-6470354</v>
      </c>
      <c r="Z25" s="43">
        <f>+IF(X25&lt;&gt;0,+(Y25/X25)*100,0)</f>
        <v>-3.7734684210107035</v>
      </c>
      <c r="AA25" s="40">
        <f>+AA5+AA9+AA15+AA19+AA24</f>
        <v>242544581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169664139</v>
      </c>
      <c r="D28" s="19">
        <f>SUM(D29:D31)</f>
        <v>0</v>
      </c>
      <c r="E28" s="20">
        <f t="shared" si="5"/>
        <v>79502945</v>
      </c>
      <c r="F28" s="21">
        <f t="shared" si="5"/>
        <v>78521683</v>
      </c>
      <c r="G28" s="21">
        <f t="shared" si="5"/>
        <v>5032843</v>
      </c>
      <c r="H28" s="21">
        <f t="shared" si="5"/>
        <v>6626165</v>
      </c>
      <c r="I28" s="21">
        <f t="shared" si="5"/>
        <v>9303481</v>
      </c>
      <c r="J28" s="21">
        <f t="shared" si="5"/>
        <v>20962489</v>
      </c>
      <c r="K28" s="21">
        <f t="shared" si="5"/>
        <v>10889585</v>
      </c>
      <c r="L28" s="21">
        <f t="shared" si="5"/>
        <v>8975253</v>
      </c>
      <c r="M28" s="21">
        <f t="shared" si="5"/>
        <v>11167540</v>
      </c>
      <c r="N28" s="21">
        <f t="shared" si="5"/>
        <v>31032378</v>
      </c>
      <c r="O28" s="21">
        <f t="shared" si="5"/>
        <v>10598333</v>
      </c>
      <c r="P28" s="21">
        <f t="shared" si="5"/>
        <v>8480326</v>
      </c>
      <c r="Q28" s="21">
        <f t="shared" si="5"/>
        <v>12227542</v>
      </c>
      <c r="R28" s="21">
        <f t="shared" si="5"/>
        <v>31306201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83301068</v>
      </c>
      <c r="X28" s="21">
        <f t="shared" si="5"/>
        <v>139698702</v>
      </c>
      <c r="Y28" s="21">
        <f t="shared" si="5"/>
        <v>-56397634</v>
      </c>
      <c r="Z28" s="4">
        <f>+IF(X28&lt;&gt;0,+(Y28/X28)*100,0)</f>
        <v>-40.37090766956446</v>
      </c>
      <c r="AA28" s="19">
        <f>SUM(AA29:AA31)</f>
        <v>78521683</v>
      </c>
    </row>
    <row r="29" spans="1:27" ht="13.5">
      <c r="A29" s="5" t="s">
        <v>33</v>
      </c>
      <c r="B29" s="3"/>
      <c r="C29" s="22">
        <v>9441031</v>
      </c>
      <c r="D29" s="22"/>
      <c r="E29" s="23">
        <v>24788113</v>
      </c>
      <c r="F29" s="24">
        <v>26767293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98662581</v>
      </c>
      <c r="Y29" s="24">
        <v>-98662581</v>
      </c>
      <c r="Z29" s="6">
        <v>-100</v>
      </c>
      <c r="AA29" s="22">
        <v>26767293</v>
      </c>
    </row>
    <row r="30" spans="1:27" ht="13.5">
      <c r="A30" s="5" t="s">
        <v>34</v>
      </c>
      <c r="B30" s="3"/>
      <c r="C30" s="25">
        <v>160223108</v>
      </c>
      <c r="D30" s="25"/>
      <c r="E30" s="26">
        <v>38598131</v>
      </c>
      <c r="F30" s="27">
        <v>35678132</v>
      </c>
      <c r="G30" s="27">
        <v>5032843</v>
      </c>
      <c r="H30" s="27">
        <v>6626165</v>
      </c>
      <c r="I30" s="27">
        <v>9303481</v>
      </c>
      <c r="J30" s="27">
        <v>20962489</v>
      </c>
      <c r="K30" s="27">
        <v>10889585</v>
      </c>
      <c r="L30" s="27">
        <v>8975253</v>
      </c>
      <c r="M30" s="27">
        <v>11167540</v>
      </c>
      <c r="N30" s="27">
        <v>31032378</v>
      </c>
      <c r="O30" s="27">
        <v>10598333</v>
      </c>
      <c r="P30" s="27">
        <v>8480326</v>
      </c>
      <c r="Q30" s="27">
        <v>12227542</v>
      </c>
      <c r="R30" s="27">
        <v>31306201</v>
      </c>
      <c r="S30" s="27"/>
      <c r="T30" s="27"/>
      <c r="U30" s="27"/>
      <c r="V30" s="27"/>
      <c r="W30" s="27">
        <v>83301068</v>
      </c>
      <c r="X30" s="27">
        <v>28948599</v>
      </c>
      <c r="Y30" s="27">
        <v>54352469</v>
      </c>
      <c r="Z30" s="7">
        <v>187.76</v>
      </c>
      <c r="AA30" s="25">
        <v>35678132</v>
      </c>
    </row>
    <row r="31" spans="1:27" ht="13.5">
      <c r="A31" s="5" t="s">
        <v>35</v>
      </c>
      <c r="B31" s="3"/>
      <c r="C31" s="22"/>
      <c r="D31" s="22"/>
      <c r="E31" s="23">
        <v>16116701</v>
      </c>
      <c r="F31" s="24">
        <v>16076258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12087522</v>
      </c>
      <c r="Y31" s="24">
        <v>-12087522</v>
      </c>
      <c r="Z31" s="6">
        <v>-100</v>
      </c>
      <c r="AA31" s="22">
        <v>16076258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24689947</v>
      </c>
      <c r="F32" s="21">
        <f t="shared" si="6"/>
        <v>25289565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18517464</v>
      </c>
      <c r="Y32" s="21">
        <f t="shared" si="6"/>
        <v>-18517464</v>
      </c>
      <c r="Z32" s="4">
        <f>+IF(X32&lt;&gt;0,+(Y32/X32)*100,0)</f>
        <v>-100</v>
      </c>
      <c r="AA32" s="19">
        <f>SUM(AA33:AA37)</f>
        <v>25289565</v>
      </c>
    </row>
    <row r="33" spans="1:27" ht="13.5">
      <c r="A33" s="5" t="s">
        <v>37</v>
      </c>
      <c r="B33" s="3"/>
      <c r="C33" s="22"/>
      <c r="D33" s="22"/>
      <c r="E33" s="23">
        <v>22539947</v>
      </c>
      <c r="F33" s="24">
        <v>23705864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16904961</v>
      </c>
      <c r="Y33" s="24">
        <v>-16904961</v>
      </c>
      <c r="Z33" s="6">
        <v>-100</v>
      </c>
      <c r="AA33" s="22">
        <v>23705864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2150000</v>
      </c>
      <c r="F35" s="24">
        <v>1583701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>
        <v>1583701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1612503</v>
      </c>
      <c r="Y37" s="27">
        <v>-1612503</v>
      </c>
      <c r="Z37" s="7">
        <v>-100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17221344</v>
      </c>
      <c r="F38" s="21">
        <f t="shared" si="7"/>
        <v>17931344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12916008</v>
      </c>
      <c r="Y38" s="21">
        <f t="shared" si="7"/>
        <v>-12916008</v>
      </c>
      <c r="Z38" s="4">
        <f>+IF(X38&lt;&gt;0,+(Y38/X38)*100,0)</f>
        <v>-100</v>
      </c>
      <c r="AA38" s="19">
        <f>SUM(AA39:AA41)</f>
        <v>17931344</v>
      </c>
    </row>
    <row r="39" spans="1:27" ht="13.5">
      <c r="A39" s="5" t="s">
        <v>43</v>
      </c>
      <c r="B39" s="3"/>
      <c r="C39" s="22"/>
      <c r="D39" s="22"/>
      <c r="E39" s="23">
        <v>10421021</v>
      </c>
      <c r="F39" s="24">
        <v>11181021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7815762</v>
      </c>
      <c r="Y39" s="24">
        <v>-7815762</v>
      </c>
      <c r="Z39" s="6">
        <v>-100</v>
      </c>
      <c r="AA39" s="22">
        <v>11181021</v>
      </c>
    </row>
    <row r="40" spans="1:27" ht="13.5">
      <c r="A40" s="5" t="s">
        <v>44</v>
      </c>
      <c r="B40" s="3"/>
      <c r="C40" s="22"/>
      <c r="D40" s="22"/>
      <c r="E40" s="23">
        <v>6800323</v>
      </c>
      <c r="F40" s="24">
        <v>6750323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5100246</v>
      </c>
      <c r="Y40" s="24">
        <v>-5100246</v>
      </c>
      <c r="Z40" s="6">
        <v>-100</v>
      </c>
      <c r="AA40" s="22">
        <v>6750323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450000</v>
      </c>
      <c r="F42" s="21">
        <f t="shared" si="8"/>
        <v>650000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337500</v>
      </c>
      <c r="Y42" s="21">
        <f t="shared" si="8"/>
        <v>-337500</v>
      </c>
      <c r="Z42" s="4">
        <f>+IF(X42&lt;&gt;0,+(Y42/X42)*100,0)</f>
        <v>-100</v>
      </c>
      <c r="AA42" s="19">
        <f>SUM(AA43:AA46)</f>
        <v>650000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>
        <v>450000</v>
      </c>
      <c r="F46" s="24">
        <v>650000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337500</v>
      </c>
      <c r="Y46" s="24">
        <v>-337500</v>
      </c>
      <c r="Z46" s="6">
        <v>-100</v>
      </c>
      <c r="AA46" s="22">
        <v>650000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169664139</v>
      </c>
      <c r="D48" s="40">
        <f>+D28+D32+D38+D42+D47</f>
        <v>0</v>
      </c>
      <c r="E48" s="41">
        <f t="shared" si="9"/>
        <v>121864236</v>
      </c>
      <c r="F48" s="42">
        <f t="shared" si="9"/>
        <v>122392592</v>
      </c>
      <c r="G48" s="42">
        <f t="shared" si="9"/>
        <v>5032843</v>
      </c>
      <c r="H48" s="42">
        <f t="shared" si="9"/>
        <v>6626165</v>
      </c>
      <c r="I48" s="42">
        <f t="shared" si="9"/>
        <v>9303481</v>
      </c>
      <c r="J48" s="42">
        <f t="shared" si="9"/>
        <v>20962489</v>
      </c>
      <c r="K48" s="42">
        <f t="shared" si="9"/>
        <v>10889585</v>
      </c>
      <c r="L48" s="42">
        <f t="shared" si="9"/>
        <v>8975253</v>
      </c>
      <c r="M48" s="42">
        <f t="shared" si="9"/>
        <v>11167540</v>
      </c>
      <c r="N48" s="42">
        <f t="shared" si="9"/>
        <v>31032378</v>
      </c>
      <c r="O48" s="42">
        <f t="shared" si="9"/>
        <v>10598333</v>
      </c>
      <c r="P48" s="42">
        <f t="shared" si="9"/>
        <v>8480326</v>
      </c>
      <c r="Q48" s="42">
        <f t="shared" si="9"/>
        <v>12227542</v>
      </c>
      <c r="R48" s="42">
        <f t="shared" si="9"/>
        <v>31306201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83301068</v>
      </c>
      <c r="X48" s="42">
        <f t="shared" si="9"/>
        <v>171469674</v>
      </c>
      <c r="Y48" s="42">
        <f t="shared" si="9"/>
        <v>-88168606</v>
      </c>
      <c r="Z48" s="43">
        <f>+IF(X48&lt;&gt;0,+(Y48/X48)*100,0)</f>
        <v>-51.41935827089751</v>
      </c>
      <c r="AA48" s="40">
        <f>+AA28+AA32+AA38+AA42+AA47</f>
        <v>122392592</v>
      </c>
    </row>
    <row r="49" spans="1:27" ht="13.5">
      <c r="A49" s="14" t="s">
        <v>58</v>
      </c>
      <c r="B49" s="15"/>
      <c r="C49" s="44">
        <f aca="true" t="shared" si="10" ref="C49:Y49">+C25-C48</f>
        <v>38534041</v>
      </c>
      <c r="D49" s="44">
        <f>+D25-D48</f>
        <v>0</v>
      </c>
      <c r="E49" s="45">
        <f t="shared" si="10"/>
        <v>106761990</v>
      </c>
      <c r="F49" s="46">
        <f t="shared" si="10"/>
        <v>120151989</v>
      </c>
      <c r="G49" s="46">
        <f t="shared" si="10"/>
        <v>89229851</v>
      </c>
      <c r="H49" s="46">
        <f t="shared" si="10"/>
        <v>-5935967</v>
      </c>
      <c r="I49" s="46">
        <f t="shared" si="10"/>
        <v>-7197819</v>
      </c>
      <c r="J49" s="46">
        <f t="shared" si="10"/>
        <v>76096065</v>
      </c>
      <c r="K49" s="46">
        <f t="shared" si="10"/>
        <v>-7882267</v>
      </c>
      <c r="L49" s="46">
        <f t="shared" si="10"/>
        <v>-8277898</v>
      </c>
      <c r="M49" s="46">
        <f t="shared" si="10"/>
        <v>-10468751</v>
      </c>
      <c r="N49" s="46">
        <f t="shared" si="10"/>
        <v>-26628916</v>
      </c>
      <c r="O49" s="46">
        <f t="shared" si="10"/>
        <v>-9903544</v>
      </c>
      <c r="P49" s="46">
        <f t="shared" si="10"/>
        <v>10715733</v>
      </c>
      <c r="Q49" s="46">
        <f t="shared" si="10"/>
        <v>31418914</v>
      </c>
      <c r="R49" s="46">
        <f t="shared" si="10"/>
        <v>32231103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81698252</v>
      </c>
      <c r="X49" s="46">
        <f>IF(F25=F48,0,X25-X48)</f>
        <v>0</v>
      </c>
      <c r="Y49" s="46">
        <f t="shared" si="10"/>
        <v>81698252</v>
      </c>
      <c r="Z49" s="47">
        <f>+IF(X49&lt;&gt;0,+(Y49/X49)*100,0)</f>
        <v>0</v>
      </c>
      <c r="AA49" s="44">
        <f>+AA25-AA48</f>
        <v>120151989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76179821</v>
      </c>
      <c r="D5" s="19">
        <f>SUM(D6:D8)</f>
        <v>0</v>
      </c>
      <c r="E5" s="20">
        <f t="shared" si="0"/>
        <v>185000819</v>
      </c>
      <c r="F5" s="21">
        <f t="shared" si="0"/>
        <v>185000819</v>
      </c>
      <c r="G5" s="21">
        <f t="shared" si="0"/>
        <v>30978777</v>
      </c>
      <c r="H5" s="21">
        <f t="shared" si="0"/>
        <v>24096949</v>
      </c>
      <c r="I5" s="21">
        <f t="shared" si="0"/>
        <v>6567432</v>
      </c>
      <c r="J5" s="21">
        <f t="shared" si="0"/>
        <v>61643158</v>
      </c>
      <c r="K5" s="21">
        <f t="shared" si="0"/>
        <v>478153</v>
      </c>
      <c r="L5" s="21">
        <f t="shared" si="0"/>
        <v>347955</v>
      </c>
      <c r="M5" s="21">
        <f t="shared" si="0"/>
        <v>34203198</v>
      </c>
      <c r="N5" s="21">
        <f t="shared" si="0"/>
        <v>35029306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96672464</v>
      </c>
      <c r="X5" s="21">
        <f t="shared" si="0"/>
        <v>138750597</v>
      </c>
      <c r="Y5" s="21">
        <f t="shared" si="0"/>
        <v>-42078133</v>
      </c>
      <c r="Z5" s="4">
        <f>+IF(X5&lt;&gt;0,+(Y5/X5)*100,0)</f>
        <v>-30.326451856635977</v>
      </c>
      <c r="AA5" s="19">
        <f>SUM(AA6:AA8)</f>
        <v>185000819</v>
      </c>
    </row>
    <row r="6" spans="1:27" ht="13.5">
      <c r="A6" s="5" t="s">
        <v>33</v>
      </c>
      <c r="B6" s="3"/>
      <c r="C6" s="22">
        <v>2477556</v>
      </c>
      <c r="D6" s="22"/>
      <c r="E6" s="23">
        <v>69567527</v>
      </c>
      <c r="F6" s="24">
        <v>69567527</v>
      </c>
      <c r="G6" s="24">
        <v>-829801</v>
      </c>
      <c r="H6" s="24"/>
      <c r="I6" s="24">
        <v>776326</v>
      </c>
      <c r="J6" s="24">
        <v>-53475</v>
      </c>
      <c r="K6" s="24">
        <v>5492</v>
      </c>
      <c r="L6" s="24">
        <v>110</v>
      </c>
      <c r="M6" s="24">
        <v>9455342</v>
      </c>
      <c r="N6" s="24">
        <v>9460944</v>
      </c>
      <c r="O6" s="24"/>
      <c r="P6" s="24"/>
      <c r="Q6" s="24"/>
      <c r="R6" s="24"/>
      <c r="S6" s="24"/>
      <c r="T6" s="24"/>
      <c r="U6" s="24"/>
      <c r="V6" s="24"/>
      <c r="W6" s="24">
        <v>9407469</v>
      </c>
      <c r="X6" s="24">
        <v>52175637</v>
      </c>
      <c r="Y6" s="24">
        <v>-42768168</v>
      </c>
      <c r="Z6" s="6">
        <v>-81.97</v>
      </c>
      <c r="AA6" s="22">
        <v>69567527</v>
      </c>
    </row>
    <row r="7" spans="1:27" ht="13.5">
      <c r="A7" s="5" t="s">
        <v>34</v>
      </c>
      <c r="B7" s="3"/>
      <c r="C7" s="25">
        <v>73086280</v>
      </c>
      <c r="D7" s="25"/>
      <c r="E7" s="26">
        <v>109028343</v>
      </c>
      <c r="F7" s="27">
        <v>109028343</v>
      </c>
      <c r="G7" s="27">
        <v>31642090</v>
      </c>
      <c r="H7" s="27">
        <v>24029557</v>
      </c>
      <c r="I7" s="27">
        <v>5770449</v>
      </c>
      <c r="J7" s="27">
        <v>61442096</v>
      </c>
      <c r="K7" s="27">
        <v>405608</v>
      </c>
      <c r="L7" s="27">
        <v>314112</v>
      </c>
      <c r="M7" s="27">
        <v>24723112</v>
      </c>
      <c r="N7" s="27">
        <v>25442832</v>
      </c>
      <c r="O7" s="27"/>
      <c r="P7" s="27"/>
      <c r="Q7" s="27"/>
      <c r="R7" s="27"/>
      <c r="S7" s="27"/>
      <c r="T7" s="27"/>
      <c r="U7" s="27"/>
      <c r="V7" s="27"/>
      <c r="W7" s="27">
        <v>86884928</v>
      </c>
      <c r="X7" s="27">
        <v>81771255</v>
      </c>
      <c r="Y7" s="27">
        <v>5113673</v>
      </c>
      <c r="Z7" s="7">
        <v>6.25</v>
      </c>
      <c r="AA7" s="25">
        <v>109028343</v>
      </c>
    </row>
    <row r="8" spans="1:27" ht="13.5">
      <c r="A8" s="5" t="s">
        <v>35</v>
      </c>
      <c r="B8" s="3"/>
      <c r="C8" s="22">
        <v>615985</v>
      </c>
      <c r="D8" s="22"/>
      <c r="E8" s="23">
        <v>6404949</v>
      </c>
      <c r="F8" s="24">
        <v>6404949</v>
      </c>
      <c r="G8" s="24">
        <v>166488</v>
      </c>
      <c r="H8" s="24">
        <v>67392</v>
      </c>
      <c r="I8" s="24">
        <v>20657</v>
      </c>
      <c r="J8" s="24">
        <v>254537</v>
      </c>
      <c r="K8" s="24">
        <v>67053</v>
      </c>
      <c r="L8" s="24">
        <v>33733</v>
      </c>
      <c r="M8" s="24">
        <v>24744</v>
      </c>
      <c r="N8" s="24">
        <v>125530</v>
      </c>
      <c r="O8" s="24"/>
      <c r="P8" s="24"/>
      <c r="Q8" s="24"/>
      <c r="R8" s="24"/>
      <c r="S8" s="24"/>
      <c r="T8" s="24"/>
      <c r="U8" s="24"/>
      <c r="V8" s="24"/>
      <c r="W8" s="24">
        <v>380067</v>
      </c>
      <c r="X8" s="24">
        <v>4803705</v>
      </c>
      <c r="Y8" s="24">
        <v>-4423638</v>
      </c>
      <c r="Z8" s="6">
        <v>-92.09</v>
      </c>
      <c r="AA8" s="22">
        <v>6404949</v>
      </c>
    </row>
    <row r="9" spans="1:27" ht="13.5">
      <c r="A9" s="2" t="s">
        <v>36</v>
      </c>
      <c r="B9" s="3"/>
      <c r="C9" s="19">
        <f aca="true" t="shared" si="1" ref="C9:Y9">SUM(C10:C14)</f>
        <v>7051467</v>
      </c>
      <c r="D9" s="19">
        <f>SUM(D10:D14)</f>
        <v>0</v>
      </c>
      <c r="E9" s="20">
        <f t="shared" si="1"/>
        <v>10206398</v>
      </c>
      <c r="F9" s="21">
        <f t="shared" si="1"/>
        <v>10206398</v>
      </c>
      <c r="G9" s="21">
        <f t="shared" si="1"/>
        <v>269271</v>
      </c>
      <c r="H9" s="21">
        <f t="shared" si="1"/>
        <v>825037</v>
      </c>
      <c r="I9" s="21">
        <f t="shared" si="1"/>
        <v>231270</v>
      </c>
      <c r="J9" s="21">
        <f t="shared" si="1"/>
        <v>1325578</v>
      </c>
      <c r="K9" s="21">
        <f t="shared" si="1"/>
        <v>836359</v>
      </c>
      <c r="L9" s="21">
        <f t="shared" si="1"/>
        <v>-103131</v>
      </c>
      <c r="M9" s="21">
        <f t="shared" si="1"/>
        <v>751529</v>
      </c>
      <c r="N9" s="21">
        <f t="shared" si="1"/>
        <v>1484757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2810335</v>
      </c>
      <c r="X9" s="21">
        <f t="shared" si="1"/>
        <v>7654788</v>
      </c>
      <c r="Y9" s="21">
        <f t="shared" si="1"/>
        <v>-4844453</v>
      </c>
      <c r="Z9" s="4">
        <f>+IF(X9&lt;&gt;0,+(Y9/X9)*100,0)</f>
        <v>-63.286573057281274</v>
      </c>
      <c r="AA9" s="19">
        <f>SUM(AA10:AA14)</f>
        <v>10206398</v>
      </c>
    </row>
    <row r="10" spans="1:27" ht="13.5">
      <c r="A10" s="5" t="s">
        <v>37</v>
      </c>
      <c r="B10" s="3"/>
      <c r="C10" s="22">
        <v>1762002</v>
      </c>
      <c r="D10" s="22"/>
      <c r="E10" s="23">
        <v>3462382</v>
      </c>
      <c r="F10" s="24">
        <v>3462382</v>
      </c>
      <c r="G10" s="24">
        <v>20986</v>
      </c>
      <c r="H10" s="24">
        <v>40200</v>
      </c>
      <c r="I10" s="24">
        <v>29092</v>
      </c>
      <c r="J10" s="24">
        <v>90278</v>
      </c>
      <c r="K10" s="24">
        <v>31410</v>
      </c>
      <c r="L10" s="24">
        <v>19808</v>
      </c>
      <c r="M10" s="24">
        <v>16516</v>
      </c>
      <c r="N10" s="24">
        <v>67734</v>
      </c>
      <c r="O10" s="24"/>
      <c r="P10" s="24"/>
      <c r="Q10" s="24"/>
      <c r="R10" s="24"/>
      <c r="S10" s="24"/>
      <c r="T10" s="24"/>
      <c r="U10" s="24"/>
      <c r="V10" s="24"/>
      <c r="W10" s="24">
        <v>158012</v>
      </c>
      <c r="X10" s="24">
        <v>2596779</v>
      </c>
      <c r="Y10" s="24">
        <v>-2438767</v>
      </c>
      <c r="Z10" s="6">
        <v>-93.92</v>
      </c>
      <c r="AA10" s="22">
        <v>3462382</v>
      </c>
    </row>
    <row r="11" spans="1:27" ht="13.5">
      <c r="A11" s="5" t="s">
        <v>38</v>
      </c>
      <c r="B11" s="3"/>
      <c r="C11" s="22">
        <v>81435</v>
      </c>
      <c r="D11" s="22"/>
      <c r="E11" s="23">
        <v>79096</v>
      </c>
      <c r="F11" s="24">
        <v>79096</v>
      </c>
      <c r="G11" s="24">
        <v>5794</v>
      </c>
      <c r="H11" s="24">
        <v>7245</v>
      </c>
      <c r="I11" s="24">
        <v>5870</v>
      </c>
      <c r="J11" s="24">
        <v>18909</v>
      </c>
      <c r="K11" s="24">
        <v>5907</v>
      </c>
      <c r="L11" s="24">
        <v>7587</v>
      </c>
      <c r="M11" s="24">
        <v>6143</v>
      </c>
      <c r="N11" s="24">
        <v>19637</v>
      </c>
      <c r="O11" s="24"/>
      <c r="P11" s="24"/>
      <c r="Q11" s="24"/>
      <c r="R11" s="24"/>
      <c r="S11" s="24"/>
      <c r="T11" s="24"/>
      <c r="U11" s="24"/>
      <c r="V11" s="24"/>
      <c r="W11" s="24">
        <v>38546</v>
      </c>
      <c r="X11" s="24">
        <v>59319</v>
      </c>
      <c r="Y11" s="24">
        <v>-20773</v>
      </c>
      <c r="Z11" s="6">
        <v>-35.02</v>
      </c>
      <c r="AA11" s="22">
        <v>79096</v>
      </c>
    </row>
    <row r="12" spans="1:27" ht="13.5">
      <c r="A12" s="5" t="s">
        <v>39</v>
      </c>
      <c r="B12" s="3"/>
      <c r="C12" s="22">
        <v>2720161</v>
      </c>
      <c r="D12" s="22"/>
      <c r="E12" s="23">
        <v>4706246</v>
      </c>
      <c r="F12" s="24">
        <v>4706246</v>
      </c>
      <c r="G12" s="24">
        <v>242180</v>
      </c>
      <c r="H12" s="24">
        <v>598631</v>
      </c>
      <c r="I12" s="24">
        <v>195997</v>
      </c>
      <c r="J12" s="24">
        <v>1036808</v>
      </c>
      <c r="K12" s="24">
        <v>798731</v>
      </c>
      <c r="L12" s="24">
        <v>-130837</v>
      </c>
      <c r="M12" s="24">
        <v>549909</v>
      </c>
      <c r="N12" s="24">
        <v>1217803</v>
      </c>
      <c r="O12" s="24"/>
      <c r="P12" s="24"/>
      <c r="Q12" s="24"/>
      <c r="R12" s="24"/>
      <c r="S12" s="24"/>
      <c r="T12" s="24"/>
      <c r="U12" s="24"/>
      <c r="V12" s="24"/>
      <c r="W12" s="24">
        <v>2254611</v>
      </c>
      <c r="X12" s="24">
        <v>3529692</v>
      </c>
      <c r="Y12" s="24">
        <v>-1275081</v>
      </c>
      <c r="Z12" s="6">
        <v>-36.12</v>
      </c>
      <c r="AA12" s="22">
        <v>4706246</v>
      </c>
    </row>
    <row r="13" spans="1:27" ht="13.5">
      <c r="A13" s="5" t="s">
        <v>40</v>
      </c>
      <c r="B13" s="3"/>
      <c r="C13" s="22">
        <v>1069002</v>
      </c>
      <c r="D13" s="22"/>
      <c r="E13" s="23">
        <v>722238</v>
      </c>
      <c r="F13" s="24">
        <v>722238</v>
      </c>
      <c r="G13" s="24">
        <v>311</v>
      </c>
      <c r="H13" s="24">
        <v>178961</v>
      </c>
      <c r="I13" s="24">
        <v>311</v>
      </c>
      <c r="J13" s="24">
        <v>179583</v>
      </c>
      <c r="K13" s="24">
        <v>311</v>
      </c>
      <c r="L13" s="24">
        <v>311</v>
      </c>
      <c r="M13" s="24">
        <v>178961</v>
      </c>
      <c r="N13" s="24">
        <v>179583</v>
      </c>
      <c r="O13" s="24"/>
      <c r="P13" s="24"/>
      <c r="Q13" s="24"/>
      <c r="R13" s="24"/>
      <c r="S13" s="24"/>
      <c r="T13" s="24"/>
      <c r="U13" s="24"/>
      <c r="V13" s="24"/>
      <c r="W13" s="24">
        <v>359166</v>
      </c>
      <c r="X13" s="24">
        <v>541674</v>
      </c>
      <c r="Y13" s="24">
        <v>-182508</v>
      </c>
      <c r="Z13" s="6">
        <v>-33.69</v>
      </c>
      <c r="AA13" s="22">
        <v>722238</v>
      </c>
    </row>
    <row r="14" spans="1:27" ht="13.5">
      <c r="A14" s="5" t="s">
        <v>41</v>
      </c>
      <c r="B14" s="3"/>
      <c r="C14" s="25">
        <v>1418867</v>
      </c>
      <c r="D14" s="25"/>
      <c r="E14" s="26">
        <v>1236436</v>
      </c>
      <c r="F14" s="27">
        <v>1236436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927324</v>
      </c>
      <c r="Y14" s="27">
        <v>-927324</v>
      </c>
      <c r="Z14" s="7">
        <v>-100</v>
      </c>
      <c r="AA14" s="25">
        <v>1236436</v>
      </c>
    </row>
    <row r="15" spans="1:27" ht="13.5">
      <c r="A15" s="2" t="s">
        <v>42</v>
      </c>
      <c r="B15" s="8"/>
      <c r="C15" s="19">
        <f aca="true" t="shared" si="2" ref="C15:Y15">SUM(C16:C18)</f>
        <v>815082</v>
      </c>
      <c r="D15" s="19">
        <f>SUM(D16:D18)</f>
        <v>0</v>
      </c>
      <c r="E15" s="20">
        <f t="shared" si="2"/>
        <v>6164970</v>
      </c>
      <c r="F15" s="21">
        <f t="shared" si="2"/>
        <v>6164970</v>
      </c>
      <c r="G15" s="21">
        <f t="shared" si="2"/>
        <v>163633</v>
      </c>
      <c r="H15" s="21">
        <f t="shared" si="2"/>
        <v>15136</v>
      </c>
      <c r="I15" s="21">
        <f t="shared" si="2"/>
        <v>6713</v>
      </c>
      <c r="J15" s="21">
        <f t="shared" si="2"/>
        <v>185482</v>
      </c>
      <c r="K15" s="21">
        <f t="shared" si="2"/>
        <v>46527</v>
      </c>
      <c r="L15" s="21">
        <f t="shared" si="2"/>
        <v>21529</v>
      </c>
      <c r="M15" s="21">
        <f t="shared" si="2"/>
        <v>10741</v>
      </c>
      <c r="N15" s="21">
        <f t="shared" si="2"/>
        <v>78797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264279</v>
      </c>
      <c r="X15" s="21">
        <f t="shared" si="2"/>
        <v>4623723</v>
      </c>
      <c r="Y15" s="21">
        <f t="shared" si="2"/>
        <v>-4359444</v>
      </c>
      <c r="Z15" s="4">
        <f>+IF(X15&lt;&gt;0,+(Y15/X15)*100,0)</f>
        <v>-94.2842813031836</v>
      </c>
      <c r="AA15" s="19">
        <f>SUM(AA16:AA18)</f>
        <v>6164970</v>
      </c>
    </row>
    <row r="16" spans="1:27" ht="13.5">
      <c r="A16" s="5" t="s">
        <v>43</v>
      </c>
      <c r="B16" s="3"/>
      <c r="C16" s="22">
        <v>200200</v>
      </c>
      <c r="D16" s="22"/>
      <c r="E16" s="23">
        <v>796692</v>
      </c>
      <c r="F16" s="24">
        <v>796692</v>
      </c>
      <c r="G16" s="24">
        <v>150000</v>
      </c>
      <c r="H16" s="24"/>
      <c r="I16" s="24"/>
      <c r="J16" s="24">
        <v>150000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150000</v>
      </c>
      <c r="X16" s="24">
        <v>597519</v>
      </c>
      <c r="Y16" s="24">
        <v>-447519</v>
      </c>
      <c r="Z16" s="6">
        <v>-74.9</v>
      </c>
      <c r="AA16" s="22">
        <v>796692</v>
      </c>
    </row>
    <row r="17" spans="1:27" ht="13.5">
      <c r="A17" s="5" t="s">
        <v>44</v>
      </c>
      <c r="B17" s="3"/>
      <c r="C17" s="22">
        <v>614882</v>
      </c>
      <c r="D17" s="22"/>
      <c r="E17" s="23">
        <v>5368278</v>
      </c>
      <c r="F17" s="24">
        <v>5368278</v>
      </c>
      <c r="G17" s="24">
        <v>13633</v>
      </c>
      <c r="H17" s="24">
        <v>15136</v>
      </c>
      <c r="I17" s="24">
        <v>6713</v>
      </c>
      <c r="J17" s="24">
        <v>35482</v>
      </c>
      <c r="K17" s="24">
        <v>46527</v>
      </c>
      <c r="L17" s="24">
        <v>21529</v>
      </c>
      <c r="M17" s="24">
        <v>10741</v>
      </c>
      <c r="N17" s="24">
        <v>78797</v>
      </c>
      <c r="O17" s="24"/>
      <c r="P17" s="24"/>
      <c r="Q17" s="24"/>
      <c r="R17" s="24"/>
      <c r="S17" s="24"/>
      <c r="T17" s="24"/>
      <c r="U17" s="24"/>
      <c r="V17" s="24"/>
      <c r="W17" s="24">
        <v>114279</v>
      </c>
      <c r="X17" s="24">
        <v>4026204</v>
      </c>
      <c r="Y17" s="24">
        <v>-3911925</v>
      </c>
      <c r="Z17" s="6">
        <v>-97.16</v>
      </c>
      <c r="AA17" s="22">
        <v>5368278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120668454</v>
      </c>
      <c r="D19" s="19">
        <f>SUM(D20:D23)</f>
        <v>0</v>
      </c>
      <c r="E19" s="20">
        <f t="shared" si="3"/>
        <v>265674667</v>
      </c>
      <c r="F19" s="21">
        <f t="shared" si="3"/>
        <v>265674667</v>
      </c>
      <c r="G19" s="21">
        <f t="shared" si="3"/>
        <v>17344160</v>
      </c>
      <c r="H19" s="21">
        <f t="shared" si="3"/>
        <v>13142120</v>
      </c>
      <c r="I19" s="21">
        <f t="shared" si="3"/>
        <v>22648231</v>
      </c>
      <c r="J19" s="21">
        <f t="shared" si="3"/>
        <v>53134511</v>
      </c>
      <c r="K19" s="21">
        <f t="shared" si="3"/>
        <v>16527355</v>
      </c>
      <c r="L19" s="21">
        <f t="shared" si="3"/>
        <v>13524360</v>
      </c>
      <c r="M19" s="21">
        <f t="shared" si="3"/>
        <v>26940193</v>
      </c>
      <c r="N19" s="21">
        <f t="shared" si="3"/>
        <v>56991908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110126419</v>
      </c>
      <c r="X19" s="21">
        <f t="shared" si="3"/>
        <v>199256004</v>
      </c>
      <c r="Y19" s="21">
        <f t="shared" si="3"/>
        <v>-89129585</v>
      </c>
      <c r="Z19" s="4">
        <f>+IF(X19&lt;&gt;0,+(Y19/X19)*100,0)</f>
        <v>-44.73119163827054</v>
      </c>
      <c r="AA19" s="19">
        <f>SUM(AA20:AA23)</f>
        <v>265674667</v>
      </c>
    </row>
    <row r="20" spans="1:27" ht="13.5">
      <c r="A20" s="5" t="s">
        <v>47</v>
      </c>
      <c r="B20" s="3"/>
      <c r="C20" s="22">
        <v>79593434</v>
      </c>
      <c r="D20" s="22"/>
      <c r="E20" s="23">
        <v>127648933</v>
      </c>
      <c r="F20" s="24">
        <v>127648933</v>
      </c>
      <c r="G20" s="24">
        <v>7492601</v>
      </c>
      <c r="H20" s="24">
        <v>8475334</v>
      </c>
      <c r="I20" s="24">
        <v>10548506</v>
      </c>
      <c r="J20" s="24">
        <v>26516441</v>
      </c>
      <c r="K20" s="24">
        <v>12721823</v>
      </c>
      <c r="L20" s="24">
        <v>8847839</v>
      </c>
      <c r="M20" s="24">
        <v>9457565</v>
      </c>
      <c r="N20" s="24">
        <v>31027227</v>
      </c>
      <c r="O20" s="24"/>
      <c r="P20" s="24"/>
      <c r="Q20" s="24"/>
      <c r="R20" s="24"/>
      <c r="S20" s="24"/>
      <c r="T20" s="24"/>
      <c r="U20" s="24"/>
      <c r="V20" s="24"/>
      <c r="W20" s="24">
        <v>57543668</v>
      </c>
      <c r="X20" s="24">
        <v>95736699</v>
      </c>
      <c r="Y20" s="24">
        <v>-38193031</v>
      </c>
      <c r="Z20" s="6">
        <v>-39.89</v>
      </c>
      <c r="AA20" s="22">
        <v>127648933</v>
      </c>
    </row>
    <row r="21" spans="1:27" ht="13.5">
      <c r="A21" s="5" t="s">
        <v>48</v>
      </c>
      <c r="B21" s="3"/>
      <c r="C21" s="22">
        <v>16047689</v>
      </c>
      <c r="D21" s="22"/>
      <c r="E21" s="23">
        <v>89284258</v>
      </c>
      <c r="F21" s="24">
        <v>89284258</v>
      </c>
      <c r="G21" s="24">
        <v>2088846</v>
      </c>
      <c r="H21" s="24">
        <v>3394351</v>
      </c>
      <c r="I21" s="24">
        <v>2546550</v>
      </c>
      <c r="J21" s="24">
        <v>8029747</v>
      </c>
      <c r="K21" s="24">
        <v>2541488</v>
      </c>
      <c r="L21" s="24">
        <v>3392870</v>
      </c>
      <c r="M21" s="24">
        <v>1957996</v>
      </c>
      <c r="N21" s="24">
        <v>7892354</v>
      </c>
      <c r="O21" s="24"/>
      <c r="P21" s="24"/>
      <c r="Q21" s="24"/>
      <c r="R21" s="24"/>
      <c r="S21" s="24"/>
      <c r="T21" s="24"/>
      <c r="U21" s="24"/>
      <c r="V21" s="24"/>
      <c r="W21" s="24">
        <v>15922101</v>
      </c>
      <c r="X21" s="24">
        <v>66963186</v>
      </c>
      <c r="Y21" s="24">
        <v>-51041085</v>
      </c>
      <c r="Z21" s="6">
        <v>-76.22</v>
      </c>
      <c r="AA21" s="22">
        <v>89284258</v>
      </c>
    </row>
    <row r="22" spans="1:27" ht="13.5">
      <c r="A22" s="5" t="s">
        <v>49</v>
      </c>
      <c r="B22" s="3"/>
      <c r="C22" s="25">
        <v>20662982</v>
      </c>
      <c r="D22" s="25"/>
      <c r="E22" s="26">
        <v>37484695</v>
      </c>
      <c r="F22" s="27">
        <v>37484695</v>
      </c>
      <c r="G22" s="27">
        <v>5282698</v>
      </c>
      <c r="H22" s="27">
        <v>743003</v>
      </c>
      <c r="I22" s="27">
        <v>9023683</v>
      </c>
      <c r="J22" s="27">
        <v>15049384</v>
      </c>
      <c r="K22" s="27">
        <v>730418</v>
      </c>
      <c r="L22" s="27">
        <v>743564</v>
      </c>
      <c r="M22" s="27">
        <v>14986134</v>
      </c>
      <c r="N22" s="27">
        <v>16460116</v>
      </c>
      <c r="O22" s="27"/>
      <c r="P22" s="27"/>
      <c r="Q22" s="27"/>
      <c r="R22" s="27"/>
      <c r="S22" s="27"/>
      <c r="T22" s="27"/>
      <c r="U22" s="27"/>
      <c r="V22" s="27"/>
      <c r="W22" s="27">
        <v>31509500</v>
      </c>
      <c r="X22" s="27">
        <v>28113525</v>
      </c>
      <c r="Y22" s="27">
        <v>3395975</v>
      </c>
      <c r="Z22" s="7">
        <v>12.08</v>
      </c>
      <c r="AA22" s="25">
        <v>37484695</v>
      </c>
    </row>
    <row r="23" spans="1:27" ht="13.5">
      <c r="A23" s="5" t="s">
        <v>50</v>
      </c>
      <c r="B23" s="3"/>
      <c r="C23" s="22">
        <v>4364349</v>
      </c>
      <c r="D23" s="22"/>
      <c r="E23" s="23">
        <v>11256781</v>
      </c>
      <c r="F23" s="24">
        <v>11256781</v>
      </c>
      <c r="G23" s="24">
        <v>2480015</v>
      </c>
      <c r="H23" s="24">
        <v>529432</v>
      </c>
      <c r="I23" s="24">
        <v>529492</v>
      </c>
      <c r="J23" s="24">
        <v>3538939</v>
      </c>
      <c r="K23" s="24">
        <v>533626</v>
      </c>
      <c r="L23" s="24">
        <v>540087</v>
      </c>
      <c r="M23" s="24">
        <v>538498</v>
      </c>
      <c r="N23" s="24">
        <v>1612211</v>
      </c>
      <c r="O23" s="24"/>
      <c r="P23" s="24"/>
      <c r="Q23" s="24"/>
      <c r="R23" s="24"/>
      <c r="S23" s="24"/>
      <c r="T23" s="24"/>
      <c r="U23" s="24"/>
      <c r="V23" s="24"/>
      <c r="W23" s="24">
        <v>5151150</v>
      </c>
      <c r="X23" s="24">
        <v>8442594</v>
      </c>
      <c r="Y23" s="24">
        <v>-3291444</v>
      </c>
      <c r="Z23" s="6">
        <v>-38.99</v>
      </c>
      <c r="AA23" s="22">
        <v>11256781</v>
      </c>
    </row>
    <row r="24" spans="1:27" ht="13.5">
      <c r="A24" s="2" t="s">
        <v>51</v>
      </c>
      <c r="B24" s="8" t="s">
        <v>52</v>
      </c>
      <c r="C24" s="19">
        <v>701733</v>
      </c>
      <c r="D24" s="19"/>
      <c r="E24" s="20">
        <v>723646</v>
      </c>
      <c r="F24" s="21">
        <v>723646</v>
      </c>
      <c r="G24" s="21">
        <v>22043</v>
      </c>
      <c r="H24" s="21">
        <v>38947</v>
      </c>
      <c r="I24" s="21">
        <v>3731</v>
      </c>
      <c r="J24" s="21">
        <v>64721</v>
      </c>
      <c r="K24" s="21">
        <v>51173</v>
      </c>
      <c r="L24" s="21">
        <v>30370</v>
      </c>
      <c r="M24" s="21">
        <v>34101</v>
      </c>
      <c r="N24" s="21">
        <v>115644</v>
      </c>
      <c r="O24" s="21"/>
      <c r="P24" s="21"/>
      <c r="Q24" s="21"/>
      <c r="R24" s="21"/>
      <c r="S24" s="21"/>
      <c r="T24" s="21"/>
      <c r="U24" s="21"/>
      <c r="V24" s="21"/>
      <c r="W24" s="21">
        <v>180365</v>
      </c>
      <c r="X24" s="21">
        <v>542727</v>
      </c>
      <c r="Y24" s="21">
        <v>-362362</v>
      </c>
      <c r="Z24" s="4">
        <v>-66.77</v>
      </c>
      <c r="AA24" s="19">
        <v>723646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205416557</v>
      </c>
      <c r="D25" s="40">
        <f>+D5+D9+D15+D19+D24</f>
        <v>0</v>
      </c>
      <c r="E25" s="41">
        <f t="shared" si="4"/>
        <v>467770500</v>
      </c>
      <c r="F25" s="42">
        <f t="shared" si="4"/>
        <v>467770500</v>
      </c>
      <c r="G25" s="42">
        <f t="shared" si="4"/>
        <v>48777884</v>
      </c>
      <c r="H25" s="42">
        <f t="shared" si="4"/>
        <v>38118189</v>
      </c>
      <c r="I25" s="42">
        <f t="shared" si="4"/>
        <v>29457377</v>
      </c>
      <c r="J25" s="42">
        <f t="shared" si="4"/>
        <v>116353450</v>
      </c>
      <c r="K25" s="42">
        <f t="shared" si="4"/>
        <v>17939567</v>
      </c>
      <c r="L25" s="42">
        <f t="shared" si="4"/>
        <v>13821083</v>
      </c>
      <c r="M25" s="42">
        <f t="shared" si="4"/>
        <v>61939762</v>
      </c>
      <c r="N25" s="42">
        <f t="shared" si="4"/>
        <v>93700412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210053862</v>
      </c>
      <c r="X25" s="42">
        <f t="shared" si="4"/>
        <v>350827839</v>
      </c>
      <c r="Y25" s="42">
        <f t="shared" si="4"/>
        <v>-140773977</v>
      </c>
      <c r="Z25" s="43">
        <f>+IF(X25&lt;&gt;0,+(Y25/X25)*100,0)</f>
        <v>-40.126227554022584</v>
      </c>
      <c r="AA25" s="40">
        <f>+AA5+AA9+AA15+AA19+AA24</f>
        <v>467770500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55266484</v>
      </c>
      <c r="D28" s="19">
        <f>SUM(D29:D31)</f>
        <v>0</v>
      </c>
      <c r="E28" s="20">
        <f t="shared" si="5"/>
        <v>140364353</v>
      </c>
      <c r="F28" s="21">
        <f t="shared" si="5"/>
        <v>140364353</v>
      </c>
      <c r="G28" s="21">
        <f t="shared" si="5"/>
        <v>6423007</v>
      </c>
      <c r="H28" s="21">
        <f t="shared" si="5"/>
        <v>4304138</v>
      </c>
      <c r="I28" s="21">
        <f t="shared" si="5"/>
        <v>6321835</v>
      </c>
      <c r="J28" s="21">
        <f t="shared" si="5"/>
        <v>17048980</v>
      </c>
      <c r="K28" s="21">
        <f t="shared" si="5"/>
        <v>5983639</v>
      </c>
      <c r="L28" s="21">
        <f t="shared" si="5"/>
        <v>7250968</v>
      </c>
      <c r="M28" s="21">
        <f t="shared" si="5"/>
        <v>6685699</v>
      </c>
      <c r="N28" s="21">
        <f t="shared" si="5"/>
        <v>19920306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36969286</v>
      </c>
      <c r="X28" s="21">
        <f t="shared" si="5"/>
        <v>105273252</v>
      </c>
      <c r="Y28" s="21">
        <f t="shared" si="5"/>
        <v>-68303966</v>
      </c>
      <c r="Z28" s="4">
        <f>+IF(X28&lt;&gt;0,+(Y28/X28)*100,0)</f>
        <v>-64.88254585314796</v>
      </c>
      <c r="AA28" s="19">
        <f>SUM(AA29:AA31)</f>
        <v>140364353</v>
      </c>
    </row>
    <row r="29" spans="1:27" ht="13.5">
      <c r="A29" s="5" t="s">
        <v>33</v>
      </c>
      <c r="B29" s="3"/>
      <c r="C29" s="22">
        <v>19235776</v>
      </c>
      <c r="D29" s="22"/>
      <c r="E29" s="23">
        <v>58878303</v>
      </c>
      <c r="F29" s="24">
        <v>58878303</v>
      </c>
      <c r="G29" s="24">
        <v>1845819</v>
      </c>
      <c r="H29" s="24">
        <v>1163785</v>
      </c>
      <c r="I29" s="24">
        <v>1830805</v>
      </c>
      <c r="J29" s="24">
        <v>4840409</v>
      </c>
      <c r="K29" s="24">
        <v>1723010</v>
      </c>
      <c r="L29" s="24">
        <v>2150525</v>
      </c>
      <c r="M29" s="24">
        <v>2109430</v>
      </c>
      <c r="N29" s="24">
        <v>5982965</v>
      </c>
      <c r="O29" s="24"/>
      <c r="P29" s="24"/>
      <c r="Q29" s="24"/>
      <c r="R29" s="24"/>
      <c r="S29" s="24"/>
      <c r="T29" s="24"/>
      <c r="U29" s="24"/>
      <c r="V29" s="24"/>
      <c r="W29" s="24">
        <v>10823374</v>
      </c>
      <c r="X29" s="24">
        <v>44158725</v>
      </c>
      <c r="Y29" s="24">
        <v>-33335351</v>
      </c>
      <c r="Z29" s="6">
        <v>-75.49</v>
      </c>
      <c r="AA29" s="22">
        <v>58878303</v>
      </c>
    </row>
    <row r="30" spans="1:27" ht="13.5">
      <c r="A30" s="5" t="s">
        <v>34</v>
      </c>
      <c r="B30" s="3"/>
      <c r="C30" s="25">
        <v>23798395</v>
      </c>
      <c r="D30" s="25"/>
      <c r="E30" s="26">
        <v>55038839</v>
      </c>
      <c r="F30" s="27">
        <v>55038839</v>
      </c>
      <c r="G30" s="27">
        <v>3227807</v>
      </c>
      <c r="H30" s="27">
        <v>2287528</v>
      </c>
      <c r="I30" s="27">
        <v>3251574</v>
      </c>
      <c r="J30" s="27">
        <v>8766909</v>
      </c>
      <c r="K30" s="27">
        <v>2807865</v>
      </c>
      <c r="L30" s="27">
        <v>3327066</v>
      </c>
      <c r="M30" s="27">
        <v>3292150</v>
      </c>
      <c r="N30" s="27">
        <v>9427081</v>
      </c>
      <c r="O30" s="27"/>
      <c r="P30" s="27"/>
      <c r="Q30" s="27"/>
      <c r="R30" s="27"/>
      <c r="S30" s="27"/>
      <c r="T30" s="27"/>
      <c r="U30" s="27"/>
      <c r="V30" s="27"/>
      <c r="W30" s="27">
        <v>18193990</v>
      </c>
      <c r="X30" s="27">
        <v>41279121</v>
      </c>
      <c r="Y30" s="27">
        <v>-23085131</v>
      </c>
      <c r="Z30" s="7">
        <v>-55.92</v>
      </c>
      <c r="AA30" s="25">
        <v>55038839</v>
      </c>
    </row>
    <row r="31" spans="1:27" ht="13.5">
      <c r="A31" s="5" t="s">
        <v>35</v>
      </c>
      <c r="B31" s="3"/>
      <c r="C31" s="22">
        <v>12232313</v>
      </c>
      <c r="D31" s="22"/>
      <c r="E31" s="23">
        <v>26447211</v>
      </c>
      <c r="F31" s="24">
        <v>26447211</v>
      </c>
      <c r="G31" s="24">
        <v>1349381</v>
      </c>
      <c r="H31" s="24">
        <v>852825</v>
      </c>
      <c r="I31" s="24">
        <v>1239456</v>
      </c>
      <c r="J31" s="24">
        <v>3441662</v>
      </c>
      <c r="K31" s="24">
        <v>1452764</v>
      </c>
      <c r="L31" s="24">
        <v>1773377</v>
      </c>
      <c r="M31" s="24">
        <v>1284119</v>
      </c>
      <c r="N31" s="24">
        <v>4510260</v>
      </c>
      <c r="O31" s="24"/>
      <c r="P31" s="24"/>
      <c r="Q31" s="24"/>
      <c r="R31" s="24"/>
      <c r="S31" s="24"/>
      <c r="T31" s="24"/>
      <c r="U31" s="24"/>
      <c r="V31" s="24"/>
      <c r="W31" s="24">
        <v>7951922</v>
      </c>
      <c r="X31" s="24">
        <v>19835406</v>
      </c>
      <c r="Y31" s="24">
        <v>-11883484</v>
      </c>
      <c r="Z31" s="6">
        <v>-59.91</v>
      </c>
      <c r="AA31" s="22">
        <v>26447211</v>
      </c>
    </row>
    <row r="32" spans="1:27" ht="13.5">
      <c r="A32" s="2" t="s">
        <v>36</v>
      </c>
      <c r="B32" s="3"/>
      <c r="C32" s="19">
        <f aca="true" t="shared" si="6" ref="C32:Y32">SUM(C33:C37)</f>
        <v>21600406</v>
      </c>
      <c r="D32" s="19">
        <f>SUM(D33:D37)</f>
        <v>0</v>
      </c>
      <c r="E32" s="20">
        <f t="shared" si="6"/>
        <v>31093978</v>
      </c>
      <c r="F32" s="21">
        <f t="shared" si="6"/>
        <v>31093978</v>
      </c>
      <c r="G32" s="21">
        <f t="shared" si="6"/>
        <v>1957939</v>
      </c>
      <c r="H32" s="21">
        <f t="shared" si="6"/>
        <v>2105459</v>
      </c>
      <c r="I32" s="21">
        <f t="shared" si="6"/>
        <v>2054750</v>
      </c>
      <c r="J32" s="21">
        <f t="shared" si="6"/>
        <v>6118148</v>
      </c>
      <c r="K32" s="21">
        <f t="shared" si="6"/>
        <v>2221649</v>
      </c>
      <c r="L32" s="21">
        <f t="shared" si="6"/>
        <v>3016159</v>
      </c>
      <c r="M32" s="21">
        <f t="shared" si="6"/>
        <v>2446047</v>
      </c>
      <c r="N32" s="21">
        <f t="shared" si="6"/>
        <v>7683855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13802003</v>
      </c>
      <c r="X32" s="21">
        <f t="shared" si="6"/>
        <v>23320476</v>
      </c>
      <c r="Y32" s="21">
        <f t="shared" si="6"/>
        <v>-9518473</v>
      </c>
      <c r="Z32" s="4">
        <f>+IF(X32&lt;&gt;0,+(Y32/X32)*100,0)</f>
        <v>-40.815946466958906</v>
      </c>
      <c r="AA32" s="19">
        <f>SUM(AA33:AA37)</f>
        <v>31093978</v>
      </c>
    </row>
    <row r="33" spans="1:27" ht="13.5">
      <c r="A33" s="5" t="s">
        <v>37</v>
      </c>
      <c r="B33" s="3"/>
      <c r="C33" s="22">
        <v>2499303</v>
      </c>
      <c r="D33" s="22"/>
      <c r="E33" s="23">
        <v>6925956</v>
      </c>
      <c r="F33" s="24">
        <v>6925956</v>
      </c>
      <c r="G33" s="24">
        <v>287593</v>
      </c>
      <c r="H33" s="24">
        <v>198925</v>
      </c>
      <c r="I33" s="24">
        <v>281634</v>
      </c>
      <c r="J33" s="24">
        <v>768152</v>
      </c>
      <c r="K33" s="24">
        <v>321578</v>
      </c>
      <c r="L33" s="24">
        <v>470003</v>
      </c>
      <c r="M33" s="24">
        <v>296550</v>
      </c>
      <c r="N33" s="24">
        <v>1088131</v>
      </c>
      <c r="O33" s="24"/>
      <c r="P33" s="24"/>
      <c r="Q33" s="24"/>
      <c r="R33" s="24"/>
      <c r="S33" s="24"/>
      <c r="T33" s="24"/>
      <c r="U33" s="24"/>
      <c r="V33" s="24"/>
      <c r="W33" s="24">
        <v>1856283</v>
      </c>
      <c r="X33" s="24">
        <v>5194467</v>
      </c>
      <c r="Y33" s="24">
        <v>-3338184</v>
      </c>
      <c r="Z33" s="6">
        <v>-64.26</v>
      </c>
      <c r="AA33" s="22">
        <v>6925956</v>
      </c>
    </row>
    <row r="34" spans="1:27" ht="13.5">
      <c r="A34" s="5" t="s">
        <v>38</v>
      </c>
      <c r="B34" s="3"/>
      <c r="C34" s="22">
        <v>13172709</v>
      </c>
      <c r="D34" s="22"/>
      <c r="E34" s="23">
        <v>14787809</v>
      </c>
      <c r="F34" s="24">
        <v>14787809</v>
      </c>
      <c r="G34" s="24">
        <v>1078798</v>
      </c>
      <c r="H34" s="24">
        <v>1370882</v>
      </c>
      <c r="I34" s="24">
        <v>1091593</v>
      </c>
      <c r="J34" s="24">
        <v>3541273</v>
      </c>
      <c r="K34" s="24">
        <v>1080573</v>
      </c>
      <c r="L34" s="24">
        <v>1426465</v>
      </c>
      <c r="M34" s="24">
        <v>1436599</v>
      </c>
      <c r="N34" s="24">
        <v>3943637</v>
      </c>
      <c r="O34" s="24"/>
      <c r="P34" s="24"/>
      <c r="Q34" s="24"/>
      <c r="R34" s="24"/>
      <c r="S34" s="24"/>
      <c r="T34" s="24"/>
      <c r="U34" s="24"/>
      <c r="V34" s="24"/>
      <c r="W34" s="24">
        <v>7484910</v>
      </c>
      <c r="X34" s="24">
        <v>11090853</v>
      </c>
      <c r="Y34" s="24">
        <v>-3605943</v>
      </c>
      <c r="Z34" s="6">
        <v>-32.51</v>
      </c>
      <c r="AA34" s="22">
        <v>14787809</v>
      </c>
    </row>
    <row r="35" spans="1:27" ht="13.5">
      <c r="A35" s="5" t="s">
        <v>39</v>
      </c>
      <c r="B35" s="3"/>
      <c r="C35" s="22">
        <v>5113825</v>
      </c>
      <c r="D35" s="22"/>
      <c r="E35" s="23">
        <v>6634219</v>
      </c>
      <c r="F35" s="24">
        <v>6634219</v>
      </c>
      <c r="G35" s="24">
        <v>394825</v>
      </c>
      <c r="H35" s="24">
        <v>366748</v>
      </c>
      <c r="I35" s="24">
        <v>511625</v>
      </c>
      <c r="J35" s="24">
        <v>1273198</v>
      </c>
      <c r="K35" s="24">
        <v>610621</v>
      </c>
      <c r="L35" s="24">
        <v>836745</v>
      </c>
      <c r="M35" s="24">
        <v>548432</v>
      </c>
      <c r="N35" s="24">
        <v>1995798</v>
      </c>
      <c r="O35" s="24"/>
      <c r="P35" s="24"/>
      <c r="Q35" s="24"/>
      <c r="R35" s="24"/>
      <c r="S35" s="24"/>
      <c r="T35" s="24"/>
      <c r="U35" s="24"/>
      <c r="V35" s="24"/>
      <c r="W35" s="24">
        <v>3268996</v>
      </c>
      <c r="X35" s="24">
        <v>4975659</v>
      </c>
      <c r="Y35" s="24">
        <v>-1706663</v>
      </c>
      <c r="Z35" s="6">
        <v>-34.3</v>
      </c>
      <c r="AA35" s="22">
        <v>6634219</v>
      </c>
    </row>
    <row r="36" spans="1:27" ht="13.5">
      <c r="A36" s="5" t="s">
        <v>40</v>
      </c>
      <c r="B36" s="3"/>
      <c r="C36" s="22">
        <v>-1374492</v>
      </c>
      <c r="D36" s="22"/>
      <c r="E36" s="23">
        <v>628821</v>
      </c>
      <c r="F36" s="24">
        <v>628821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471618</v>
      </c>
      <c r="Y36" s="24">
        <v>-471618</v>
      </c>
      <c r="Z36" s="6">
        <v>-100</v>
      </c>
      <c r="AA36" s="22">
        <v>628821</v>
      </c>
    </row>
    <row r="37" spans="1:27" ht="13.5">
      <c r="A37" s="5" t="s">
        <v>41</v>
      </c>
      <c r="B37" s="3"/>
      <c r="C37" s="25">
        <v>2189061</v>
      </c>
      <c r="D37" s="25"/>
      <c r="E37" s="26">
        <v>2117173</v>
      </c>
      <c r="F37" s="27">
        <v>2117173</v>
      </c>
      <c r="G37" s="27">
        <v>196723</v>
      </c>
      <c r="H37" s="27">
        <v>168904</v>
      </c>
      <c r="I37" s="27">
        <v>169898</v>
      </c>
      <c r="J37" s="27">
        <v>535525</v>
      </c>
      <c r="K37" s="27">
        <v>208877</v>
      </c>
      <c r="L37" s="27">
        <v>282946</v>
      </c>
      <c r="M37" s="27">
        <v>164466</v>
      </c>
      <c r="N37" s="27">
        <v>656289</v>
      </c>
      <c r="O37" s="27"/>
      <c r="P37" s="27"/>
      <c r="Q37" s="27"/>
      <c r="R37" s="27"/>
      <c r="S37" s="27"/>
      <c r="T37" s="27"/>
      <c r="U37" s="27"/>
      <c r="V37" s="27"/>
      <c r="W37" s="27">
        <v>1191814</v>
      </c>
      <c r="X37" s="27">
        <v>1587879</v>
      </c>
      <c r="Y37" s="27">
        <v>-396065</v>
      </c>
      <c r="Z37" s="7">
        <v>-24.94</v>
      </c>
      <c r="AA37" s="25">
        <v>2117173</v>
      </c>
    </row>
    <row r="38" spans="1:27" ht="13.5">
      <c r="A38" s="2" t="s">
        <v>42</v>
      </c>
      <c r="B38" s="8"/>
      <c r="C38" s="19">
        <f aca="true" t="shared" si="7" ref="C38:Y38">SUM(C39:C41)</f>
        <v>17097692</v>
      </c>
      <c r="D38" s="19">
        <f>SUM(D39:D41)</f>
        <v>0</v>
      </c>
      <c r="E38" s="20">
        <f t="shared" si="7"/>
        <v>43059370</v>
      </c>
      <c r="F38" s="21">
        <f t="shared" si="7"/>
        <v>43059370</v>
      </c>
      <c r="G38" s="21">
        <f t="shared" si="7"/>
        <v>1169293</v>
      </c>
      <c r="H38" s="21">
        <f t="shared" si="7"/>
        <v>1057146</v>
      </c>
      <c r="I38" s="21">
        <f t="shared" si="7"/>
        <v>2131883</v>
      </c>
      <c r="J38" s="21">
        <f t="shared" si="7"/>
        <v>4358322</v>
      </c>
      <c r="K38" s="21">
        <f t="shared" si="7"/>
        <v>2059839</v>
      </c>
      <c r="L38" s="21">
        <f t="shared" si="7"/>
        <v>2685062</v>
      </c>
      <c r="M38" s="21">
        <f t="shared" si="7"/>
        <v>2262664</v>
      </c>
      <c r="N38" s="21">
        <f t="shared" si="7"/>
        <v>7007565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11365887</v>
      </c>
      <c r="X38" s="21">
        <f t="shared" si="7"/>
        <v>32294520</v>
      </c>
      <c r="Y38" s="21">
        <f t="shared" si="7"/>
        <v>-20928633</v>
      </c>
      <c r="Z38" s="4">
        <f>+IF(X38&lt;&gt;0,+(Y38/X38)*100,0)</f>
        <v>-64.80552428089968</v>
      </c>
      <c r="AA38" s="19">
        <f>SUM(AA39:AA41)</f>
        <v>43059370</v>
      </c>
    </row>
    <row r="39" spans="1:27" ht="13.5">
      <c r="A39" s="5" t="s">
        <v>43</v>
      </c>
      <c r="B39" s="3"/>
      <c r="C39" s="22">
        <v>1223724</v>
      </c>
      <c r="D39" s="22"/>
      <c r="E39" s="23">
        <v>6240778</v>
      </c>
      <c r="F39" s="24">
        <v>6240778</v>
      </c>
      <c r="G39" s="24">
        <v>81144</v>
      </c>
      <c r="H39" s="24">
        <v>80657</v>
      </c>
      <c r="I39" s="24">
        <v>288430</v>
      </c>
      <c r="J39" s="24">
        <v>450231</v>
      </c>
      <c r="K39" s="24">
        <v>366291</v>
      </c>
      <c r="L39" s="24">
        <v>459903</v>
      </c>
      <c r="M39" s="24">
        <v>316029</v>
      </c>
      <c r="N39" s="24">
        <v>1142223</v>
      </c>
      <c r="O39" s="24"/>
      <c r="P39" s="24"/>
      <c r="Q39" s="24"/>
      <c r="R39" s="24"/>
      <c r="S39" s="24"/>
      <c r="T39" s="24"/>
      <c r="U39" s="24"/>
      <c r="V39" s="24"/>
      <c r="W39" s="24">
        <v>1592454</v>
      </c>
      <c r="X39" s="24">
        <v>4680576</v>
      </c>
      <c r="Y39" s="24">
        <v>-3088122</v>
      </c>
      <c r="Z39" s="6">
        <v>-65.98</v>
      </c>
      <c r="AA39" s="22">
        <v>6240778</v>
      </c>
    </row>
    <row r="40" spans="1:27" ht="13.5">
      <c r="A40" s="5" t="s">
        <v>44</v>
      </c>
      <c r="B40" s="3"/>
      <c r="C40" s="22">
        <v>15873968</v>
      </c>
      <c r="D40" s="22"/>
      <c r="E40" s="23">
        <v>36818592</v>
      </c>
      <c r="F40" s="24">
        <v>36818592</v>
      </c>
      <c r="G40" s="24">
        <v>1088149</v>
      </c>
      <c r="H40" s="24">
        <v>976489</v>
      </c>
      <c r="I40" s="24">
        <v>1843453</v>
      </c>
      <c r="J40" s="24">
        <v>3908091</v>
      </c>
      <c r="K40" s="24">
        <v>1693548</v>
      </c>
      <c r="L40" s="24">
        <v>2225159</v>
      </c>
      <c r="M40" s="24">
        <v>1946635</v>
      </c>
      <c r="N40" s="24">
        <v>5865342</v>
      </c>
      <c r="O40" s="24"/>
      <c r="P40" s="24"/>
      <c r="Q40" s="24"/>
      <c r="R40" s="24"/>
      <c r="S40" s="24"/>
      <c r="T40" s="24"/>
      <c r="U40" s="24"/>
      <c r="V40" s="24"/>
      <c r="W40" s="24">
        <v>9773433</v>
      </c>
      <c r="X40" s="24">
        <v>27613944</v>
      </c>
      <c r="Y40" s="24">
        <v>-17840511</v>
      </c>
      <c r="Z40" s="6">
        <v>-64.61</v>
      </c>
      <c r="AA40" s="22">
        <v>36818592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145752889</v>
      </c>
      <c r="D42" s="19">
        <f>SUM(D43:D46)</f>
        <v>0</v>
      </c>
      <c r="E42" s="20">
        <f t="shared" si="8"/>
        <v>207237184</v>
      </c>
      <c r="F42" s="21">
        <f t="shared" si="8"/>
        <v>207237184</v>
      </c>
      <c r="G42" s="21">
        <f t="shared" si="8"/>
        <v>10863158</v>
      </c>
      <c r="H42" s="21">
        <f t="shared" si="8"/>
        <v>3762729</v>
      </c>
      <c r="I42" s="21">
        <f t="shared" si="8"/>
        <v>23389291</v>
      </c>
      <c r="J42" s="21">
        <f t="shared" si="8"/>
        <v>38015178</v>
      </c>
      <c r="K42" s="21">
        <f t="shared" si="8"/>
        <v>5681819</v>
      </c>
      <c r="L42" s="21">
        <f t="shared" si="8"/>
        <v>12493453</v>
      </c>
      <c r="M42" s="21">
        <f t="shared" si="8"/>
        <v>17385843</v>
      </c>
      <c r="N42" s="21">
        <f t="shared" si="8"/>
        <v>35561115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73576293</v>
      </c>
      <c r="X42" s="21">
        <f t="shared" si="8"/>
        <v>155427876</v>
      </c>
      <c r="Y42" s="21">
        <f t="shared" si="8"/>
        <v>-81851583</v>
      </c>
      <c r="Z42" s="4">
        <f>+IF(X42&lt;&gt;0,+(Y42/X42)*100,0)</f>
        <v>-52.66209968667397</v>
      </c>
      <c r="AA42" s="19">
        <f>SUM(AA43:AA46)</f>
        <v>207237184</v>
      </c>
    </row>
    <row r="43" spans="1:27" ht="13.5">
      <c r="A43" s="5" t="s">
        <v>47</v>
      </c>
      <c r="B43" s="3"/>
      <c r="C43" s="22">
        <v>78943065</v>
      </c>
      <c r="D43" s="22"/>
      <c r="E43" s="23">
        <v>103637701</v>
      </c>
      <c r="F43" s="24">
        <v>103637701</v>
      </c>
      <c r="G43" s="24">
        <v>8175394</v>
      </c>
      <c r="H43" s="24">
        <v>1319871</v>
      </c>
      <c r="I43" s="24">
        <v>19999827</v>
      </c>
      <c r="J43" s="24">
        <v>29495092</v>
      </c>
      <c r="K43" s="24">
        <v>1687846</v>
      </c>
      <c r="L43" s="24">
        <v>7626281</v>
      </c>
      <c r="M43" s="24">
        <v>13976401</v>
      </c>
      <c r="N43" s="24">
        <v>23290528</v>
      </c>
      <c r="O43" s="24"/>
      <c r="P43" s="24"/>
      <c r="Q43" s="24"/>
      <c r="R43" s="24"/>
      <c r="S43" s="24"/>
      <c r="T43" s="24"/>
      <c r="U43" s="24"/>
      <c r="V43" s="24"/>
      <c r="W43" s="24">
        <v>52785620</v>
      </c>
      <c r="X43" s="24">
        <v>77728275</v>
      </c>
      <c r="Y43" s="24">
        <v>-24942655</v>
      </c>
      <c r="Z43" s="6">
        <v>-32.09</v>
      </c>
      <c r="AA43" s="22">
        <v>103637701</v>
      </c>
    </row>
    <row r="44" spans="1:27" ht="13.5">
      <c r="A44" s="5" t="s">
        <v>48</v>
      </c>
      <c r="B44" s="3"/>
      <c r="C44" s="22">
        <v>28284802</v>
      </c>
      <c r="D44" s="22"/>
      <c r="E44" s="23">
        <v>43183187</v>
      </c>
      <c r="F44" s="24">
        <v>43183187</v>
      </c>
      <c r="G44" s="24">
        <v>1334458</v>
      </c>
      <c r="H44" s="24">
        <v>1370482</v>
      </c>
      <c r="I44" s="24">
        <v>1805721</v>
      </c>
      <c r="J44" s="24">
        <v>4510661</v>
      </c>
      <c r="K44" s="24">
        <v>1629031</v>
      </c>
      <c r="L44" s="24">
        <v>2567538</v>
      </c>
      <c r="M44" s="24">
        <v>1622725</v>
      </c>
      <c r="N44" s="24">
        <v>5819294</v>
      </c>
      <c r="O44" s="24"/>
      <c r="P44" s="24"/>
      <c r="Q44" s="24"/>
      <c r="R44" s="24"/>
      <c r="S44" s="24"/>
      <c r="T44" s="24"/>
      <c r="U44" s="24"/>
      <c r="V44" s="24"/>
      <c r="W44" s="24">
        <v>10329955</v>
      </c>
      <c r="X44" s="24">
        <v>32387382</v>
      </c>
      <c r="Y44" s="24">
        <v>-22057427</v>
      </c>
      <c r="Z44" s="6">
        <v>-68.11</v>
      </c>
      <c r="AA44" s="22">
        <v>43183187</v>
      </c>
    </row>
    <row r="45" spans="1:27" ht="13.5">
      <c r="A45" s="5" t="s">
        <v>49</v>
      </c>
      <c r="B45" s="3"/>
      <c r="C45" s="25">
        <v>29558412</v>
      </c>
      <c r="D45" s="25"/>
      <c r="E45" s="26">
        <v>41396579</v>
      </c>
      <c r="F45" s="27">
        <v>41396579</v>
      </c>
      <c r="G45" s="27">
        <v>759792</v>
      </c>
      <c r="H45" s="27">
        <v>553604</v>
      </c>
      <c r="I45" s="27">
        <v>615418</v>
      </c>
      <c r="J45" s="27">
        <v>1928814</v>
      </c>
      <c r="K45" s="27">
        <v>1400446</v>
      </c>
      <c r="L45" s="27">
        <v>1082666</v>
      </c>
      <c r="M45" s="27">
        <v>615553</v>
      </c>
      <c r="N45" s="27">
        <v>3098665</v>
      </c>
      <c r="O45" s="27"/>
      <c r="P45" s="27"/>
      <c r="Q45" s="27"/>
      <c r="R45" s="27"/>
      <c r="S45" s="27"/>
      <c r="T45" s="27"/>
      <c r="U45" s="27"/>
      <c r="V45" s="27"/>
      <c r="W45" s="27">
        <v>5027479</v>
      </c>
      <c r="X45" s="27">
        <v>31047435</v>
      </c>
      <c r="Y45" s="27">
        <v>-26019956</v>
      </c>
      <c r="Z45" s="7">
        <v>-83.81</v>
      </c>
      <c r="AA45" s="25">
        <v>41396579</v>
      </c>
    </row>
    <row r="46" spans="1:27" ht="13.5">
      <c r="A46" s="5" t="s">
        <v>50</v>
      </c>
      <c r="B46" s="3"/>
      <c r="C46" s="22">
        <v>8966610</v>
      </c>
      <c r="D46" s="22"/>
      <c r="E46" s="23">
        <v>19019717</v>
      </c>
      <c r="F46" s="24">
        <v>19019717</v>
      </c>
      <c r="G46" s="24">
        <v>593514</v>
      </c>
      <c r="H46" s="24">
        <v>518772</v>
      </c>
      <c r="I46" s="24">
        <v>968325</v>
      </c>
      <c r="J46" s="24">
        <v>2080611</v>
      </c>
      <c r="K46" s="24">
        <v>964496</v>
      </c>
      <c r="L46" s="24">
        <v>1216968</v>
      </c>
      <c r="M46" s="24">
        <v>1171164</v>
      </c>
      <c r="N46" s="24">
        <v>3352628</v>
      </c>
      <c r="O46" s="24"/>
      <c r="P46" s="24"/>
      <c r="Q46" s="24"/>
      <c r="R46" s="24"/>
      <c r="S46" s="24"/>
      <c r="T46" s="24"/>
      <c r="U46" s="24"/>
      <c r="V46" s="24"/>
      <c r="W46" s="24">
        <v>5433239</v>
      </c>
      <c r="X46" s="24">
        <v>14264784</v>
      </c>
      <c r="Y46" s="24">
        <v>-8831545</v>
      </c>
      <c r="Z46" s="6">
        <v>-61.91</v>
      </c>
      <c r="AA46" s="22">
        <v>19019717</v>
      </c>
    </row>
    <row r="47" spans="1:27" ht="13.5">
      <c r="A47" s="2" t="s">
        <v>51</v>
      </c>
      <c r="B47" s="8" t="s">
        <v>52</v>
      </c>
      <c r="C47" s="19">
        <v>1502170</v>
      </c>
      <c r="D47" s="19"/>
      <c r="E47" s="20">
        <v>2523343</v>
      </c>
      <c r="F47" s="21">
        <v>2523343</v>
      </c>
      <c r="G47" s="21">
        <v>150625</v>
      </c>
      <c r="H47" s="21">
        <v>66999</v>
      </c>
      <c r="I47" s="21">
        <v>59287</v>
      </c>
      <c r="J47" s="21">
        <v>276911</v>
      </c>
      <c r="K47" s="21">
        <v>125331</v>
      </c>
      <c r="L47" s="21">
        <v>106054</v>
      </c>
      <c r="M47" s="21">
        <v>107125</v>
      </c>
      <c r="N47" s="21">
        <v>338510</v>
      </c>
      <c r="O47" s="21"/>
      <c r="P47" s="21"/>
      <c r="Q47" s="21"/>
      <c r="R47" s="21"/>
      <c r="S47" s="21"/>
      <c r="T47" s="21"/>
      <c r="U47" s="21"/>
      <c r="V47" s="21"/>
      <c r="W47" s="21">
        <v>615421</v>
      </c>
      <c r="X47" s="21">
        <v>1892502</v>
      </c>
      <c r="Y47" s="21">
        <v>-1277081</v>
      </c>
      <c r="Z47" s="4">
        <v>-67.48</v>
      </c>
      <c r="AA47" s="19">
        <v>2523343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241219641</v>
      </c>
      <c r="D48" s="40">
        <f>+D28+D32+D38+D42+D47</f>
        <v>0</v>
      </c>
      <c r="E48" s="41">
        <f t="shared" si="9"/>
        <v>424278228</v>
      </c>
      <c r="F48" s="42">
        <f t="shared" si="9"/>
        <v>424278228</v>
      </c>
      <c r="G48" s="42">
        <f t="shared" si="9"/>
        <v>20564022</v>
      </c>
      <c r="H48" s="42">
        <f t="shared" si="9"/>
        <v>11296471</v>
      </c>
      <c r="I48" s="42">
        <f t="shared" si="9"/>
        <v>33957046</v>
      </c>
      <c r="J48" s="42">
        <f t="shared" si="9"/>
        <v>65817539</v>
      </c>
      <c r="K48" s="42">
        <f t="shared" si="9"/>
        <v>16072277</v>
      </c>
      <c r="L48" s="42">
        <f t="shared" si="9"/>
        <v>25551696</v>
      </c>
      <c r="M48" s="42">
        <f t="shared" si="9"/>
        <v>28887378</v>
      </c>
      <c r="N48" s="42">
        <f t="shared" si="9"/>
        <v>70511351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136328890</v>
      </c>
      <c r="X48" s="42">
        <f t="shared" si="9"/>
        <v>318208626</v>
      </c>
      <c r="Y48" s="42">
        <f t="shared" si="9"/>
        <v>-181879736</v>
      </c>
      <c r="Z48" s="43">
        <f>+IF(X48&lt;&gt;0,+(Y48/X48)*100,0)</f>
        <v>-57.157387053360395</v>
      </c>
      <c r="AA48" s="40">
        <f>+AA28+AA32+AA38+AA42+AA47</f>
        <v>424278228</v>
      </c>
    </row>
    <row r="49" spans="1:27" ht="13.5">
      <c r="A49" s="14" t="s">
        <v>58</v>
      </c>
      <c r="B49" s="15"/>
      <c r="C49" s="44">
        <f aca="true" t="shared" si="10" ref="C49:Y49">+C25-C48</f>
        <v>-35803084</v>
      </c>
      <c r="D49" s="44">
        <f>+D25-D48</f>
        <v>0</v>
      </c>
      <c r="E49" s="45">
        <f t="shared" si="10"/>
        <v>43492272</v>
      </c>
      <c r="F49" s="46">
        <f t="shared" si="10"/>
        <v>43492272</v>
      </c>
      <c r="G49" s="46">
        <f t="shared" si="10"/>
        <v>28213862</v>
      </c>
      <c r="H49" s="46">
        <f t="shared" si="10"/>
        <v>26821718</v>
      </c>
      <c r="I49" s="46">
        <f t="shared" si="10"/>
        <v>-4499669</v>
      </c>
      <c r="J49" s="46">
        <f t="shared" si="10"/>
        <v>50535911</v>
      </c>
      <c r="K49" s="46">
        <f t="shared" si="10"/>
        <v>1867290</v>
      </c>
      <c r="L49" s="46">
        <f t="shared" si="10"/>
        <v>-11730613</v>
      </c>
      <c r="M49" s="46">
        <f t="shared" si="10"/>
        <v>33052384</v>
      </c>
      <c r="N49" s="46">
        <f t="shared" si="10"/>
        <v>23189061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73724972</v>
      </c>
      <c r="X49" s="46">
        <f>IF(F25=F48,0,X25-X48)</f>
        <v>32619213</v>
      </c>
      <c r="Y49" s="46">
        <f t="shared" si="10"/>
        <v>41105759</v>
      </c>
      <c r="Z49" s="47">
        <f>+IF(X49&lt;&gt;0,+(Y49/X49)*100,0)</f>
        <v>126.0170164129956</v>
      </c>
      <c r="AA49" s="44">
        <f>+AA25-AA48</f>
        <v>43492272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204980871</v>
      </c>
      <c r="D5" s="19">
        <f>SUM(D6:D8)</f>
        <v>0</v>
      </c>
      <c r="E5" s="20">
        <f t="shared" si="0"/>
        <v>2114527920</v>
      </c>
      <c r="F5" s="21">
        <f t="shared" si="0"/>
        <v>1211956831</v>
      </c>
      <c r="G5" s="21">
        <f t="shared" si="0"/>
        <v>162395184</v>
      </c>
      <c r="H5" s="21">
        <f t="shared" si="0"/>
        <v>1694289</v>
      </c>
      <c r="I5" s="21">
        <f t="shared" si="0"/>
        <v>6814028</v>
      </c>
      <c r="J5" s="21">
        <f t="shared" si="0"/>
        <v>170903501</v>
      </c>
      <c r="K5" s="21">
        <f t="shared" si="0"/>
        <v>1957227</v>
      </c>
      <c r="L5" s="21">
        <f t="shared" si="0"/>
        <v>88814345</v>
      </c>
      <c r="M5" s="21">
        <f t="shared" si="0"/>
        <v>227818192</v>
      </c>
      <c r="N5" s="21">
        <f t="shared" si="0"/>
        <v>318589764</v>
      </c>
      <c r="O5" s="21">
        <f t="shared" si="0"/>
        <v>110356855</v>
      </c>
      <c r="P5" s="21">
        <f t="shared" si="0"/>
        <v>-134409</v>
      </c>
      <c r="Q5" s="21">
        <f t="shared" si="0"/>
        <v>247966656</v>
      </c>
      <c r="R5" s="21">
        <f t="shared" si="0"/>
        <v>358189102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847682367</v>
      </c>
      <c r="X5" s="21">
        <f t="shared" si="0"/>
        <v>1607277744</v>
      </c>
      <c r="Y5" s="21">
        <f t="shared" si="0"/>
        <v>-759595377</v>
      </c>
      <c r="Z5" s="4">
        <f>+IF(X5&lt;&gt;0,+(Y5/X5)*100,0)</f>
        <v>-47.259745855100945</v>
      </c>
      <c r="AA5" s="19">
        <f>SUM(AA6:AA8)</f>
        <v>1211956831</v>
      </c>
    </row>
    <row r="6" spans="1:27" ht="13.5">
      <c r="A6" s="5" t="s">
        <v>33</v>
      </c>
      <c r="B6" s="3"/>
      <c r="C6" s="22">
        <v>62255028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78413421</v>
      </c>
      <c r="D7" s="25"/>
      <c r="E7" s="26">
        <v>2114527920</v>
      </c>
      <c r="F7" s="27">
        <v>1211956831</v>
      </c>
      <c r="G7" s="27">
        <v>162395184</v>
      </c>
      <c r="H7" s="27">
        <v>1694289</v>
      </c>
      <c r="I7" s="27">
        <v>6814028</v>
      </c>
      <c r="J7" s="27">
        <v>170903501</v>
      </c>
      <c r="K7" s="27">
        <v>1957227</v>
      </c>
      <c r="L7" s="27">
        <v>88814345</v>
      </c>
      <c r="M7" s="27">
        <v>227818192</v>
      </c>
      <c r="N7" s="27">
        <v>318589764</v>
      </c>
      <c r="O7" s="27">
        <v>110356855</v>
      </c>
      <c r="P7" s="27">
        <v>-134409</v>
      </c>
      <c r="Q7" s="27">
        <v>247966656</v>
      </c>
      <c r="R7" s="27">
        <v>358189102</v>
      </c>
      <c r="S7" s="27"/>
      <c r="T7" s="27"/>
      <c r="U7" s="27"/>
      <c r="V7" s="27"/>
      <c r="W7" s="27">
        <v>847682367</v>
      </c>
      <c r="X7" s="27">
        <v>1607277744</v>
      </c>
      <c r="Y7" s="27">
        <v>-759595377</v>
      </c>
      <c r="Z7" s="7">
        <v>-47.26</v>
      </c>
      <c r="AA7" s="25">
        <v>1211956831</v>
      </c>
    </row>
    <row r="8" spans="1:27" ht="13.5">
      <c r="A8" s="5" t="s">
        <v>35</v>
      </c>
      <c r="B8" s="3"/>
      <c r="C8" s="22">
        <v>64312422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60970874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>
        <v>60825000</v>
      </c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145874</v>
      </c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61125000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>
        <v>61125000</v>
      </c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618123458</v>
      </c>
      <c r="D19" s="19">
        <f>SUM(D20:D23)</f>
        <v>0</v>
      </c>
      <c r="E19" s="20">
        <f t="shared" si="3"/>
        <v>28509000</v>
      </c>
      <c r="F19" s="21">
        <f t="shared" si="3"/>
        <v>19481640</v>
      </c>
      <c r="G19" s="21">
        <f t="shared" si="3"/>
        <v>0</v>
      </c>
      <c r="H19" s="21">
        <f t="shared" si="3"/>
        <v>3959019</v>
      </c>
      <c r="I19" s="21">
        <f t="shared" si="3"/>
        <v>2495744</v>
      </c>
      <c r="J19" s="21">
        <f t="shared" si="3"/>
        <v>6454763</v>
      </c>
      <c r="K19" s="21">
        <f t="shared" si="3"/>
        <v>0</v>
      </c>
      <c r="L19" s="21">
        <f t="shared" si="3"/>
        <v>1827053</v>
      </c>
      <c r="M19" s="21">
        <f t="shared" si="3"/>
        <v>1828668</v>
      </c>
      <c r="N19" s="21">
        <f t="shared" si="3"/>
        <v>3655721</v>
      </c>
      <c r="O19" s="21">
        <f t="shared" si="3"/>
        <v>2551825</v>
      </c>
      <c r="P19" s="21">
        <f t="shared" si="3"/>
        <v>2120289</v>
      </c>
      <c r="Q19" s="21">
        <f t="shared" si="3"/>
        <v>61639</v>
      </c>
      <c r="R19" s="21">
        <f t="shared" si="3"/>
        <v>4733753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14844237</v>
      </c>
      <c r="X19" s="21">
        <f t="shared" si="3"/>
        <v>0</v>
      </c>
      <c r="Y19" s="21">
        <f t="shared" si="3"/>
        <v>14844237</v>
      </c>
      <c r="Z19" s="4">
        <f>+IF(X19&lt;&gt;0,+(Y19/X19)*100,0)</f>
        <v>0</v>
      </c>
      <c r="AA19" s="19">
        <f>SUM(AA20:AA23)</f>
        <v>19481640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615611462</v>
      </c>
      <c r="D21" s="22"/>
      <c r="E21" s="23">
        <v>28509000</v>
      </c>
      <c r="F21" s="24">
        <v>19481640</v>
      </c>
      <c r="G21" s="24"/>
      <c r="H21" s="24">
        <v>3959019</v>
      </c>
      <c r="I21" s="24">
        <v>2495744</v>
      </c>
      <c r="J21" s="24">
        <v>6454763</v>
      </c>
      <c r="K21" s="24"/>
      <c r="L21" s="24">
        <v>1827053</v>
      </c>
      <c r="M21" s="24">
        <v>1828668</v>
      </c>
      <c r="N21" s="24">
        <v>3655721</v>
      </c>
      <c r="O21" s="24">
        <v>2551825</v>
      </c>
      <c r="P21" s="24">
        <v>2120289</v>
      </c>
      <c r="Q21" s="24">
        <v>61639</v>
      </c>
      <c r="R21" s="24">
        <v>4733753</v>
      </c>
      <c r="S21" s="24"/>
      <c r="T21" s="24"/>
      <c r="U21" s="24"/>
      <c r="V21" s="24"/>
      <c r="W21" s="24">
        <v>14844237</v>
      </c>
      <c r="X21" s="24"/>
      <c r="Y21" s="24">
        <v>14844237</v>
      </c>
      <c r="Z21" s="6">
        <v>0</v>
      </c>
      <c r="AA21" s="22">
        <v>19481640</v>
      </c>
    </row>
    <row r="22" spans="1:27" ht="13.5">
      <c r="A22" s="5" t="s">
        <v>49</v>
      </c>
      <c r="B22" s="3"/>
      <c r="C22" s="25">
        <v>2511996</v>
      </c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945200203</v>
      </c>
      <c r="D25" s="40">
        <f>+D5+D9+D15+D19+D24</f>
        <v>0</v>
      </c>
      <c r="E25" s="41">
        <f t="shared" si="4"/>
        <v>2143036920</v>
      </c>
      <c r="F25" s="42">
        <f t="shared" si="4"/>
        <v>1231438471</v>
      </c>
      <c r="G25" s="42">
        <f t="shared" si="4"/>
        <v>162395184</v>
      </c>
      <c r="H25" s="42">
        <f t="shared" si="4"/>
        <v>5653308</v>
      </c>
      <c r="I25" s="42">
        <f t="shared" si="4"/>
        <v>9309772</v>
      </c>
      <c r="J25" s="42">
        <f t="shared" si="4"/>
        <v>177358264</v>
      </c>
      <c r="K25" s="42">
        <f t="shared" si="4"/>
        <v>1957227</v>
      </c>
      <c r="L25" s="42">
        <f t="shared" si="4"/>
        <v>90641398</v>
      </c>
      <c r="M25" s="42">
        <f t="shared" si="4"/>
        <v>229646860</v>
      </c>
      <c r="N25" s="42">
        <f t="shared" si="4"/>
        <v>322245485</v>
      </c>
      <c r="O25" s="42">
        <f t="shared" si="4"/>
        <v>112908680</v>
      </c>
      <c r="P25" s="42">
        <f t="shared" si="4"/>
        <v>1985880</v>
      </c>
      <c r="Q25" s="42">
        <f t="shared" si="4"/>
        <v>248028295</v>
      </c>
      <c r="R25" s="42">
        <f t="shared" si="4"/>
        <v>362922855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862526604</v>
      </c>
      <c r="X25" s="42">
        <f t="shared" si="4"/>
        <v>1607277744</v>
      </c>
      <c r="Y25" s="42">
        <f t="shared" si="4"/>
        <v>-744751140</v>
      </c>
      <c r="Z25" s="43">
        <f>+IF(X25&lt;&gt;0,+(Y25/X25)*100,0)</f>
        <v>-46.33618195611623</v>
      </c>
      <c r="AA25" s="40">
        <f>+AA5+AA9+AA15+AA19+AA24</f>
        <v>1231438471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550065906</v>
      </c>
      <c r="D28" s="19">
        <f>SUM(D29:D31)</f>
        <v>0</v>
      </c>
      <c r="E28" s="20">
        <f t="shared" si="5"/>
        <v>281594272</v>
      </c>
      <c r="F28" s="21">
        <f t="shared" si="5"/>
        <v>286167875</v>
      </c>
      <c r="G28" s="21">
        <f t="shared" si="5"/>
        <v>10907992</v>
      </c>
      <c r="H28" s="21">
        <f t="shared" si="5"/>
        <v>18310640</v>
      </c>
      <c r="I28" s="21">
        <f t="shared" si="5"/>
        <v>14045840</v>
      </c>
      <c r="J28" s="21">
        <f t="shared" si="5"/>
        <v>43264472</v>
      </c>
      <c r="K28" s="21">
        <f t="shared" si="5"/>
        <v>18814844</v>
      </c>
      <c r="L28" s="21">
        <f t="shared" si="5"/>
        <v>18576986</v>
      </c>
      <c r="M28" s="21">
        <f t="shared" si="5"/>
        <v>9425697</v>
      </c>
      <c r="N28" s="21">
        <f t="shared" si="5"/>
        <v>46817527</v>
      </c>
      <c r="O28" s="21">
        <f t="shared" si="5"/>
        <v>11629590</v>
      </c>
      <c r="P28" s="21">
        <f t="shared" si="5"/>
        <v>6753693</v>
      </c>
      <c r="Q28" s="21">
        <f t="shared" si="5"/>
        <v>15763443</v>
      </c>
      <c r="R28" s="21">
        <f t="shared" si="5"/>
        <v>34146726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124228725</v>
      </c>
      <c r="X28" s="21">
        <f t="shared" si="5"/>
        <v>220547241</v>
      </c>
      <c r="Y28" s="21">
        <f t="shared" si="5"/>
        <v>-96318516</v>
      </c>
      <c r="Z28" s="4">
        <f>+IF(X28&lt;&gt;0,+(Y28/X28)*100,0)</f>
        <v>-43.672510054206484</v>
      </c>
      <c r="AA28" s="19">
        <f>SUM(AA29:AA31)</f>
        <v>286167875</v>
      </c>
    </row>
    <row r="29" spans="1:27" ht="13.5">
      <c r="A29" s="5" t="s">
        <v>33</v>
      </c>
      <c r="B29" s="3"/>
      <c r="C29" s="22">
        <v>38075624</v>
      </c>
      <c r="D29" s="22"/>
      <c r="E29" s="23">
        <v>76795995</v>
      </c>
      <c r="F29" s="24">
        <v>82280834</v>
      </c>
      <c r="G29" s="24">
        <v>3086464</v>
      </c>
      <c r="H29" s="24">
        <v>5024703</v>
      </c>
      <c r="I29" s="24">
        <v>7456591</v>
      </c>
      <c r="J29" s="24">
        <v>15567758</v>
      </c>
      <c r="K29" s="24">
        <v>6443797</v>
      </c>
      <c r="L29" s="24">
        <v>6609517</v>
      </c>
      <c r="M29" s="24">
        <v>6575096</v>
      </c>
      <c r="N29" s="24">
        <v>19628410</v>
      </c>
      <c r="O29" s="24">
        <v>3970327</v>
      </c>
      <c r="P29" s="24">
        <v>6293309</v>
      </c>
      <c r="Q29" s="24">
        <v>4950615</v>
      </c>
      <c r="R29" s="24">
        <v>15214251</v>
      </c>
      <c r="S29" s="24"/>
      <c r="T29" s="24"/>
      <c r="U29" s="24"/>
      <c r="V29" s="24"/>
      <c r="W29" s="24">
        <v>50410419</v>
      </c>
      <c r="X29" s="24">
        <v>56297997</v>
      </c>
      <c r="Y29" s="24">
        <v>-5887578</v>
      </c>
      <c r="Z29" s="6">
        <v>-10.46</v>
      </c>
      <c r="AA29" s="22">
        <v>82280834</v>
      </c>
    </row>
    <row r="30" spans="1:27" ht="13.5">
      <c r="A30" s="5" t="s">
        <v>34</v>
      </c>
      <c r="B30" s="3"/>
      <c r="C30" s="25">
        <v>501694190</v>
      </c>
      <c r="D30" s="25"/>
      <c r="E30" s="26">
        <v>140245783</v>
      </c>
      <c r="F30" s="27">
        <v>138843987</v>
      </c>
      <c r="G30" s="27">
        <v>5501259</v>
      </c>
      <c r="H30" s="27">
        <v>9670967</v>
      </c>
      <c r="I30" s="27">
        <v>3186875</v>
      </c>
      <c r="J30" s="27">
        <v>18359101</v>
      </c>
      <c r="K30" s="27">
        <v>5807846</v>
      </c>
      <c r="L30" s="27">
        <v>9397443</v>
      </c>
      <c r="M30" s="27">
        <v>713913</v>
      </c>
      <c r="N30" s="27">
        <v>15919202</v>
      </c>
      <c r="O30" s="27">
        <v>2347196</v>
      </c>
      <c r="P30" s="27">
        <v>-5541296</v>
      </c>
      <c r="Q30" s="27">
        <v>6951792</v>
      </c>
      <c r="R30" s="27">
        <v>3757692</v>
      </c>
      <c r="S30" s="27"/>
      <c r="T30" s="27"/>
      <c r="U30" s="27"/>
      <c r="V30" s="27"/>
      <c r="W30" s="27">
        <v>38035995</v>
      </c>
      <c r="X30" s="27">
        <v>114302997</v>
      </c>
      <c r="Y30" s="27">
        <v>-76267002</v>
      </c>
      <c r="Z30" s="7">
        <v>-66.72</v>
      </c>
      <c r="AA30" s="25">
        <v>138843987</v>
      </c>
    </row>
    <row r="31" spans="1:27" ht="13.5">
      <c r="A31" s="5" t="s">
        <v>35</v>
      </c>
      <c r="B31" s="3"/>
      <c r="C31" s="22">
        <v>10296092</v>
      </c>
      <c r="D31" s="22"/>
      <c r="E31" s="23">
        <v>64552494</v>
      </c>
      <c r="F31" s="24">
        <v>65043054</v>
      </c>
      <c r="G31" s="24">
        <v>2320269</v>
      </c>
      <c r="H31" s="24">
        <v>3614970</v>
      </c>
      <c r="I31" s="24">
        <v>3402374</v>
      </c>
      <c r="J31" s="24">
        <v>9337613</v>
      </c>
      <c r="K31" s="24">
        <v>6563201</v>
      </c>
      <c r="L31" s="24">
        <v>2570026</v>
      </c>
      <c r="M31" s="24">
        <v>2136688</v>
      </c>
      <c r="N31" s="24">
        <v>11269915</v>
      </c>
      <c r="O31" s="24">
        <v>5312067</v>
      </c>
      <c r="P31" s="24">
        <v>6001680</v>
      </c>
      <c r="Q31" s="24">
        <v>3861036</v>
      </c>
      <c r="R31" s="24">
        <v>15174783</v>
      </c>
      <c r="S31" s="24"/>
      <c r="T31" s="24"/>
      <c r="U31" s="24"/>
      <c r="V31" s="24"/>
      <c r="W31" s="24">
        <v>35782311</v>
      </c>
      <c r="X31" s="24">
        <v>49946247</v>
      </c>
      <c r="Y31" s="24">
        <v>-14163936</v>
      </c>
      <c r="Z31" s="6">
        <v>-28.36</v>
      </c>
      <c r="AA31" s="22">
        <v>65043054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73167682</v>
      </c>
      <c r="F32" s="21">
        <f t="shared" si="6"/>
        <v>70306355</v>
      </c>
      <c r="G32" s="21">
        <f t="shared" si="6"/>
        <v>4821928</v>
      </c>
      <c r="H32" s="21">
        <f t="shared" si="6"/>
        <v>4797406</v>
      </c>
      <c r="I32" s="21">
        <f t="shared" si="6"/>
        <v>5001264</v>
      </c>
      <c r="J32" s="21">
        <f t="shared" si="6"/>
        <v>14620598</v>
      </c>
      <c r="K32" s="21">
        <f t="shared" si="6"/>
        <v>7330759</v>
      </c>
      <c r="L32" s="21">
        <f t="shared" si="6"/>
        <v>5351884</v>
      </c>
      <c r="M32" s="21">
        <f t="shared" si="6"/>
        <v>4289602</v>
      </c>
      <c r="N32" s="21">
        <f t="shared" si="6"/>
        <v>16972245</v>
      </c>
      <c r="O32" s="21">
        <f t="shared" si="6"/>
        <v>4897595</v>
      </c>
      <c r="P32" s="21">
        <f t="shared" si="6"/>
        <v>6473722</v>
      </c>
      <c r="Q32" s="21">
        <f t="shared" si="6"/>
        <v>4742619</v>
      </c>
      <c r="R32" s="21">
        <f t="shared" si="6"/>
        <v>16113936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47706779</v>
      </c>
      <c r="X32" s="21">
        <f t="shared" si="6"/>
        <v>53531244</v>
      </c>
      <c r="Y32" s="21">
        <f t="shared" si="6"/>
        <v>-5824465</v>
      </c>
      <c r="Z32" s="4">
        <f>+IF(X32&lt;&gt;0,+(Y32/X32)*100,0)</f>
        <v>-10.880496257475354</v>
      </c>
      <c r="AA32" s="19">
        <f>SUM(AA33:AA37)</f>
        <v>70306355</v>
      </c>
    </row>
    <row r="33" spans="1:27" ht="13.5">
      <c r="A33" s="5" t="s">
        <v>37</v>
      </c>
      <c r="B33" s="3"/>
      <c r="C33" s="22"/>
      <c r="D33" s="22"/>
      <c r="E33" s="23">
        <v>73167682</v>
      </c>
      <c r="F33" s="24">
        <v>70306355</v>
      </c>
      <c r="G33" s="24">
        <v>4821928</v>
      </c>
      <c r="H33" s="24">
        <v>4797406</v>
      </c>
      <c r="I33" s="24">
        <v>5001264</v>
      </c>
      <c r="J33" s="24">
        <v>14620598</v>
      </c>
      <c r="K33" s="24">
        <v>7330759</v>
      </c>
      <c r="L33" s="24">
        <v>5351884</v>
      </c>
      <c r="M33" s="24">
        <v>4289602</v>
      </c>
      <c r="N33" s="24">
        <v>16972245</v>
      </c>
      <c r="O33" s="24">
        <v>4897595</v>
      </c>
      <c r="P33" s="24">
        <v>6473722</v>
      </c>
      <c r="Q33" s="24">
        <v>4742619</v>
      </c>
      <c r="R33" s="24">
        <v>16113936</v>
      </c>
      <c r="S33" s="24"/>
      <c r="T33" s="24"/>
      <c r="U33" s="24"/>
      <c r="V33" s="24"/>
      <c r="W33" s="24">
        <v>47706779</v>
      </c>
      <c r="X33" s="24">
        <v>53531244</v>
      </c>
      <c r="Y33" s="24">
        <v>-5824465</v>
      </c>
      <c r="Z33" s="6">
        <v>-10.88</v>
      </c>
      <c r="AA33" s="22">
        <v>70306355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46792749</v>
      </c>
      <c r="F38" s="21">
        <f t="shared" si="7"/>
        <v>43128102</v>
      </c>
      <c r="G38" s="21">
        <f t="shared" si="7"/>
        <v>586293</v>
      </c>
      <c r="H38" s="21">
        <f t="shared" si="7"/>
        <v>789439</v>
      </c>
      <c r="I38" s="21">
        <f t="shared" si="7"/>
        <v>756787</v>
      </c>
      <c r="J38" s="21">
        <f t="shared" si="7"/>
        <v>2132519</v>
      </c>
      <c r="K38" s="21">
        <f t="shared" si="7"/>
        <v>1351440</v>
      </c>
      <c r="L38" s="21">
        <f t="shared" si="7"/>
        <v>799299</v>
      </c>
      <c r="M38" s="21">
        <f t="shared" si="7"/>
        <v>5866064</v>
      </c>
      <c r="N38" s="21">
        <f t="shared" si="7"/>
        <v>8016803</v>
      </c>
      <c r="O38" s="21">
        <f t="shared" si="7"/>
        <v>1330911</v>
      </c>
      <c r="P38" s="21">
        <f t="shared" si="7"/>
        <v>9098958</v>
      </c>
      <c r="Q38" s="21">
        <f t="shared" si="7"/>
        <v>5307621</v>
      </c>
      <c r="R38" s="21">
        <f t="shared" si="7"/>
        <v>15737490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25886812</v>
      </c>
      <c r="X38" s="21">
        <f t="shared" si="7"/>
        <v>18680994</v>
      </c>
      <c r="Y38" s="21">
        <f t="shared" si="7"/>
        <v>7205818</v>
      </c>
      <c r="Z38" s="4">
        <f>+IF(X38&lt;&gt;0,+(Y38/X38)*100,0)</f>
        <v>38.572990280924024</v>
      </c>
      <c r="AA38" s="19">
        <f>SUM(AA39:AA41)</f>
        <v>43128102</v>
      </c>
    </row>
    <row r="39" spans="1:27" ht="13.5">
      <c r="A39" s="5" t="s">
        <v>43</v>
      </c>
      <c r="B39" s="3"/>
      <c r="C39" s="22"/>
      <c r="D39" s="22"/>
      <c r="E39" s="23">
        <v>46792749</v>
      </c>
      <c r="F39" s="24">
        <v>43128102</v>
      </c>
      <c r="G39" s="24">
        <v>586293</v>
      </c>
      <c r="H39" s="24">
        <v>789439</v>
      </c>
      <c r="I39" s="24">
        <v>756787</v>
      </c>
      <c r="J39" s="24">
        <v>2132519</v>
      </c>
      <c r="K39" s="24">
        <v>1351440</v>
      </c>
      <c r="L39" s="24">
        <v>799299</v>
      </c>
      <c r="M39" s="24">
        <v>5866064</v>
      </c>
      <c r="N39" s="24">
        <v>8016803</v>
      </c>
      <c r="O39" s="24">
        <v>1330911</v>
      </c>
      <c r="P39" s="24">
        <v>9098958</v>
      </c>
      <c r="Q39" s="24">
        <v>5307621</v>
      </c>
      <c r="R39" s="24">
        <v>15737490</v>
      </c>
      <c r="S39" s="24"/>
      <c r="T39" s="24"/>
      <c r="U39" s="24"/>
      <c r="V39" s="24"/>
      <c r="W39" s="24">
        <v>25886812</v>
      </c>
      <c r="X39" s="24">
        <v>18680994</v>
      </c>
      <c r="Y39" s="24">
        <v>7205818</v>
      </c>
      <c r="Z39" s="6">
        <v>38.57</v>
      </c>
      <c r="AA39" s="22">
        <v>43128102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5349607</v>
      </c>
      <c r="D42" s="19">
        <f>SUM(D43:D46)</f>
        <v>0</v>
      </c>
      <c r="E42" s="20">
        <f t="shared" si="8"/>
        <v>277088322</v>
      </c>
      <c r="F42" s="21">
        <f t="shared" si="8"/>
        <v>259920548</v>
      </c>
      <c r="G42" s="21">
        <f t="shared" si="8"/>
        <v>6478642</v>
      </c>
      <c r="H42" s="21">
        <f t="shared" si="8"/>
        <v>14768704</v>
      </c>
      <c r="I42" s="21">
        <f t="shared" si="8"/>
        <v>26688863</v>
      </c>
      <c r="J42" s="21">
        <f t="shared" si="8"/>
        <v>47936209</v>
      </c>
      <c r="K42" s="21">
        <f t="shared" si="8"/>
        <v>38999991</v>
      </c>
      <c r="L42" s="21">
        <f t="shared" si="8"/>
        <v>29052155</v>
      </c>
      <c r="M42" s="21">
        <f t="shared" si="8"/>
        <v>20165721</v>
      </c>
      <c r="N42" s="21">
        <f t="shared" si="8"/>
        <v>88217867</v>
      </c>
      <c r="O42" s="21">
        <f t="shared" si="8"/>
        <v>10422458</v>
      </c>
      <c r="P42" s="21">
        <f t="shared" si="8"/>
        <v>11355009</v>
      </c>
      <c r="Q42" s="21">
        <f t="shared" si="8"/>
        <v>20020189</v>
      </c>
      <c r="R42" s="21">
        <f t="shared" si="8"/>
        <v>41797656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177951732</v>
      </c>
      <c r="X42" s="21">
        <f t="shared" si="8"/>
        <v>192530997</v>
      </c>
      <c r="Y42" s="21">
        <f t="shared" si="8"/>
        <v>-14579265</v>
      </c>
      <c r="Z42" s="4">
        <f>+IF(X42&lt;&gt;0,+(Y42/X42)*100,0)</f>
        <v>-7.572424818430666</v>
      </c>
      <c r="AA42" s="19">
        <f>SUM(AA43:AA46)</f>
        <v>259920548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5349607</v>
      </c>
      <c r="D44" s="22"/>
      <c r="E44" s="23"/>
      <c r="F44" s="24">
        <v>259920548</v>
      </c>
      <c r="G44" s="24">
        <v>6478642</v>
      </c>
      <c r="H44" s="24">
        <v>14768704</v>
      </c>
      <c r="I44" s="24">
        <v>26688863</v>
      </c>
      <c r="J44" s="24">
        <v>47936209</v>
      </c>
      <c r="K44" s="24">
        <v>38999991</v>
      </c>
      <c r="L44" s="24">
        <v>29052155</v>
      </c>
      <c r="M44" s="24">
        <v>20165721</v>
      </c>
      <c r="N44" s="24">
        <v>88217867</v>
      </c>
      <c r="O44" s="24">
        <v>10422458</v>
      </c>
      <c r="P44" s="24">
        <v>11355009</v>
      </c>
      <c r="Q44" s="24">
        <v>20020189</v>
      </c>
      <c r="R44" s="24">
        <v>41797656</v>
      </c>
      <c r="S44" s="24"/>
      <c r="T44" s="24"/>
      <c r="U44" s="24"/>
      <c r="V44" s="24"/>
      <c r="W44" s="24">
        <v>177951732</v>
      </c>
      <c r="X44" s="24">
        <v>192530997</v>
      </c>
      <c r="Y44" s="24">
        <v>-14579265</v>
      </c>
      <c r="Z44" s="6">
        <v>-7.57</v>
      </c>
      <c r="AA44" s="22">
        <v>259920548</v>
      </c>
    </row>
    <row r="45" spans="1:27" ht="13.5">
      <c r="A45" s="5" t="s">
        <v>49</v>
      </c>
      <c r="B45" s="3"/>
      <c r="C45" s="25"/>
      <c r="D45" s="25"/>
      <c r="E45" s="26">
        <v>277088322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555415513</v>
      </c>
      <c r="D48" s="40">
        <f>+D28+D32+D38+D42+D47</f>
        <v>0</v>
      </c>
      <c r="E48" s="41">
        <f t="shared" si="9"/>
        <v>678643025</v>
      </c>
      <c r="F48" s="42">
        <f t="shared" si="9"/>
        <v>659522880</v>
      </c>
      <c r="G48" s="42">
        <f t="shared" si="9"/>
        <v>22794855</v>
      </c>
      <c r="H48" s="42">
        <f t="shared" si="9"/>
        <v>38666189</v>
      </c>
      <c r="I48" s="42">
        <f t="shared" si="9"/>
        <v>46492754</v>
      </c>
      <c r="J48" s="42">
        <f t="shared" si="9"/>
        <v>107953798</v>
      </c>
      <c r="K48" s="42">
        <f t="shared" si="9"/>
        <v>66497034</v>
      </c>
      <c r="L48" s="42">
        <f t="shared" si="9"/>
        <v>53780324</v>
      </c>
      <c r="M48" s="42">
        <f t="shared" si="9"/>
        <v>39747084</v>
      </c>
      <c r="N48" s="42">
        <f t="shared" si="9"/>
        <v>160024442</v>
      </c>
      <c r="O48" s="42">
        <f t="shared" si="9"/>
        <v>28280554</v>
      </c>
      <c r="P48" s="42">
        <f t="shared" si="9"/>
        <v>33681382</v>
      </c>
      <c r="Q48" s="42">
        <f t="shared" si="9"/>
        <v>45833872</v>
      </c>
      <c r="R48" s="42">
        <f t="shared" si="9"/>
        <v>107795808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375774048</v>
      </c>
      <c r="X48" s="42">
        <f t="shared" si="9"/>
        <v>485290476</v>
      </c>
      <c r="Y48" s="42">
        <f t="shared" si="9"/>
        <v>-109516428</v>
      </c>
      <c r="Z48" s="43">
        <f>+IF(X48&lt;&gt;0,+(Y48/X48)*100,0)</f>
        <v>-22.567190871473027</v>
      </c>
      <c r="AA48" s="40">
        <f>+AA28+AA32+AA38+AA42+AA47</f>
        <v>659522880</v>
      </c>
    </row>
    <row r="49" spans="1:27" ht="13.5">
      <c r="A49" s="14" t="s">
        <v>58</v>
      </c>
      <c r="B49" s="15"/>
      <c r="C49" s="44">
        <f aca="true" t="shared" si="10" ref="C49:Y49">+C25-C48</f>
        <v>389784690</v>
      </c>
      <c r="D49" s="44">
        <f>+D25-D48</f>
        <v>0</v>
      </c>
      <c r="E49" s="45">
        <f t="shared" si="10"/>
        <v>1464393895</v>
      </c>
      <c r="F49" s="46">
        <f t="shared" si="10"/>
        <v>571915591</v>
      </c>
      <c r="G49" s="46">
        <f t="shared" si="10"/>
        <v>139600329</v>
      </c>
      <c r="H49" s="46">
        <f t="shared" si="10"/>
        <v>-33012881</v>
      </c>
      <c r="I49" s="46">
        <f t="shared" si="10"/>
        <v>-37182982</v>
      </c>
      <c r="J49" s="46">
        <f t="shared" si="10"/>
        <v>69404466</v>
      </c>
      <c r="K49" s="46">
        <f t="shared" si="10"/>
        <v>-64539807</v>
      </c>
      <c r="L49" s="46">
        <f t="shared" si="10"/>
        <v>36861074</v>
      </c>
      <c r="M49" s="46">
        <f t="shared" si="10"/>
        <v>189899776</v>
      </c>
      <c r="N49" s="46">
        <f t="shared" si="10"/>
        <v>162221043</v>
      </c>
      <c r="O49" s="46">
        <f t="shared" si="10"/>
        <v>84628126</v>
      </c>
      <c r="P49" s="46">
        <f t="shared" si="10"/>
        <v>-31695502</v>
      </c>
      <c r="Q49" s="46">
        <f t="shared" si="10"/>
        <v>202194423</v>
      </c>
      <c r="R49" s="46">
        <f t="shared" si="10"/>
        <v>255127047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486752556</v>
      </c>
      <c r="X49" s="46">
        <f>IF(F25=F48,0,X25-X48)</f>
        <v>1121987268</v>
      </c>
      <c r="Y49" s="46">
        <f t="shared" si="10"/>
        <v>-635234712</v>
      </c>
      <c r="Z49" s="47">
        <f>+IF(X49&lt;&gt;0,+(Y49/X49)*100,0)</f>
        <v>-56.61692695785564</v>
      </c>
      <c r="AA49" s="44">
        <f>+AA25-AA48</f>
        <v>571915591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65268388</v>
      </c>
      <c r="D5" s="19">
        <f>SUM(D6:D8)</f>
        <v>0</v>
      </c>
      <c r="E5" s="20">
        <f t="shared" si="0"/>
        <v>41624210</v>
      </c>
      <c r="F5" s="21">
        <f t="shared" si="0"/>
        <v>42439940</v>
      </c>
      <c r="G5" s="21">
        <f t="shared" si="0"/>
        <v>30235895</v>
      </c>
      <c r="H5" s="21">
        <f t="shared" si="0"/>
        <v>526858</v>
      </c>
      <c r="I5" s="21">
        <f t="shared" si="0"/>
        <v>441567</v>
      </c>
      <c r="J5" s="21">
        <f t="shared" si="0"/>
        <v>31204320</v>
      </c>
      <c r="K5" s="21">
        <f t="shared" si="0"/>
        <v>647916</v>
      </c>
      <c r="L5" s="21">
        <f t="shared" si="0"/>
        <v>507316</v>
      </c>
      <c r="M5" s="21">
        <f t="shared" si="0"/>
        <v>15473094</v>
      </c>
      <c r="N5" s="21">
        <f t="shared" si="0"/>
        <v>16628326</v>
      </c>
      <c r="O5" s="21">
        <f t="shared" si="0"/>
        <v>698091</v>
      </c>
      <c r="P5" s="21">
        <f t="shared" si="0"/>
        <v>713044</v>
      </c>
      <c r="Q5" s="21">
        <f t="shared" si="0"/>
        <v>11767072</v>
      </c>
      <c r="R5" s="21">
        <f t="shared" si="0"/>
        <v>13178207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61010853</v>
      </c>
      <c r="X5" s="21">
        <f t="shared" si="0"/>
        <v>39375463</v>
      </c>
      <c r="Y5" s="21">
        <f t="shared" si="0"/>
        <v>21635390</v>
      </c>
      <c r="Z5" s="4">
        <f>+IF(X5&lt;&gt;0,+(Y5/X5)*100,0)</f>
        <v>54.94637612261219</v>
      </c>
      <c r="AA5" s="19">
        <f>SUM(AA6:AA8)</f>
        <v>42439940</v>
      </c>
    </row>
    <row r="6" spans="1:27" ht="13.5">
      <c r="A6" s="5" t="s">
        <v>33</v>
      </c>
      <c r="B6" s="3"/>
      <c r="C6" s="22">
        <v>20222790</v>
      </c>
      <c r="D6" s="22"/>
      <c r="E6" s="23">
        <v>20275720</v>
      </c>
      <c r="F6" s="24">
        <v>20316920</v>
      </c>
      <c r="G6" s="24">
        <v>18664241</v>
      </c>
      <c r="H6" s="24">
        <v>12421</v>
      </c>
      <c r="I6" s="24">
        <v>55650</v>
      </c>
      <c r="J6" s="24">
        <v>18732312</v>
      </c>
      <c r="K6" s="24">
        <v>12286</v>
      </c>
      <c r="L6" s="24">
        <v>9142</v>
      </c>
      <c r="M6" s="24">
        <v>14910231</v>
      </c>
      <c r="N6" s="24">
        <v>14931659</v>
      </c>
      <c r="O6" s="24">
        <v>600</v>
      </c>
      <c r="P6" s="24">
        <v>1200</v>
      </c>
      <c r="Q6" s="24">
        <v>11186854</v>
      </c>
      <c r="R6" s="24">
        <v>11188654</v>
      </c>
      <c r="S6" s="24"/>
      <c r="T6" s="24"/>
      <c r="U6" s="24"/>
      <c r="V6" s="24"/>
      <c r="W6" s="24">
        <v>44852625</v>
      </c>
      <c r="X6" s="24">
        <v>20275720</v>
      </c>
      <c r="Y6" s="24">
        <v>24576905</v>
      </c>
      <c r="Z6" s="6">
        <v>121.21</v>
      </c>
      <c r="AA6" s="22">
        <v>20316920</v>
      </c>
    </row>
    <row r="7" spans="1:27" ht="13.5">
      <c r="A7" s="5" t="s">
        <v>34</v>
      </c>
      <c r="B7" s="3"/>
      <c r="C7" s="25">
        <v>21693486</v>
      </c>
      <c r="D7" s="25"/>
      <c r="E7" s="26">
        <v>16889400</v>
      </c>
      <c r="F7" s="27">
        <v>17381750</v>
      </c>
      <c r="G7" s="27">
        <v>11474469</v>
      </c>
      <c r="H7" s="27">
        <v>398504</v>
      </c>
      <c r="I7" s="27">
        <v>300252</v>
      </c>
      <c r="J7" s="27">
        <v>12173225</v>
      </c>
      <c r="K7" s="27">
        <v>527990</v>
      </c>
      <c r="L7" s="27">
        <v>404257</v>
      </c>
      <c r="M7" s="27">
        <v>445264</v>
      </c>
      <c r="N7" s="27">
        <v>1377511</v>
      </c>
      <c r="O7" s="27">
        <v>548799</v>
      </c>
      <c r="P7" s="27">
        <v>485399</v>
      </c>
      <c r="Q7" s="27">
        <v>441773</v>
      </c>
      <c r="R7" s="27">
        <v>1475971</v>
      </c>
      <c r="S7" s="27"/>
      <c r="T7" s="27"/>
      <c r="U7" s="27"/>
      <c r="V7" s="27"/>
      <c r="W7" s="27">
        <v>15026707</v>
      </c>
      <c r="X7" s="27">
        <v>15755496</v>
      </c>
      <c r="Y7" s="27">
        <v>-728789</v>
      </c>
      <c r="Z7" s="7">
        <v>-4.63</v>
      </c>
      <c r="AA7" s="25">
        <v>17381750</v>
      </c>
    </row>
    <row r="8" spans="1:27" ht="13.5">
      <c r="A8" s="5" t="s">
        <v>35</v>
      </c>
      <c r="B8" s="3"/>
      <c r="C8" s="22">
        <v>23352112</v>
      </c>
      <c r="D8" s="22"/>
      <c r="E8" s="23">
        <v>4459090</v>
      </c>
      <c r="F8" s="24">
        <v>4741270</v>
      </c>
      <c r="G8" s="24">
        <v>97185</v>
      </c>
      <c r="H8" s="24">
        <v>115933</v>
      </c>
      <c r="I8" s="24">
        <v>85665</v>
      </c>
      <c r="J8" s="24">
        <v>298783</v>
      </c>
      <c r="K8" s="24">
        <v>107640</v>
      </c>
      <c r="L8" s="24">
        <v>93917</v>
      </c>
      <c r="M8" s="24">
        <v>117599</v>
      </c>
      <c r="N8" s="24">
        <v>319156</v>
      </c>
      <c r="O8" s="24">
        <v>148692</v>
      </c>
      <c r="P8" s="24">
        <v>226445</v>
      </c>
      <c r="Q8" s="24">
        <v>138445</v>
      </c>
      <c r="R8" s="24">
        <v>513582</v>
      </c>
      <c r="S8" s="24"/>
      <c r="T8" s="24"/>
      <c r="U8" s="24"/>
      <c r="V8" s="24"/>
      <c r="W8" s="24">
        <v>1131521</v>
      </c>
      <c r="X8" s="24">
        <v>3344247</v>
      </c>
      <c r="Y8" s="24">
        <v>-2212726</v>
      </c>
      <c r="Z8" s="6">
        <v>-66.17</v>
      </c>
      <c r="AA8" s="22">
        <v>4741270</v>
      </c>
    </row>
    <row r="9" spans="1:27" ht="13.5">
      <c r="A9" s="2" t="s">
        <v>36</v>
      </c>
      <c r="B9" s="3"/>
      <c r="C9" s="19">
        <f aca="true" t="shared" si="1" ref="C9:Y9">SUM(C10:C14)</f>
        <v>4116058</v>
      </c>
      <c r="D9" s="19">
        <f>SUM(D10:D14)</f>
        <v>0</v>
      </c>
      <c r="E9" s="20">
        <f t="shared" si="1"/>
        <v>5377840</v>
      </c>
      <c r="F9" s="21">
        <f t="shared" si="1"/>
        <v>5795050</v>
      </c>
      <c r="G9" s="21">
        <f t="shared" si="1"/>
        <v>206880</v>
      </c>
      <c r="H9" s="21">
        <f t="shared" si="1"/>
        <v>267532</v>
      </c>
      <c r="I9" s="21">
        <f t="shared" si="1"/>
        <v>272865</v>
      </c>
      <c r="J9" s="21">
        <f t="shared" si="1"/>
        <v>747277</v>
      </c>
      <c r="K9" s="21">
        <f t="shared" si="1"/>
        <v>196384</v>
      </c>
      <c r="L9" s="21">
        <f t="shared" si="1"/>
        <v>1916011</v>
      </c>
      <c r="M9" s="21">
        <f t="shared" si="1"/>
        <v>358957</v>
      </c>
      <c r="N9" s="21">
        <f t="shared" si="1"/>
        <v>2471352</v>
      </c>
      <c r="O9" s="21">
        <f t="shared" si="1"/>
        <v>473883</v>
      </c>
      <c r="P9" s="21">
        <f t="shared" si="1"/>
        <v>593420</v>
      </c>
      <c r="Q9" s="21">
        <f t="shared" si="1"/>
        <v>897743</v>
      </c>
      <c r="R9" s="21">
        <f t="shared" si="1"/>
        <v>1965046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5183675</v>
      </c>
      <c r="X9" s="21">
        <f t="shared" si="1"/>
        <v>4939297</v>
      </c>
      <c r="Y9" s="21">
        <f t="shared" si="1"/>
        <v>244378</v>
      </c>
      <c r="Z9" s="4">
        <f>+IF(X9&lt;&gt;0,+(Y9/X9)*100,0)</f>
        <v>4.947627162326946</v>
      </c>
      <c r="AA9" s="19">
        <f>SUM(AA10:AA14)</f>
        <v>5795050</v>
      </c>
    </row>
    <row r="10" spans="1:27" ht="13.5">
      <c r="A10" s="5" t="s">
        <v>37</v>
      </c>
      <c r="B10" s="3"/>
      <c r="C10" s="22">
        <v>3641589</v>
      </c>
      <c r="D10" s="22"/>
      <c r="E10" s="23">
        <v>2618000</v>
      </c>
      <c r="F10" s="24">
        <v>2658000</v>
      </c>
      <c r="G10" s="24">
        <v>16294</v>
      </c>
      <c r="H10" s="24">
        <v>17559</v>
      </c>
      <c r="I10" s="24">
        <v>14429</v>
      </c>
      <c r="J10" s="24">
        <v>48282</v>
      </c>
      <c r="K10" s="24">
        <v>26614</v>
      </c>
      <c r="L10" s="24">
        <v>1008841</v>
      </c>
      <c r="M10" s="24">
        <v>225391</v>
      </c>
      <c r="N10" s="24">
        <v>1260846</v>
      </c>
      <c r="O10" s="24">
        <v>250164</v>
      </c>
      <c r="P10" s="24">
        <v>217907</v>
      </c>
      <c r="Q10" s="24">
        <v>218126</v>
      </c>
      <c r="R10" s="24">
        <v>686197</v>
      </c>
      <c r="S10" s="24"/>
      <c r="T10" s="24"/>
      <c r="U10" s="24"/>
      <c r="V10" s="24"/>
      <c r="W10" s="24">
        <v>1995325</v>
      </c>
      <c r="X10" s="24">
        <v>2538500</v>
      </c>
      <c r="Y10" s="24">
        <v>-543175</v>
      </c>
      <c r="Z10" s="6">
        <v>-21.4</v>
      </c>
      <c r="AA10" s="22">
        <v>2658000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474469</v>
      </c>
      <c r="D12" s="22"/>
      <c r="E12" s="23">
        <v>1904290</v>
      </c>
      <c r="F12" s="24">
        <v>2281500</v>
      </c>
      <c r="G12" s="24">
        <v>154982</v>
      </c>
      <c r="H12" s="24">
        <v>169190</v>
      </c>
      <c r="I12" s="24">
        <v>199417</v>
      </c>
      <c r="J12" s="24">
        <v>523589</v>
      </c>
      <c r="K12" s="24">
        <v>142836</v>
      </c>
      <c r="L12" s="24">
        <v>255761</v>
      </c>
      <c r="M12" s="24">
        <v>118374</v>
      </c>
      <c r="N12" s="24">
        <v>516971</v>
      </c>
      <c r="O12" s="24">
        <v>177856</v>
      </c>
      <c r="P12" s="24">
        <v>131973</v>
      </c>
      <c r="Q12" s="24">
        <v>626056</v>
      </c>
      <c r="R12" s="24">
        <v>935885</v>
      </c>
      <c r="S12" s="24"/>
      <c r="T12" s="24"/>
      <c r="U12" s="24"/>
      <c r="V12" s="24"/>
      <c r="W12" s="24">
        <v>1976445</v>
      </c>
      <c r="X12" s="24">
        <v>1545997</v>
      </c>
      <c r="Y12" s="24">
        <v>430448</v>
      </c>
      <c r="Z12" s="6">
        <v>27.84</v>
      </c>
      <c r="AA12" s="22">
        <v>2281500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>
        <v>35544</v>
      </c>
      <c r="H13" s="24">
        <v>80424</v>
      </c>
      <c r="I13" s="24">
        <v>58900</v>
      </c>
      <c r="J13" s="24">
        <v>174868</v>
      </c>
      <c r="K13" s="24">
        <v>26458</v>
      </c>
      <c r="L13" s="24">
        <v>225074</v>
      </c>
      <c r="M13" s="24">
        <v>15073</v>
      </c>
      <c r="N13" s="24">
        <v>266605</v>
      </c>
      <c r="O13" s="24">
        <v>45389</v>
      </c>
      <c r="P13" s="24">
        <v>30223</v>
      </c>
      <c r="Q13" s="24">
        <v>53085</v>
      </c>
      <c r="R13" s="24">
        <v>128697</v>
      </c>
      <c r="S13" s="24"/>
      <c r="T13" s="24"/>
      <c r="U13" s="24"/>
      <c r="V13" s="24"/>
      <c r="W13" s="24">
        <v>570170</v>
      </c>
      <c r="X13" s="24"/>
      <c r="Y13" s="24">
        <v>570170</v>
      </c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>
        <v>855550</v>
      </c>
      <c r="F14" s="27">
        <v>855550</v>
      </c>
      <c r="G14" s="27">
        <v>60</v>
      </c>
      <c r="H14" s="27">
        <v>359</v>
      </c>
      <c r="I14" s="27">
        <v>119</v>
      </c>
      <c r="J14" s="27">
        <v>538</v>
      </c>
      <c r="K14" s="27">
        <v>476</v>
      </c>
      <c r="L14" s="27">
        <v>426335</v>
      </c>
      <c r="M14" s="27">
        <v>119</v>
      </c>
      <c r="N14" s="27">
        <v>426930</v>
      </c>
      <c r="O14" s="27">
        <v>474</v>
      </c>
      <c r="P14" s="27">
        <v>213317</v>
      </c>
      <c r="Q14" s="27">
        <v>476</v>
      </c>
      <c r="R14" s="27">
        <v>214267</v>
      </c>
      <c r="S14" s="27"/>
      <c r="T14" s="27"/>
      <c r="U14" s="27"/>
      <c r="V14" s="27"/>
      <c r="W14" s="27">
        <v>641735</v>
      </c>
      <c r="X14" s="27">
        <v>854800</v>
      </c>
      <c r="Y14" s="27">
        <v>-213065</v>
      </c>
      <c r="Z14" s="7">
        <v>-24.93</v>
      </c>
      <c r="AA14" s="25">
        <v>855550</v>
      </c>
    </row>
    <row r="15" spans="1:27" ht="13.5">
      <c r="A15" s="2" t="s">
        <v>42</v>
      </c>
      <c r="B15" s="8"/>
      <c r="C15" s="19">
        <f aca="true" t="shared" si="2" ref="C15:Y15">SUM(C16:C18)</f>
        <v>19338983</v>
      </c>
      <c r="D15" s="19">
        <f>SUM(D16:D18)</f>
        <v>0</v>
      </c>
      <c r="E15" s="20">
        <f t="shared" si="2"/>
        <v>21754000</v>
      </c>
      <c r="F15" s="21">
        <f t="shared" si="2"/>
        <v>20759810</v>
      </c>
      <c r="G15" s="21">
        <f t="shared" si="2"/>
        <v>881906</v>
      </c>
      <c r="H15" s="21">
        <f t="shared" si="2"/>
        <v>1158359</v>
      </c>
      <c r="I15" s="21">
        <f t="shared" si="2"/>
        <v>2009833</v>
      </c>
      <c r="J15" s="21">
        <f t="shared" si="2"/>
        <v>4050098</v>
      </c>
      <c r="K15" s="21">
        <f t="shared" si="2"/>
        <v>676128</v>
      </c>
      <c r="L15" s="21">
        <f t="shared" si="2"/>
        <v>231785</v>
      </c>
      <c r="M15" s="21">
        <f t="shared" si="2"/>
        <v>600568</v>
      </c>
      <c r="N15" s="21">
        <f t="shared" si="2"/>
        <v>1508481</v>
      </c>
      <c r="O15" s="21">
        <f t="shared" si="2"/>
        <v>2651266</v>
      </c>
      <c r="P15" s="21">
        <f t="shared" si="2"/>
        <v>125634</v>
      </c>
      <c r="Q15" s="21">
        <f t="shared" si="2"/>
        <v>1816721</v>
      </c>
      <c r="R15" s="21">
        <f t="shared" si="2"/>
        <v>4593621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10152200</v>
      </c>
      <c r="X15" s="21">
        <f t="shared" si="2"/>
        <v>21734002</v>
      </c>
      <c r="Y15" s="21">
        <f t="shared" si="2"/>
        <v>-11581802</v>
      </c>
      <c r="Z15" s="4">
        <f>+IF(X15&lt;&gt;0,+(Y15/X15)*100,0)</f>
        <v>-53.2888604684954</v>
      </c>
      <c r="AA15" s="19">
        <f>SUM(AA16:AA18)</f>
        <v>20759810</v>
      </c>
    </row>
    <row r="16" spans="1:27" ht="13.5">
      <c r="A16" s="5" t="s">
        <v>43</v>
      </c>
      <c r="B16" s="3"/>
      <c r="C16" s="22">
        <v>632125</v>
      </c>
      <c r="D16" s="22"/>
      <c r="E16" s="23"/>
      <c r="F16" s="24">
        <v>305470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>
        <v>305470</v>
      </c>
    </row>
    <row r="17" spans="1:27" ht="13.5">
      <c r="A17" s="5" t="s">
        <v>44</v>
      </c>
      <c r="B17" s="3"/>
      <c r="C17" s="22">
        <v>17893740</v>
      </c>
      <c r="D17" s="22"/>
      <c r="E17" s="23">
        <v>21754000</v>
      </c>
      <c r="F17" s="24">
        <v>20454340</v>
      </c>
      <c r="G17" s="24">
        <v>881906</v>
      </c>
      <c r="H17" s="24">
        <v>1158359</v>
      </c>
      <c r="I17" s="24">
        <v>2009833</v>
      </c>
      <c r="J17" s="24">
        <v>4050098</v>
      </c>
      <c r="K17" s="24">
        <v>676128</v>
      </c>
      <c r="L17" s="24">
        <v>231785</v>
      </c>
      <c r="M17" s="24">
        <v>600568</v>
      </c>
      <c r="N17" s="24">
        <v>1508481</v>
      </c>
      <c r="O17" s="24">
        <v>2651266</v>
      </c>
      <c r="P17" s="24">
        <v>125634</v>
      </c>
      <c r="Q17" s="24">
        <v>1816721</v>
      </c>
      <c r="R17" s="24">
        <v>4593621</v>
      </c>
      <c r="S17" s="24"/>
      <c r="T17" s="24"/>
      <c r="U17" s="24"/>
      <c r="V17" s="24"/>
      <c r="W17" s="24">
        <v>10152200</v>
      </c>
      <c r="X17" s="24">
        <v>21734002</v>
      </c>
      <c r="Y17" s="24">
        <v>-11581802</v>
      </c>
      <c r="Z17" s="6">
        <v>-53.29</v>
      </c>
      <c r="AA17" s="22">
        <v>20454340</v>
      </c>
    </row>
    <row r="18" spans="1:27" ht="13.5">
      <c r="A18" s="5" t="s">
        <v>45</v>
      </c>
      <c r="B18" s="3"/>
      <c r="C18" s="22">
        <v>813118</v>
      </c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124951646</v>
      </c>
      <c r="D19" s="19">
        <f>SUM(D20:D23)</f>
        <v>0</v>
      </c>
      <c r="E19" s="20">
        <f t="shared" si="3"/>
        <v>138045500</v>
      </c>
      <c r="F19" s="21">
        <f t="shared" si="3"/>
        <v>146970950</v>
      </c>
      <c r="G19" s="21">
        <f t="shared" si="3"/>
        <v>7609632</v>
      </c>
      <c r="H19" s="21">
        <f t="shared" si="3"/>
        <v>9459432</v>
      </c>
      <c r="I19" s="21">
        <f t="shared" si="3"/>
        <v>9447147</v>
      </c>
      <c r="J19" s="21">
        <f t="shared" si="3"/>
        <v>26516211</v>
      </c>
      <c r="K19" s="21">
        <f t="shared" si="3"/>
        <v>11326105</v>
      </c>
      <c r="L19" s="21">
        <f t="shared" si="3"/>
        <v>10274585</v>
      </c>
      <c r="M19" s="21">
        <f t="shared" si="3"/>
        <v>9698341</v>
      </c>
      <c r="N19" s="21">
        <f t="shared" si="3"/>
        <v>31299031</v>
      </c>
      <c r="O19" s="21">
        <f t="shared" si="3"/>
        <v>12317237</v>
      </c>
      <c r="P19" s="21">
        <f t="shared" si="3"/>
        <v>11399660</v>
      </c>
      <c r="Q19" s="21">
        <f t="shared" si="3"/>
        <v>10184045</v>
      </c>
      <c r="R19" s="21">
        <f t="shared" si="3"/>
        <v>33900942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91716184</v>
      </c>
      <c r="X19" s="21">
        <f t="shared" si="3"/>
        <v>110893276</v>
      </c>
      <c r="Y19" s="21">
        <f t="shared" si="3"/>
        <v>-19177092</v>
      </c>
      <c r="Z19" s="4">
        <f>+IF(X19&lt;&gt;0,+(Y19/X19)*100,0)</f>
        <v>-17.293286565003275</v>
      </c>
      <c r="AA19" s="19">
        <f>SUM(AA20:AA23)</f>
        <v>146970950</v>
      </c>
    </row>
    <row r="20" spans="1:27" ht="13.5">
      <c r="A20" s="5" t="s">
        <v>47</v>
      </c>
      <c r="B20" s="3"/>
      <c r="C20" s="22">
        <v>85056572</v>
      </c>
      <c r="D20" s="22"/>
      <c r="E20" s="23">
        <v>98318740</v>
      </c>
      <c r="F20" s="24">
        <v>106946060</v>
      </c>
      <c r="G20" s="24">
        <v>6233328</v>
      </c>
      <c r="H20" s="24">
        <v>7952060</v>
      </c>
      <c r="I20" s="24">
        <v>7995937</v>
      </c>
      <c r="J20" s="24">
        <v>22181325</v>
      </c>
      <c r="K20" s="24">
        <v>7442951</v>
      </c>
      <c r="L20" s="24">
        <v>8103047</v>
      </c>
      <c r="M20" s="24">
        <v>8042483</v>
      </c>
      <c r="N20" s="24">
        <v>23588481</v>
      </c>
      <c r="O20" s="24">
        <v>10467522</v>
      </c>
      <c r="P20" s="24">
        <v>9176958</v>
      </c>
      <c r="Q20" s="24">
        <v>8201143</v>
      </c>
      <c r="R20" s="24">
        <v>27845623</v>
      </c>
      <c r="S20" s="24"/>
      <c r="T20" s="24"/>
      <c r="U20" s="24"/>
      <c r="V20" s="24"/>
      <c r="W20" s="24">
        <v>73615429</v>
      </c>
      <c r="X20" s="24">
        <v>76277655</v>
      </c>
      <c r="Y20" s="24">
        <v>-2662226</v>
      </c>
      <c r="Z20" s="6">
        <v>-3.49</v>
      </c>
      <c r="AA20" s="22">
        <v>106946060</v>
      </c>
    </row>
    <row r="21" spans="1:27" ht="13.5">
      <c r="A21" s="5" t="s">
        <v>48</v>
      </c>
      <c r="B21" s="3"/>
      <c r="C21" s="22">
        <v>19949136</v>
      </c>
      <c r="D21" s="22"/>
      <c r="E21" s="23">
        <v>18380400</v>
      </c>
      <c r="F21" s="24">
        <v>19161160</v>
      </c>
      <c r="G21" s="24">
        <v>645339</v>
      </c>
      <c r="H21" s="24">
        <v>759905</v>
      </c>
      <c r="I21" s="24">
        <v>708247</v>
      </c>
      <c r="J21" s="24">
        <v>2113491</v>
      </c>
      <c r="K21" s="24">
        <v>3072348</v>
      </c>
      <c r="L21" s="24">
        <v>1373856</v>
      </c>
      <c r="M21" s="24">
        <v>896775</v>
      </c>
      <c r="N21" s="24">
        <v>5342979</v>
      </c>
      <c r="O21" s="24">
        <v>1060714</v>
      </c>
      <c r="P21" s="24">
        <v>1434449</v>
      </c>
      <c r="Q21" s="24">
        <v>1199580</v>
      </c>
      <c r="R21" s="24">
        <v>3694743</v>
      </c>
      <c r="S21" s="24"/>
      <c r="T21" s="24"/>
      <c r="U21" s="24"/>
      <c r="V21" s="24"/>
      <c r="W21" s="24">
        <v>11151213</v>
      </c>
      <c r="X21" s="24">
        <v>15727221</v>
      </c>
      <c r="Y21" s="24">
        <v>-4576008</v>
      </c>
      <c r="Z21" s="6">
        <v>-29.1</v>
      </c>
      <c r="AA21" s="22">
        <v>19161160</v>
      </c>
    </row>
    <row r="22" spans="1:27" ht="13.5">
      <c r="A22" s="5" t="s">
        <v>49</v>
      </c>
      <c r="B22" s="3"/>
      <c r="C22" s="25">
        <v>10038287</v>
      </c>
      <c r="D22" s="25"/>
      <c r="E22" s="26">
        <v>10681690</v>
      </c>
      <c r="F22" s="27">
        <v>10400860</v>
      </c>
      <c r="G22" s="27">
        <v>327472</v>
      </c>
      <c r="H22" s="27">
        <v>322485</v>
      </c>
      <c r="I22" s="27">
        <v>338761</v>
      </c>
      <c r="J22" s="27">
        <v>988718</v>
      </c>
      <c r="K22" s="27">
        <v>360248</v>
      </c>
      <c r="L22" s="27">
        <v>353601</v>
      </c>
      <c r="M22" s="27">
        <v>342162</v>
      </c>
      <c r="N22" s="27">
        <v>1056011</v>
      </c>
      <c r="O22" s="27">
        <v>351605</v>
      </c>
      <c r="P22" s="27">
        <v>356416</v>
      </c>
      <c r="Q22" s="27">
        <v>348369</v>
      </c>
      <c r="R22" s="27">
        <v>1056390</v>
      </c>
      <c r="S22" s="27"/>
      <c r="T22" s="27"/>
      <c r="U22" s="27"/>
      <c r="V22" s="27"/>
      <c r="W22" s="27">
        <v>3101119</v>
      </c>
      <c r="X22" s="27">
        <v>9577110</v>
      </c>
      <c r="Y22" s="27">
        <v>-6475991</v>
      </c>
      <c r="Z22" s="7">
        <v>-67.62</v>
      </c>
      <c r="AA22" s="25">
        <v>10400860</v>
      </c>
    </row>
    <row r="23" spans="1:27" ht="13.5">
      <c r="A23" s="5" t="s">
        <v>50</v>
      </c>
      <c r="B23" s="3"/>
      <c r="C23" s="22">
        <v>9907651</v>
      </c>
      <c r="D23" s="22"/>
      <c r="E23" s="23">
        <v>10664670</v>
      </c>
      <c r="F23" s="24">
        <v>10462870</v>
      </c>
      <c r="G23" s="24">
        <v>403493</v>
      </c>
      <c r="H23" s="24">
        <v>424982</v>
      </c>
      <c r="I23" s="24">
        <v>404202</v>
      </c>
      <c r="J23" s="24">
        <v>1232677</v>
      </c>
      <c r="K23" s="24">
        <v>450558</v>
      </c>
      <c r="L23" s="24">
        <v>444081</v>
      </c>
      <c r="M23" s="24">
        <v>416921</v>
      </c>
      <c r="N23" s="24">
        <v>1311560</v>
      </c>
      <c r="O23" s="24">
        <v>437396</v>
      </c>
      <c r="P23" s="24">
        <v>431837</v>
      </c>
      <c r="Q23" s="24">
        <v>434953</v>
      </c>
      <c r="R23" s="24">
        <v>1304186</v>
      </c>
      <c r="S23" s="24"/>
      <c r="T23" s="24"/>
      <c r="U23" s="24"/>
      <c r="V23" s="24"/>
      <c r="W23" s="24">
        <v>3848423</v>
      </c>
      <c r="X23" s="24">
        <v>9311290</v>
      </c>
      <c r="Y23" s="24">
        <v>-5462867</v>
      </c>
      <c r="Z23" s="6">
        <v>-58.67</v>
      </c>
      <c r="AA23" s="22">
        <v>10462870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213675075</v>
      </c>
      <c r="D25" s="40">
        <f>+D5+D9+D15+D19+D24</f>
        <v>0</v>
      </c>
      <c r="E25" s="41">
        <f t="shared" si="4"/>
        <v>206801550</v>
      </c>
      <c r="F25" s="42">
        <f t="shared" si="4"/>
        <v>215965750</v>
      </c>
      <c r="G25" s="42">
        <f t="shared" si="4"/>
        <v>38934313</v>
      </c>
      <c r="H25" s="42">
        <f t="shared" si="4"/>
        <v>11412181</v>
      </c>
      <c r="I25" s="42">
        <f t="shared" si="4"/>
        <v>12171412</v>
      </c>
      <c r="J25" s="42">
        <f t="shared" si="4"/>
        <v>62517906</v>
      </c>
      <c r="K25" s="42">
        <f t="shared" si="4"/>
        <v>12846533</v>
      </c>
      <c r="L25" s="42">
        <f t="shared" si="4"/>
        <v>12929697</v>
      </c>
      <c r="M25" s="42">
        <f t="shared" si="4"/>
        <v>26130960</v>
      </c>
      <c r="N25" s="42">
        <f t="shared" si="4"/>
        <v>51907190</v>
      </c>
      <c r="O25" s="42">
        <f t="shared" si="4"/>
        <v>16140477</v>
      </c>
      <c r="P25" s="42">
        <f t="shared" si="4"/>
        <v>12831758</v>
      </c>
      <c r="Q25" s="42">
        <f t="shared" si="4"/>
        <v>24665581</v>
      </c>
      <c r="R25" s="42">
        <f t="shared" si="4"/>
        <v>53637816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168062912</v>
      </c>
      <c r="X25" s="42">
        <f t="shared" si="4"/>
        <v>176942038</v>
      </c>
      <c r="Y25" s="42">
        <f t="shared" si="4"/>
        <v>-8879126</v>
      </c>
      <c r="Z25" s="43">
        <f>+IF(X25&lt;&gt;0,+(Y25/X25)*100,0)</f>
        <v>-5.018098638606163</v>
      </c>
      <c r="AA25" s="40">
        <f>+AA5+AA9+AA15+AA19+AA24</f>
        <v>215965750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52552507</v>
      </c>
      <c r="D28" s="19">
        <f>SUM(D29:D31)</f>
        <v>0</v>
      </c>
      <c r="E28" s="20">
        <f t="shared" si="5"/>
        <v>53726040</v>
      </c>
      <c r="F28" s="21">
        <f t="shared" si="5"/>
        <v>55785370</v>
      </c>
      <c r="G28" s="21">
        <f t="shared" si="5"/>
        <v>3259410</v>
      </c>
      <c r="H28" s="21">
        <f t="shared" si="5"/>
        <v>2720157</v>
      </c>
      <c r="I28" s="21">
        <f t="shared" si="5"/>
        <v>4085262</v>
      </c>
      <c r="J28" s="21">
        <f t="shared" si="5"/>
        <v>10064829</v>
      </c>
      <c r="K28" s="21">
        <f t="shared" si="5"/>
        <v>3487056</v>
      </c>
      <c r="L28" s="21">
        <f t="shared" si="5"/>
        <v>4048320</v>
      </c>
      <c r="M28" s="21">
        <f t="shared" si="5"/>
        <v>3449288</v>
      </c>
      <c r="N28" s="21">
        <f t="shared" si="5"/>
        <v>10984664</v>
      </c>
      <c r="O28" s="21">
        <f t="shared" si="5"/>
        <v>3181378</v>
      </c>
      <c r="P28" s="21">
        <f t="shared" si="5"/>
        <v>3199403</v>
      </c>
      <c r="Q28" s="21">
        <f t="shared" si="5"/>
        <v>3144818</v>
      </c>
      <c r="R28" s="21">
        <f t="shared" si="5"/>
        <v>9525599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30575092</v>
      </c>
      <c r="X28" s="21">
        <f t="shared" si="5"/>
        <v>38017738</v>
      </c>
      <c r="Y28" s="21">
        <f t="shared" si="5"/>
        <v>-7442646</v>
      </c>
      <c r="Z28" s="4">
        <f>+IF(X28&lt;&gt;0,+(Y28/X28)*100,0)</f>
        <v>-19.576772295079735</v>
      </c>
      <c r="AA28" s="19">
        <f>SUM(AA29:AA31)</f>
        <v>55785370</v>
      </c>
    </row>
    <row r="29" spans="1:27" ht="13.5">
      <c r="A29" s="5" t="s">
        <v>33</v>
      </c>
      <c r="B29" s="3"/>
      <c r="C29" s="22">
        <v>11139522</v>
      </c>
      <c r="D29" s="22"/>
      <c r="E29" s="23">
        <v>10758220</v>
      </c>
      <c r="F29" s="24">
        <v>10671800</v>
      </c>
      <c r="G29" s="24">
        <v>897406</v>
      </c>
      <c r="H29" s="24">
        <v>856610</v>
      </c>
      <c r="I29" s="24">
        <v>1285166</v>
      </c>
      <c r="J29" s="24">
        <v>3039182</v>
      </c>
      <c r="K29" s="24">
        <v>970021</v>
      </c>
      <c r="L29" s="24">
        <v>1280974</v>
      </c>
      <c r="M29" s="24">
        <v>963016</v>
      </c>
      <c r="N29" s="24">
        <v>3214011</v>
      </c>
      <c r="O29" s="24">
        <v>880137</v>
      </c>
      <c r="P29" s="24">
        <v>871017</v>
      </c>
      <c r="Q29" s="24">
        <v>951139</v>
      </c>
      <c r="R29" s="24">
        <v>2702293</v>
      </c>
      <c r="S29" s="24"/>
      <c r="T29" s="24"/>
      <c r="U29" s="24"/>
      <c r="V29" s="24"/>
      <c r="W29" s="24">
        <v>8955486</v>
      </c>
      <c r="X29" s="24">
        <v>8155997</v>
      </c>
      <c r="Y29" s="24">
        <v>799489</v>
      </c>
      <c r="Z29" s="6">
        <v>9.8</v>
      </c>
      <c r="AA29" s="22">
        <v>10671800</v>
      </c>
    </row>
    <row r="30" spans="1:27" ht="13.5">
      <c r="A30" s="5" t="s">
        <v>34</v>
      </c>
      <c r="B30" s="3"/>
      <c r="C30" s="25">
        <v>24142071</v>
      </c>
      <c r="D30" s="25"/>
      <c r="E30" s="26">
        <v>27779760</v>
      </c>
      <c r="F30" s="27">
        <v>27972330</v>
      </c>
      <c r="G30" s="27">
        <v>1903971</v>
      </c>
      <c r="H30" s="27">
        <v>1215913</v>
      </c>
      <c r="I30" s="27">
        <v>1999541</v>
      </c>
      <c r="J30" s="27">
        <v>5119425</v>
      </c>
      <c r="K30" s="27">
        <v>1864867</v>
      </c>
      <c r="L30" s="27">
        <v>1918146</v>
      </c>
      <c r="M30" s="27">
        <v>1903758</v>
      </c>
      <c r="N30" s="27">
        <v>5686771</v>
      </c>
      <c r="O30" s="27">
        <v>1727790</v>
      </c>
      <c r="P30" s="27">
        <v>1739945</v>
      </c>
      <c r="Q30" s="27">
        <v>1378097</v>
      </c>
      <c r="R30" s="27">
        <v>4845832</v>
      </c>
      <c r="S30" s="27"/>
      <c r="T30" s="27"/>
      <c r="U30" s="27"/>
      <c r="V30" s="27"/>
      <c r="W30" s="27">
        <v>15652028</v>
      </c>
      <c r="X30" s="27">
        <v>18433247</v>
      </c>
      <c r="Y30" s="27">
        <v>-2781219</v>
      </c>
      <c r="Z30" s="7">
        <v>-15.09</v>
      </c>
      <c r="AA30" s="25">
        <v>27972330</v>
      </c>
    </row>
    <row r="31" spans="1:27" ht="13.5">
      <c r="A31" s="5" t="s">
        <v>35</v>
      </c>
      <c r="B31" s="3"/>
      <c r="C31" s="22">
        <v>17270914</v>
      </c>
      <c r="D31" s="22"/>
      <c r="E31" s="23">
        <v>15188060</v>
      </c>
      <c r="F31" s="24">
        <v>17141240</v>
      </c>
      <c r="G31" s="24">
        <v>458033</v>
      </c>
      <c r="H31" s="24">
        <v>647634</v>
      </c>
      <c r="I31" s="24">
        <v>800555</v>
      </c>
      <c r="J31" s="24">
        <v>1906222</v>
      </c>
      <c r="K31" s="24">
        <v>652168</v>
      </c>
      <c r="L31" s="24">
        <v>849200</v>
      </c>
      <c r="M31" s="24">
        <v>582514</v>
      </c>
      <c r="N31" s="24">
        <v>2083882</v>
      </c>
      <c r="O31" s="24">
        <v>573451</v>
      </c>
      <c r="P31" s="24">
        <v>588441</v>
      </c>
      <c r="Q31" s="24">
        <v>815582</v>
      </c>
      <c r="R31" s="24">
        <v>1977474</v>
      </c>
      <c r="S31" s="24"/>
      <c r="T31" s="24"/>
      <c r="U31" s="24"/>
      <c r="V31" s="24"/>
      <c r="W31" s="24">
        <v>5967578</v>
      </c>
      <c r="X31" s="24">
        <v>11428494</v>
      </c>
      <c r="Y31" s="24">
        <v>-5460916</v>
      </c>
      <c r="Z31" s="6">
        <v>-47.78</v>
      </c>
      <c r="AA31" s="22">
        <v>17141240</v>
      </c>
    </row>
    <row r="32" spans="1:27" ht="13.5">
      <c r="A32" s="2" t="s">
        <v>36</v>
      </c>
      <c r="B32" s="3"/>
      <c r="C32" s="19">
        <f aca="true" t="shared" si="6" ref="C32:Y32">SUM(C33:C37)</f>
        <v>13500400</v>
      </c>
      <c r="D32" s="19">
        <f>SUM(D33:D37)</f>
        <v>0</v>
      </c>
      <c r="E32" s="20">
        <f t="shared" si="6"/>
        <v>17917010</v>
      </c>
      <c r="F32" s="21">
        <f t="shared" si="6"/>
        <v>16774290</v>
      </c>
      <c r="G32" s="21">
        <f t="shared" si="6"/>
        <v>1818085</v>
      </c>
      <c r="H32" s="21">
        <f t="shared" si="6"/>
        <v>2121720</v>
      </c>
      <c r="I32" s="21">
        <f t="shared" si="6"/>
        <v>2017385</v>
      </c>
      <c r="J32" s="21">
        <f t="shared" si="6"/>
        <v>5957190</v>
      </c>
      <c r="K32" s="21">
        <f t="shared" si="6"/>
        <v>2014471</v>
      </c>
      <c r="L32" s="21">
        <f t="shared" si="6"/>
        <v>3142094</v>
      </c>
      <c r="M32" s="21">
        <f t="shared" si="6"/>
        <v>1921972</v>
      </c>
      <c r="N32" s="21">
        <f t="shared" si="6"/>
        <v>7078537</v>
      </c>
      <c r="O32" s="21">
        <f t="shared" si="6"/>
        <v>1852393</v>
      </c>
      <c r="P32" s="21">
        <f t="shared" si="6"/>
        <v>2429358</v>
      </c>
      <c r="Q32" s="21">
        <f t="shared" si="6"/>
        <v>1876297</v>
      </c>
      <c r="R32" s="21">
        <f t="shared" si="6"/>
        <v>6158048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19193775</v>
      </c>
      <c r="X32" s="21">
        <f t="shared" si="6"/>
        <v>13359744</v>
      </c>
      <c r="Y32" s="21">
        <f t="shared" si="6"/>
        <v>5834031</v>
      </c>
      <c r="Z32" s="4">
        <f>+IF(X32&lt;&gt;0,+(Y32/X32)*100,0)</f>
        <v>43.6687334727372</v>
      </c>
      <c r="AA32" s="19">
        <f>SUM(AA33:AA37)</f>
        <v>16774290</v>
      </c>
    </row>
    <row r="33" spans="1:27" ht="13.5">
      <c r="A33" s="5" t="s">
        <v>37</v>
      </c>
      <c r="B33" s="3"/>
      <c r="C33" s="22">
        <v>9412029</v>
      </c>
      <c r="D33" s="22"/>
      <c r="E33" s="23">
        <v>10847100</v>
      </c>
      <c r="F33" s="24">
        <v>10413750</v>
      </c>
      <c r="G33" s="24">
        <v>760481</v>
      </c>
      <c r="H33" s="24">
        <v>795300</v>
      </c>
      <c r="I33" s="24">
        <v>804616</v>
      </c>
      <c r="J33" s="24">
        <v>2360397</v>
      </c>
      <c r="K33" s="24">
        <v>789550</v>
      </c>
      <c r="L33" s="24">
        <v>1379542</v>
      </c>
      <c r="M33" s="24">
        <v>784682</v>
      </c>
      <c r="N33" s="24">
        <v>2953774</v>
      </c>
      <c r="O33" s="24">
        <v>751895</v>
      </c>
      <c r="P33" s="24">
        <v>460985</v>
      </c>
      <c r="Q33" s="24">
        <v>702988</v>
      </c>
      <c r="R33" s="24">
        <v>1915868</v>
      </c>
      <c r="S33" s="24"/>
      <c r="T33" s="24"/>
      <c r="U33" s="24"/>
      <c r="V33" s="24"/>
      <c r="W33" s="24">
        <v>7230039</v>
      </c>
      <c r="X33" s="24">
        <v>8057997</v>
      </c>
      <c r="Y33" s="24">
        <v>-827958</v>
      </c>
      <c r="Z33" s="6">
        <v>-10.27</v>
      </c>
      <c r="AA33" s="22">
        <v>10413750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4088371</v>
      </c>
      <c r="D35" s="22"/>
      <c r="E35" s="23">
        <v>6025460</v>
      </c>
      <c r="F35" s="24">
        <v>5333950</v>
      </c>
      <c r="G35" s="24">
        <v>346065</v>
      </c>
      <c r="H35" s="24">
        <v>441239</v>
      </c>
      <c r="I35" s="24">
        <v>397185</v>
      </c>
      <c r="J35" s="24">
        <v>1184489</v>
      </c>
      <c r="K35" s="24">
        <v>410540</v>
      </c>
      <c r="L35" s="24">
        <v>609989</v>
      </c>
      <c r="M35" s="24">
        <v>433087</v>
      </c>
      <c r="N35" s="24">
        <v>1453616</v>
      </c>
      <c r="O35" s="24">
        <v>409867</v>
      </c>
      <c r="P35" s="24">
        <v>374626</v>
      </c>
      <c r="Q35" s="24">
        <v>424886</v>
      </c>
      <c r="R35" s="24">
        <v>1209379</v>
      </c>
      <c r="S35" s="24"/>
      <c r="T35" s="24"/>
      <c r="U35" s="24"/>
      <c r="V35" s="24"/>
      <c r="W35" s="24">
        <v>3847484</v>
      </c>
      <c r="X35" s="24">
        <v>4518747</v>
      </c>
      <c r="Y35" s="24">
        <v>-671263</v>
      </c>
      <c r="Z35" s="6">
        <v>-14.86</v>
      </c>
      <c r="AA35" s="22">
        <v>5333950</v>
      </c>
    </row>
    <row r="36" spans="1:27" ht="13.5">
      <c r="A36" s="5" t="s">
        <v>40</v>
      </c>
      <c r="B36" s="3"/>
      <c r="C36" s="22"/>
      <c r="D36" s="22"/>
      <c r="E36" s="23"/>
      <c r="F36" s="24"/>
      <c r="G36" s="24">
        <v>650919</v>
      </c>
      <c r="H36" s="24">
        <v>808913</v>
      </c>
      <c r="I36" s="24">
        <v>736630</v>
      </c>
      <c r="J36" s="24">
        <v>2196462</v>
      </c>
      <c r="K36" s="24">
        <v>741664</v>
      </c>
      <c r="L36" s="24">
        <v>1022777</v>
      </c>
      <c r="M36" s="24">
        <v>632393</v>
      </c>
      <c r="N36" s="24">
        <v>2396834</v>
      </c>
      <c r="O36" s="24">
        <v>623035</v>
      </c>
      <c r="P36" s="24">
        <v>1521242</v>
      </c>
      <c r="Q36" s="24">
        <v>671509</v>
      </c>
      <c r="R36" s="24">
        <v>2815786</v>
      </c>
      <c r="S36" s="24"/>
      <c r="T36" s="24"/>
      <c r="U36" s="24"/>
      <c r="V36" s="24"/>
      <c r="W36" s="24">
        <v>7409082</v>
      </c>
      <c r="X36" s="24"/>
      <c r="Y36" s="24">
        <v>7409082</v>
      </c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>
        <v>1044450</v>
      </c>
      <c r="F37" s="27">
        <v>1026590</v>
      </c>
      <c r="G37" s="27">
        <v>60620</v>
      </c>
      <c r="H37" s="27">
        <v>76268</v>
      </c>
      <c r="I37" s="27">
        <v>78954</v>
      </c>
      <c r="J37" s="27">
        <v>215842</v>
      </c>
      <c r="K37" s="27">
        <v>72717</v>
      </c>
      <c r="L37" s="27">
        <v>129786</v>
      </c>
      <c r="M37" s="27">
        <v>71810</v>
      </c>
      <c r="N37" s="27">
        <v>274313</v>
      </c>
      <c r="O37" s="27">
        <v>67596</v>
      </c>
      <c r="P37" s="27">
        <v>72505</v>
      </c>
      <c r="Q37" s="27">
        <v>76914</v>
      </c>
      <c r="R37" s="27">
        <v>217015</v>
      </c>
      <c r="S37" s="27"/>
      <c r="T37" s="27"/>
      <c r="U37" s="27"/>
      <c r="V37" s="27"/>
      <c r="W37" s="27">
        <v>707170</v>
      </c>
      <c r="X37" s="27">
        <v>783000</v>
      </c>
      <c r="Y37" s="27">
        <v>-75830</v>
      </c>
      <c r="Z37" s="7">
        <v>-9.68</v>
      </c>
      <c r="AA37" s="25">
        <v>1026590</v>
      </c>
    </row>
    <row r="38" spans="1:27" ht="13.5">
      <c r="A38" s="2" t="s">
        <v>42</v>
      </c>
      <c r="B38" s="8"/>
      <c r="C38" s="19">
        <f aca="true" t="shared" si="7" ref="C38:Y38">SUM(C39:C41)</f>
        <v>23138310</v>
      </c>
      <c r="D38" s="19">
        <f>SUM(D39:D41)</f>
        <v>0</v>
      </c>
      <c r="E38" s="20">
        <f t="shared" si="7"/>
        <v>21137480</v>
      </c>
      <c r="F38" s="21">
        <f t="shared" si="7"/>
        <v>22882890</v>
      </c>
      <c r="G38" s="21">
        <f t="shared" si="7"/>
        <v>1441209</v>
      </c>
      <c r="H38" s="21">
        <f t="shared" si="7"/>
        <v>1682536</v>
      </c>
      <c r="I38" s="21">
        <f t="shared" si="7"/>
        <v>1764334</v>
      </c>
      <c r="J38" s="21">
        <f t="shared" si="7"/>
        <v>4888079</v>
      </c>
      <c r="K38" s="21">
        <f t="shared" si="7"/>
        <v>1743780</v>
      </c>
      <c r="L38" s="21">
        <f t="shared" si="7"/>
        <v>2054845</v>
      </c>
      <c r="M38" s="21">
        <f t="shared" si="7"/>
        <v>1710805</v>
      </c>
      <c r="N38" s="21">
        <f t="shared" si="7"/>
        <v>5509430</v>
      </c>
      <c r="O38" s="21">
        <f t="shared" si="7"/>
        <v>1748010</v>
      </c>
      <c r="P38" s="21">
        <f t="shared" si="7"/>
        <v>1367172</v>
      </c>
      <c r="Q38" s="21">
        <f t="shared" si="7"/>
        <v>1632528</v>
      </c>
      <c r="R38" s="21">
        <f t="shared" si="7"/>
        <v>4747710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15145219</v>
      </c>
      <c r="X38" s="21">
        <f t="shared" si="7"/>
        <v>16335244</v>
      </c>
      <c r="Y38" s="21">
        <f t="shared" si="7"/>
        <v>-1190025</v>
      </c>
      <c r="Z38" s="4">
        <f>+IF(X38&lt;&gt;0,+(Y38/X38)*100,0)</f>
        <v>-7.285015148840141</v>
      </c>
      <c r="AA38" s="19">
        <f>SUM(AA39:AA41)</f>
        <v>22882890</v>
      </c>
    </row>
    <row r="39" spans="1:27" ht="13.5">
      <c r="A39" s="5" t="s">
        <v>43</v>
      </c>
      <c r="B39" s="3"/>
      <c r="C39" s="22">
        <v>2114708</v>
      </c>
      <c r="D39" s="22"/>
      <c r="E39" s="23">
        <v>3014580</v>
      </c>
      <c r="F39" s="24">
        <v>3360120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2261250</v>
      </c>
      <c r="Y39" s="24">
        <v>-2261250</v>
      </c>
      <c r="Z39" s="6">
        <v>-100</v>
      </c>
      <c r="AA39" s="22">
        <v>3360120</v>
      </c>
    </row>
    <row r="40" spans="1:27" ht="13.5">
      <c r="A40" s="5" t="s">
        <v>44</v>
      </c>
      <c r="B40" s="3"/>
      <c r="C40" s="22">
        <v>20090212</v>
      </c>
      <c r="D40" s="22"/>
      <c r="E40" s="23">
        <v>18122900</v>
      </c>
      <c r="F40" s="24">
        <v>19522770</v>
      </c>
      <c r="G40" s="24">
        <v>1441209</v>
      </c>
      <c r="H40" s="24">
        <v>1682536</v>
      </c>
      <c r="I40" s="24">
        <v>1764334</v>
      </c>
      <c r="J40" s="24">
        <v>4888079</v>
      </c>
      <c r="K40" s="24">
        <v>1743780</v>
      </c>
      <c r="L40" s="24">
        <v>2054845</v>
      </c>
      <c r="M40" s="24">
        <v>1710805</v>
      </c>
      <c r="N40" s="24">
        <v>5509430</v>
      </c>
      <c r="O40" s="24">
        <v>1748010</v>
      </c>
      <c r="P40" s="24">
        <v>1367172</v>
      </c>
      <c r="Q40" s="24">
        <v>1632528</v>
      </c>
      <c r="R40" s="24">
        <v>4747710</v>
      </c>
      <c r="S40" s="24"/>
      <c r="T40" s="24"/>
      <c r="U40" s="24"/>
      <c r="V40" s="24"/>
      <c r="W40" s="24">
        <v>15145219</v>
      </c>
      <c r="X40" s="24">
        <v>14073994</v>
      </c>
      <c r="Y40" s="24">
        <v>1071225</v>
      </c>
      <c r="Z40" s="6">
        <v>7.61</v>
      </c>
      <c r="AA40" s="22">
        <v>19522770</v>
      </c>
    </row>
    <row r="41" spans="1:27" ht="13.5">
      <c r="A41" s="5" t="s">
        <v>45</v>
      </c>
      <c r="B41" s="3"/>
      <c r="C41" s="22">
        <v>933390</v>
      </c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128779068</v>
      </c>
      <c r="D42" s="19">
        <f>SUM(D43:D46)</f>
        <v>0</v>
      </c>
      <c r="E42" s="20">
        <f t="shared" si="8"/>
        <v>124795590</v>
      </c>
      <c r="F42" s="21">
        <f t="shared" si="8"/>
        <v>139864470</v>
      </c>
      <c r="G42" s="21">
        <f t="shared" si="8"/>
        <v>4524396</v>
      </c>
      <c r="H42" s="21">
        <f t="shared" si="8"/>
        <v>13921706</v>
      </c>
      <c r="I42" s="21">
        <f t="shared" si="8"/>
        <v>13807376</v>
      </c>
      <c r="J42" s="21">
        <f t="shared" si="8"/>
        <v>32253478</v>
      </c>
      <c r="K42" s="21">
        <f t="shared" si="8"/>
        <v>10603427</v>
      </c>
      <c r="L42" s="21">
        <f t="shared" si="8"/>
        <v>17846125</v>
      </c>
      <c r="M42" s="21">
        <f t="shared" si="8"/>
        <v>11168320</v>
      </c>
      <c r="N42" s="21">
        <f t="shared" si="8"/>
        <v>39617872</v>
      </c>
      <c r="O42" s="21">
        <f t="shared" si="8"/>
        <v>11636795</v>
      </c>
      <c r="P42" s="21">
        <f t="shared" si="8"/>
        <v>9616455</v>
      </c>
      <c r="Q42" s="21">
        <f t="shared" si="8"/>
        <v>10017911</v>
      </c>
      <c r="R42" s="21">
        <f t="shared" si="8"/>
        <v>31271161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103142511</v>
      </c>
      <c r="X42" s="21">
        <f t="shared" si="8"/>
        <v>93929479</v>
      </c>
      <c r="Y42" s="21">
        <f t="shared" si="8"/>
        <v>9213032</v>
      </c>
      <c r="Z42" s="4">
        <f>+IF(X42&lt;&gt;0,+(Y42/X42)*100,0)</f>
        <v>9.808456405895747</v>
      </c>
      <c r="AA42" s="19">
        <f>SUM(AA43:AA46)</f>
        <v>139864470</v>
      </c>
    </row>
    <row r="43" spans="1:27" ht="13.5">
      <c r="A43" s="5" t="s">
        <v>47</v>
      </c>
      <c r="B43" s="3"/>
      <c r="C43" s="22">
        <v>87923176</v>
      </c>
      <c r="D43" s="22"/>
      <c r="E43" s="23">
        <v>86442000</v>
      </c>
      <c r="F43" s="24">
        <v>97329820</v>
      </c>
      <c r="G43" s="24">
        <v>1701527</v>
      </c>
      <c r="H43" s="24">
        <v>10851697</v>
      </c>
      <c r="I43" s="24">
        <v>10744159</v>
      </c>
      <c r="J43" s="24">
        <v>23297383</v>
      </c>
      <c r="K43" s="24">
        <v>7566449</v>
      </c>
      <c r="L43" s="24">
        <v>13358848</v>
      </c>
      <c r="M43" s="24">
        <v>7765917</v>
      </c>
      <c r="N43" s="24">
        <v>28691214</v>
      </c>
      <c r="O43" s="24">
        <v>8557741</v>
      </c>
      <c r="P43" s="24">
        <v>5895230</v>
      </c>
      <c r="Q43" s="24">
        <v>6699669</v>
      </c>
      <c r="R43" s="24">
        <v>21152640</v>
      </c>
      <c r="S43" s="24"/>
      <c r="T43" s="24"/>
      <c r="U43" s="24"/>
      <c r="V43" s="24"/>
      <c r="W43" s="24">
        <v>73141237</v>
      </c>
      <c r="X43" s="24">
        <v>65006494</v>
      </c>
      <c r="Y43" s="24">
        <v>8134743</v>
      </c>
      <c r="Z43" s="6">
        <v>12.51</v>
      </c>
      <c r="AA43" s="22">
        <v>97329820</v>
      </c>
    </row>
    <row r="44" spans="1:27" ht="13.5">
      <c r="A44" s="5" t="s">
        <v>48</v>
      </c>
      <c r="B44" s="3"/>
      <c r="C44" s="22">
        <v>15764568</v>
      </c>
      <c r="D44" s="22"/>
      <c r="E44" s="23">
        <v>14449060</v>
      </c>
      <c r="F44" s="24">
        <v>16810800</v>
      </c>
      <c r="G44" s="24">
        <v>1110532</v>
      </c>
      <c r="H44" s="24">
        <v>1245885</v>
      </c>
      <c r="I44" s="24">
        <v>1324199</v>
      </c>
      <c r="J44" s="24">
        <v>3680616</v>
      </c>
      <c r="K44" s="24">
        <v>1301827</v>
      </c>
      <c r="L44" s="24">
        <v>1628435</v>
      </c>
      <c r="M44" s="24">
        <v>1577243</v>
      </c>
      <c r="N44" s="24">
        <v>4507505</v>
      </c>
      <c r="O44" s="24">
        <v>1378962</v>
      </c>
      <c r="P44" s="24">
        <v>1836658</v>
      </c>
      <c r="Q44" s="24">
        <v>1508733</v>
      </c>
      <c r="R44" s="24">
        <v>4724353</v>
      </c>
      <c r="S44" s="24"/>
      <c r="T44" s="24"/>
      <c r="U44" s="24"/>
      <c r="V44" s="24"/>
      <c r="W44" s="24">
        <v>12912474</v>
      </c>
      <c r="X44" s="24">
        <v>10886744</v>
      </c>
      <c r="Y44" s="24">
        <v>2025730</v>
      </c>
      <c r="Z44" s="6">
        <v>18.61</v>
      </c>
      <c r="AA44" s="22">
        <v>16810800</v>
      </c>
    </row>
    <row r="45" spans="1:27" ht="13.5">
      <c r="A45" s="5" t="s">
        <v>49</v>
      </c>
      <c r="B45" s="3"/>
      <c r="C45" s="25">
        <v>9832118</v>
      </c>
      <c r="D45" s="25"/>
      <c r="E45" s="26">
        <v>10885580</v>
      </c>
      <c r="F45" s="27">
        <v>9619820</v>
      </c>
      <c r="G45" s="27">
        <v>821482</v>
      </c>
      <c r="H45" s="27">
        <v>818218</v>
      </c>
      <c r="I45" s="27">
        <v>828869</v>
      </c>
      <c r="J45" s="27">
        <v>2468569</v>
      </c>
      <c r="K45" s="27">
        <v>809261</v>
      </c>
      <c r="L45" s="27">
        <v>1483748</v>
      </c>
      <c r="M45" s="27">
        <v>790813</v>
      </c>
      <c r="N45" s="27">
        <v>3083822</v>
      </c>
      <c r="O45" s="27">
        <v>857438</v>
      </c>
      <c r="P45" s="27">
        <v>-113941</v>
      </c>
      <c r="Q45" s="27">
        <v>784355</v>
      </c>
      <c r="R45" s="27">
        <v>1527852</v>
      </c>
      <c r="S45" s="27"/>
      <c r="T45" s="27"/>
      <c r="U45" s="27"/>
      <c r="V45" s="27"/>
      <c r="W45" s="27">
        <v>7080243</v>
      </c>
      <c r="X45" s="27">
        <v>8201994</v>
      </c>
      <c r="Y45" s="27">
        <v>-1121751</v>
      </c>
      <c r="Z45" s="7">
        <v>-13.68</v>
      </c>
      <c r="AA45" s="25">
        <v>9619820</v>
      </c>
    </row>
    <row r="46" spans="1:27" ht="13.5">
      <c r="A46" s="5" t="s">
        <v>50</v>
      </c>
      <c r="B46" s="3"/>
      <c r="C46" s="22">
        <v>15259206</v>
      </c>
      <c r="D46" s="22"/>
      <c r="E46" s="23">
        <v>13018950</v>
      </c>
      <c r="F46" s="24">
        <v>16104030</v>
      </c>
      <c r="G46" s="24">
        <v>890855</v>
      </c>
      <c r="H46" s="24">
        <v>1005906</v>
      </c>
      <c r="I46" s="24">
        <v>910149</v>
      </c>
      <c r="J46" s="24">
        <v>2806910</v>
      </c>
      <c r="K46" s="24">
        <v>925890</v>
      </c>
      <c r="L46" s="24">
        <v>1375094</v>
      </c>
      <c r="M46" s="24">
        <v>1034347</v>
      </c>
      <c r="N46" s="24">
        <v>3335331</v>
      </c>
      <c r="O46" s="24">
        <v>842654</v>
      </c>
      <c r="P46" s="24">
        <v>1998508</v>
      </c>
      <c r="Q46" s="24">
        <v>1025154</v>
      </c>
      <c r="R46" s="24">
        <v>3866316</v>
      </c>
      <c r="S46" s="24"/>
      <c r="T46" s="24"/>
      <c r="U46" s="24"/>
      <c r="V46" s="24"/>
      <c r="W46" s="24">
        <v>10008557</v>
      </c>
      <c r="X46" s="24">
        <v>9834247</v>
      </c>
      <c r="Y46" s="24">
        <v>174310</v>
      </c>
      <c r="Z46" s="6">
        <v>1.77</v>
      </c>
      <c r="AA46" s="22">
        <v>16104030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217970285</v>
      </c>
      <c r="D48" s="40">
        <f>+D28+D32+D38+D42+D47</f>
        <v>0</v>
      </c>
      <c r="E48" s="41">
        <f t="shared" si="9"/>
        <v>217576120</v>
      </c>
      <c r="F48" s="42">
        <f t="shared" si="9"/>
        <v>235307020</v>
      </c>
      <c r="G48" s="42">
        <f t="shared" si="9"/>
        <v>11043100</v>
      </c>
      <c r="H48" s="42">
        <f t="shared" si="9"/>
        <v>20446119</v>
      </c>
      <c r="I48" s="42">
        <f t="shared" si="9"/>
        <v>21674357</v>
      </c>
      <c r="J48" s="42">
        <f t="shared" si="9"/>
        <v>53163576</v>
      </c>
      <c r="K48" s="42">
        <f t="shared" si="9"/>
        <v>17848734</v>
      </c>
      <c r="L48" s="42">
        <f t="shared" si="9"/>
        <v>27091384</v>
      </c>
      <c r="M48" s="42">
        <f t="shared" si="9"/>
        <v>18250385</v>
      </c>
      <c r="N48" s="42">
        <f t="shared" si="9"/>
        <v>63190503</v>
      </c>
      <c r="O48" s="42">
        <f t="shared" si="9"/>
        <v>18418576</v>
      </c>
      <c r="P48" s="42">
        <f t="shared" si="9"/>
        <v>16612388</v>
      </c>
      <c r="Q48" s="42">
        <f t="shared" si="9"/>
        <v>16671554</v>
      </c>
      <c r="R48" s="42">
        <f t="shared" si="9"/>
        <v>51702518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168056597</v>
      </c>
      <c r="X48" s="42">
        <f t="shared" si="9"/>
        <v>161642205</v>
      </c>
      <c r="Y48" s="42">
        <f t="shared" si="9"/>
        <v>6414392</v>
      </c>
      <c r="Z48" s="43">
        <f>+IF(X48&lt;&gt;0,+(Y48/X48)*100,0)</f>
        <v>3.9682655900419075</v>
      </c>
      <c r="AA48" s="40">
        <f>+AA28+AA32+AA38+AA42+AA47</f>
        <v>235307020</v>
      </c>
    </row>
    <row r="49" spans="1:27" ht="13.5">
      <c r="A49" s="14" t="s">
        <v>58</v>
      </c>
      <c r="B49" s="15"/>
      <c r="C49" s="44">
        <f aca="true" t="shared" si="10" ref="C49:Y49">+C25-C48</f>
        <v>-4295210</v>
      </c>
      <c r="D49" s="44">
        <f>+D25-D48</f>
        <v>0</v>
      </c>
      <c r="E49" s="45">
        <f t="shared" si="10"/>
        <v>-10774570</v>
      </c>
      <c r="F49" s="46">
        <f t="shared" si="10"/>
        <v>-19341270</v>
      </c>
      <c r="G49" s="46">
        <f t="shared" si="10"/>
        <v>27891213</v>
      </c>
      <c r="H49" s="46">
        <f t="shared" si="10"/>
        <v>-9033938</v>
      </c>
      <c r="I49" s="46">
        <f t="shared" si="10"/>
        <v>-9502945</v>
      </c>
      <c r="J49" s="46">
        <f t="shared" si="10"/>
        <v>9354330</v>
      </c>
      <c r="K49" s="46">
        <f t="shared" si="10"/>
        <v>-5002201</v>
      </c>
      <c r="L49" s="46">
        <f t="shared" si="10"/>
        <v>-14161687</v>
      </c>
      <c r="M49" s="46">
        <f t="shared" si="10"/>
        <v>7880575</v>
      </c>
      <c r="N49" s="46">
        <f t="shared" si="10"/>
        <v>-11283313</v>
      </c>
      <c r="O49" s="46">
        <f t="shared" si="10"/>
        <v>-2278099</v>
      </c>
      <c r="P49" s="46">
        <f t="shared" si="10"/>
        <v>-3780630</v>
      </c>
      <c r="Q49" s="46">
        <f t="shared" si="10"/>
        <v>7994027</v>
      </c>
      <c r="R49" s="46">
        <f t="shared" si="10"/>
        <v>1935298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6315</v>
      </c>
      <c r="X49" s="46">
        <f>IF(F25=F48,0,X25-X48)</f>
        <v>15299833</v>
      </c>
      <c r="Y49" s="46">
        <f t="shared" si="10"/>
        <v>-15293518</v>
      </c>
      <c r="Z49" s="47">
        <f>+IF(X49&lt;&gt;0,+(Y49/X49)*100,0)</f>
        <v>-99.95872503967854</v>
      </c>
      <c r="AA49" s="44">
        <f>+AA25-AA48</f>
        <v>-19341270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112109186</v>
      </c>
      <c r="D5" s="19">
        <f>SUM(D6:D8)</f>
        <v>0</v>
      </c>
      <c r="E5" s="20">
        <f t="shared" si="0"/>
        <v>143583273</v>
      </c>
      <c r="F5" s="21">
        <f t="shared" si="0"/>
        <v>116912500</v>
      </c>
      <c r="G5" s="21">
        <f t="shared" si="0"/>
        <v>40117766</v>
      </c>
      <c r="H5" s="21">
        <f t="shared" si="0"/>
        <v>10383494</v>
      </c>
      <c r="I5" s="21">
        <f t="shared" si="0"/>
        <v>9247597</v>
      </c>
      <c r="J5" s="21">
        <f t="shared" si="0"/>
        <v>59748857</v>
      </c>
      <c r="K5" s="21">
        <f t="shared" si="0"/>
        <v>0</v>
      </c>
      <c r="L5" s="21">
        <f t="shared" si="0"/>
        <v>6267630</v>
      </c>
      <c r="M5" s="21">
        <f t="shared" si="0"/>
        <v>0</v>
      </c>
      <c r="N5" s="21">
        <f t="shared" si="0"/>
        <v>6267630</v>
      </c>
      <c r="O5" s="21">
        <f t="shared" si="0"/>
        <v>4420000</v>
      </c>
      <c r="P5" s="21">
        <f t="shared" si="0"/>
        <v>0</v>
      </c>
      <c r="Q5" s="21">
        <f t="shared" si="0"/>
        <v>0</v>
      </c>
      <c r="R5" s="21">
        <f t="shared" si="0"/>
        <v>4420000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70436487</v>
      </c>
      <c r="X5" s="21">
        <f t="shared" si="0"/>
        <v>92979747</v>
      </c>
      <c r="Y5" s="21">
        <f t="shared" si="0"/>
        <v>-22543260</v>
      </c>
      <c r="Z5" s="4">
        <f>+IF(X5&lt;&gt;0,+(Y5/X5)*100,0)</f>
        <v>-24.24534452648059</v>
      </c>
      <c r="AA5" s="19">
        <f>SUM(AA6:AA8)</f>
        <v>116912500</v>
      </c>
    </row>
    <row r="6" spans="1:27" ht="13.5">
      <c r="A6" s="5" t="s">
        <v>33</v>
      </c>
      <c r="B6" s="3"/>
      <c r="C6" s="22">
        <v>6711623</v>
      </c>
      <c r="D6" s="22"/>
      <c r="E6" s="23">
        <v>7659500</v>
      </c>
      <c r="F6" s="24">
        <v>7659500</v>
      </c>
      <c r="G6" s="24">
        <v>2145164</v>
      </c>
      <c r="H6" s="24"/>
      <c r="I6" s="24">
        <v>3</v>
      </c>
      <c r="J6" s="24">
        <v>2145167</v>
      </c>
      <c r="K6" s="24"/>
      <c r="L6" s="24">
        <v>-462</v>
      </c>
      <c r="M6" s="24"/>
      <c r="N6" s="24">
        <v>-462</v>
      </c>
      <c r="O6" s="24"/>
      <c r="P6" s="24"/>
      <c r="Q6" s="24"/>
      <c r="R6" s="24"/>
      <c r="S6" s="24"/>
      <c r="T6" s="24"/>
      <c r="U6" s="24"/>
      <c r="V6" s="24"/>
      <c r="W6" s="24">
        <v>2144705</v>
      </c>
      <c r="X6" s="24">
        <v>4995000</v>
      </c>
      <c r="Y6" s="24">
        <v>-2850295</v>
      </c>
      <c r="Z6" s="6">
        <v>-57.06</v>
      </c>
      <c r="AA6" s="22">
        <v>7659500</v>
      </c>
    </row>
    <row r="7" spans="1:27" ht="13.5">
      <c r="A7" s="5" t="s">
        <v>34</v>
      </c>
      <c r="B7" s="3"/>
      <c r="C7" s="25">
        <v>102384623</v>
      </c>
      <c r="D7" s="25"/>
      <c r="E7" s="26">
        <v>126199773</v>
      </c>
      <c r="F7" s="27">
        <v>106130000</v>
      </c>
      <c r="G7" s="27">
        <v>37968086</v>
      </c>
      <c r="H7" s="27">
        <v>10363736</v>
      </c>
      <c r="I7" s="27">
        <v>9157426</v>
      </c>
      <c r="J7" s="27">
        <v>57489248</v>
      </c>
      <c r="K7" s="27"/>
      <c r="L7" s="27">
        <v>6169285</v>
      </c>
      <c r="M7" s="27"/>
      <c r="N7" s="27">
        <v>6169285</v>
      </c>
      <c r="O7" s="27">
        <v>4420000</v>
      </c>
      <c r="P7" s="27"/>
      <c r="Q7" s="27"/>
      <c r="R7" s="27">
        <v>4420000</v>
      </c>
      <c r="S7" s="27"/>
      <c r="T7" s="27"/>
      <c r="U7" s="27"/>
      <c r="V7" s="27"/>
      <c r="W7" s="27">
        <v>68078533</v>
      </c>
      <c r="X7" s="27">
        <v>85529250</v>
      </c>
      <c r="Y7" s="27">
        <v>-17450717</v>
      </c>
      <c r="Z7" s="7">
        <v>-20.4</v>
      </c>
      <c r="AA7" s="25">
        <v>106130000</v>
      </c>
    </row>
    <row r="8" spans="1:27" ht="13.5">
      <c r="A8" s="5" t="s">
        <v>35</v>
      </c>
      <c r="B8" s="3"/>
      <c r="C8" s="22">
        <v>3012940</v>
      </c>
      <c r="D8" s="22"/>
      <c r="E8" s="23">
        <v>9724000</v>
      </c>
      <c r="F8" s="24">
        <v>3123000</v>
      </c>
      <c r="G8" s="24">
        <v>4516</v>
      </c>
      <c r="H8" s="24">
        <v>19758</v>
      </c>
      <c r="I8" s="24">
        <v>90168</v>
      </c>
      <c r="J8" s="24">
        <v>114442</v>
      </c>
      <c r="K8" s="24"/>
      <c r="L8" s="24">
        <v>98807</v>
      </c>
      <c r="M8" s="24"/>
      <c r="N8" s="24">
        <v>98807</v>
      </c>
      <c r="O8" s="24"/>
      <c r="P8" s="24"/>
      <c r="Q8" s="24"/>
      <c r="R8" s="24"/>
      <c r="S8" s="24"/>
      <c r="T8" s="24"/>
      <c r="U8" s="24"/>
      <c r="V8" s="24"/>
      <c r="W8" s="24">
        <v>213249</v>
      </c>
      <c r="X8" s="24">
        <v>2455497</v>
      </c>
      <c r="Y8" s="24">
        <v>-2242248</v>
      </c>
      <c r="Z8" s="6">
        <v>-91.32</v>
      </c>
      <c r="AA8" s="22">
        <v>3123000</v>
      </c>
    </row>
    <row r="9" spans="1:27" ht="13.5">
      <c r="A9" s="2" t="s">
        <v>36</v>
      </c>
      <c r="B9" s="3"/>
      <c r="C9" s="19">
        <f aca="true" t="shared" si="1" ref="C9:Y9">SUM(C10:C14)</f>
        <v>14482055</v>
      </c>
      <c r="D9" s="19">
        <f>SUM(D10:D14)</f>
        <v>0</v>
      </c>
      <c r="E9" s="20">
        <f t="shared" si="1"/>
        <v>25371041</v>
      </c>
      <c r="F9" s="21">
        <f t="shared" si="1"/>
        <v>27828441</v>
      </c>
      <c r="G9" s="21">
        <f t="shared" si="1"/>
        <v>57476</v>
      </c>
      <c r="H9" s="21">
        <f t="shared" si="1"/>
        <v>81406</v>
      </c>
      <c r="I9" s="21">
        <f t="shared" si="1"/>
        <v>231616</v>
      </c>
      <c r="J9" s="21">
        <f t="shared" si="1"/>
        <v>370498</v>
      </c>
      <c r="K9" s="21">
        <f t="shared" si="1"/>
        <v>0</v>
      </c>
      <c r="L9" s="21">
        <f t="shared" si="1"/>
        <v>57068</v>
      </c>
      <c r="M9" s="21">
        <f t="shared" si="1"/>
        <v>0</v>
      </c>
      <c r="N9" s="21">
        <f t="shared" si="1"/>
        <v>57068</v>
      </c>
      <c r="O9" s="21">
        <f t="shared" si="1"/>
        <v>398852</v>
      </c>
      <c r="P9" s="21">
        <f t="shared" si="1"/>
        <v>0</v>
      </c>
      <c r="Q9" s="21">
        <f t="shared" si="1"/>
        <v>0</v>
      </c>
      <c r="R9" s="21">
        <f t="shared" si="1"/>
        <v>398852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826418</v>
      </c>
      <c r="X9" s="21">
        <f t="shared" si="1"/>
        <v>5083497</v>
      </c>
      <c r="Y9" s="21">
        <f t="shared" si="1"/>
        <v>-4257079</v>
      </c>
      <c r="Z9" s="4">
        <f>+IF(X9&lt;&gt;0,+(Y9/X9)*100,0)</f>
        <v>-83.74312013954174</v>
      </c>
      <c r="AA9" s="19">
        <f>SUM(AA10:AA14)</f>
        <v>27828441</v>
      </c>
    </row>
    <row r="10" spans="1:27" ht="13.5">
      <c r="A10" s="5" t="s">
        <v>37</v>
      </c>
      <c r="B10" s="3"/>
      <c r="C10" s="22">
        <v>4615755</v>
      </c>
      <c r="D10" s="22"/>
      <c r="E10" s="23">
        <v>4796368</v>
      </c>
      <c r="F10" s="24">
        <v>4796368</v>
      </c>
      <c r="G10" s="24">
        <v>30520</v>
      </c>
      <c r="H10" s="24">
        <v>47435</v>
      </c>
      <c r="I10" s="24">
        <v>66000</v>
      </c>
      <c r="J10" s="24">
        <v>143955</v>
      </c>
      <c r="K10" s="24"/>
      <c r="L10" s="24">
        <v>50680</v>
      </c>
      <c r="M10" s="24"/>
      <c r="N10" s="24">
        <v>50680</v>
      </c>
      <c r="O10" s="24">
        <v>44045</v>
      </c>
      <c r="P10" s="24"/>
      <c r="Q10" s="24"/>
      <c r="R10" s="24">
        <v>44045</v>
      </c>
      <c r="S10" s="24"/>
      <c r="T10" s="24"/>
      <c r="U10" s="24"/>
      <c r="V10" s="24"/>
      <c r="W10" s="24">
        <v>238680</v>
      </c>
      <c r="X10" s="24">
        <v>2810250</v>
      </c>
      <c r="Y10" s="24">
        <v>-2571570</v>
      </c>
      <c r="Z10" s="6">
        <v>-91.51</v>
      </c>
      <c r="AA10" s="22">
        <v>4796368</v>
      </c>
    </row>
    <row r="11" spans="1:27" ht="13.5">
      <c r="A11" s="5" t="s">
        <v>38</v>
      </c>
      <c r="B11" s="3"/>
      <c r="C11" s="22">
        <v>7319239</v>
      </c>
      <c r="D11" s="22"/>
      <c r="E11" s="23">
        <v>16802569</v>
      </c>
      <c r="F11" s="24">
        <v>19259569</v>
      </c>
      <c r="G11" s="24">
        <v>4733</v>
      </c>
      <c r="H11" s="24">
        <v>19190</v>
      </c>
      <c r="I11" s="24">
        <v>474</v>
      </c>
      <c r="J11" s="24">
        <v>24397</v>
      </c>
      <c r="K11" s="24"/>
      <c r="L11" s="24">
        <v>384</v>
      </c>
      <c r="M11" s="24"/>
      <c r="N11" s="24">
        <v>384</v>
      </c>
      <c r="O11" s="24">
        <v>2309</v>
      </c>
      <c r="P11" s="24"/>
      <c r="Q11" s="24"/>
      <c r="R11" s="24">
        <v>2309</v>
      </c>
      <c r="S11" s="24"/>
      <c r="T11" s="24"/>
      <c r="U11" s="24"/>
      <c r="V11" s="24"/>
      <c r="W11" s="24">
        <v>27090</v>
      </c>
      <c r="X11" s="24">
        <v>6750</v>
      </c>
      <c r="Y11" s="24">
        <v>20340</v>
      </c>
      <c r="Z11" s="6">
        <v>301.33</v>
      </c>
      <c r="AA11" s="22">
        <v>19259569</v>
      </c>
    </row>
    <row r="12" spans="1:27" ht="13.5">
      <c r="A12" s="5" t="s">
        <v>39</v>
      </c>
      <c r="B12" s="3"/>
      <c r="C12" s="22">
        <v>733880</v>
      </c>
      <c r="D12" s="22"/>
      <c r="E12" s="23">
        <v>1851000</v>
      </c>
      <c r="F12" s="24">
        <v>1851400</v>
      </c>
      <c r="G12" s="24">
        <v>22223</v>
      </c>
      <c r="H12" s="24">
        <v>14546</v>
      </c>
      <c r="I12" s="24">
        <v>9985</v>
      </c>
      <c r="J12" s="24">
        <v>46754</v>
      </c>
      <c r="K12" s="24"/>
      <c r="L12" s="24">
        <v>3843</v>
      </c>
      <c r="M12" s="24"/>
      <c r="N12" s="24">
        <v>3843</v>
      </c>
      <c r="O12" s="24">
        <v>2498</v>
      </c>
      <c r="P12" s="24"/>
      <c r="Q12" s="24"/>
      <c r="R12" s="24">
        <v>2498</v>
      </c>
      <c r="S12" s="24"/>
      <c r="T12" s="24"/>
      <c r="U12" s="24"/>
      <c r="V12" s="24"/>
      <c r="W12" s="24">
        <v>53095</v>
      </c>
      <c r="X12" s="24">
        <v>825750</v>
      </c>
      <c r="Y12" s="24">
        <v>-772655</v>
      </c>
      <c r="Z12" s="6">
        <v>-93.57</v>
      </c>
      <c r="AA12" s="22">
        <v>1851400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>
        <v>154447</v>
      </c>
      <c r="J13" s="24">
        <v>154447</v>
      </c>
      <c r="K13" s="24"/>
      <c r="L13" s="24">
        <v>2161</v>
      </c>
      <c r="M13" s="24"/>
      <c r="N13" s="24">
        <v>2161</v>
      </c>
      <c r="O13" s="24"/>
      <c r="P13" s="24"/>
      <c r="Q13" s="24"/>
      <c r="R13" s="24"/>
      <c r="S13" s="24"/>
      <c r="T13" s="24"/>
      <c r="U13" s="24"/>
      <c r="V13" s="24"/>
      <c r="W13" s="24">
        <v>156608</v>
      </c>
      <c r="X13" s="24"/>
      <c r="Y13" s="24">
        <v>156608</v>
      </c>
      <c r="Z13" s="6">
        <v>0</v>
      </c>
      <c r="AA13" s="22"/>
    </row>
    <row r="14" spans="1:27" ht="13.5">
      <c r="A14" s="5" t="s">
        <v>41</v>
      </c>
      <c r="B14" s="3"/>
      <c r="C14" s="25">
        <v>1813181</v>
      </c>
      <c r="D14" s="25"/>
      <c r="E14" s="26">
        <v>1921104</v>
      </c>
      <c r="F14" s="27">
        <v>1921104</v>
      </c>
      <c r="G14" s="27"/>
      <c r="H14" s="27">
        <v>235</v>
      </c>
      <c r="I14" s="27">
        <v>710</v>
      </c>
      <c r="J14" s="27">
        <v>945</v>
      </c>
      <c r="K14" s="27"/>
      <c r="L14" s="27"/>
      <c r="M14" s="27"/>
      <c r="N14" s="27"/>
      <c r="O14" s="27">
        <v>350000</v>
      </c>
      <c r="P14" s="27"/>
      <c r="Q14" s="27"/>
      <c r="R14" s="27">
        <v>350000</v>
      </c>
      <c r="S14" s="27"/>
      <c r="T14" s="27"/>
      <c r="U14" s="27"/>
      <c r="V14" s="27"/>
      <c r="W14" s="27">
        <v>350945</v>
      </c>
      <c r="X14" s="27">
        <v>1440747</v>
      </c>
      <c r="Y14" s="27">
        <v>-1089802</v>
      </c>
      <c r="Z14" s="7">
        <v>-75.64</v>
      </c>
      <c r="AA14" s="25">
        <v>1921104</v>
      </c>
    </row>
    <row r="15" spans="1:27" ht="13.5">
      <c r="A15" s="2" t="s">
        <v>42</v>
      </c>
      <c r="B15" s="8"/>
      <c r="C15" s="19">
        <f aca="true" t="shared" si="2" ref="C15:Y15">SUM(C16:C18)</f>
        <v>14474224</v>
      </c>
      <c r="D15" s="19">
        <f>SUM(D16:D18)</f>
        <v>0</v>
      </c>
      <c r="E15" s="20">
        <f t="shared" si="2"/>
        <v>3918195</v>
      </c>
      <c r="F15" s="21">
        <f t="shared" si="2"/>
        <v>14178025</v>
      </c>
      <c r="G15" s="21">
        <f t="shared" si="2"/>
        <v>62979</v>
      </c>
      <c r="H15" s="21">
        <f t="shared" si="2"/>
        <v>1051437</v>
      </c>
      <c r="I15" s="21">
        <f t="shared" si="2"/>
        <v>957256</v>
      </c>
      <c r="J15" s="21">
        <f t="shared" si="2"/>
        <v>2071672</v>
      </c>
      <c r="K15" s="21">
        <f t="shared" si="2"/>
        <v>0</v>
      </c>
      <c r="L15" s="21">
        <f t="shared" si="2"/>
        <v>274795</v>
      </c>
      <c r="M15" s="21">
        <f t="shared" si="2"/>
        <v>0</v>
      </c>
      <c r="N15" s="21">
        <f t="shared" si="2"/>
        <v>274795</v>
      </c>
      <c r="O15" s="21">
        <f t="shared" si="2"/>
        <v>54459</v>
      </c>
      <c r="P15" s="21">
        <f t="shared" si="2"/>
        <v>0</v>
      </c>
      <c r="Q15" s="21">
        <f t="shared" si="2"/>
        <v>0</v>
      </c>
      <c r="R15" s="21">
        <f t="shared" si="2"/>
        <v>54459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2400926</v>
      </c>
      <c r="X15" s="21">
        <f t="shared" si="2"/>
        <v>1999503</v>
      </c>
      <c r="Y15" s="21">
        <f t="shared" si="2"/>
        <v>401423</v>
      </c>
      <c r="Z15" s="4">
        <f>+IF(X15&lt;&gt;0,+(Y15/X15)*100,0)</f>
        <v>20.07613892052175</v>
      </c>
      <c r="AA15" s="19">
        <f>SUM(AA16:AA18)</f>
        <v>14178025</v>
      </c>
    </row>
    <row r="16" spans="1:27" ht="13.5">
      <c r="A16" s="5" t="s">
        <v>43</v>
      </c>
      <c r="B16" s="3"/>
      <c r="C16" s="22">
        <v>106849</v>
      </c>
      <c r="D16" s="22"/>
      <c r="E16" s="23">
        <v>230000</v>
      </c>
      <c r="F16" s="24">
        <v>230000</v>
      </c>
      <c r="G16" s="24">
        <v>20391</v>
      </c>
      <c r="H16" s="24">
        <v>24172</v>
      </c>
      <c r="I16" s="24">
        <v>38720</v>
      </c>
      <c r="J16" s="24">
        <v>83283</v>
      </c>
      <c r="K16" s="24"/>
      <c r="L16" s="24">
        <v>34732</v>
      </c>
      <c r="M16" s="24"/>
      <c r="N16" s="24">
        <v>34732</v>
      </c>
      <c r="O16" s="24">
        <v>52325</v>
      </c>
      <c r="P16" s="24"/>
      <c r="Q16" s="24"/>
      <c r="R16" s="24">
        <v>52325</v>
      </c>
      <c r="S16" s="24"/>
      <c r="T16" s="24"/>
      <c r="U16" s="24"/>
      <c r="V16" s="24"/>
      <c r="W16" s="24">
        <v>170340</v>
      </c>
      <c r="X16" s="24">
        <v>172503</v>
      </c>
      <c r="Y16" s="24">
        <v>-2163</v>
      </c>
      <c r="Z16" s="6">
        <v>-1.25</v>
      </c>
      <c r="AA16" s="22">
        <v>230000</v>
      </c>
    </row>
    <row r="17" spans="1:27" ht="13.5">
      <c r="A17" s="5" t="s">
        <v>44</v>
      </c>
      <c r="B17" s="3"/>
      <c r="C17" s="22">
        <v>14343767</v>
      </c>
      <c r="D17" s="22"/>
      <c r="E17" s="23">
        <v>3663170</v>
      </c>
      <c r="F17" s="24">
        <v>13923000</v>
      </c>
      <c r="G17" s="24">
        <v>40454</v>
      </c>
      <c r="H17" s="24">
        <v>1025131</v>
      </c>
      <c r="I17" s="24">
        <v>916569</v>
      </c>
      <c r="J17" s="24">
        <v>1982154</v>
      </c>
      <c r="K17" s="24"/>
      <c r="L17" s="24">
        <v>238096</v>
      </c>
      <c r="M17" s="24"/>
      <c r="N17" s="24">
        <v>238096</v>
      </c>
      <c r="O17" s="24"/>
      <c r="P17" s="24"/>
      <c r="Q17" s="24"/>
      <c r="R17" s="24"/>
      <c r="S17" s="24"/>
      <c r="T17" s="24"/>
      <c r="U17" s="24"/>
      <c r="V17" s="24"/>
      <c r="W17" s="24">
        <v>2220250</v>
      </c>
      <c r="X17" s="24">
        <v>1808253</v>
      </c>
      <c r="Y17" s="24">
        <v>411997</v>
      </c>
      <c r="Z17" s="6">
        <v>22.78</v>
      </c>
      <c r="AA17" s="22">
        <v>13923000</v>
      </c>
    </row>
    <row r="18" spans="1:27" ht="13.5">
      <c r="A18" s="5" t="s">
        <v>45</v>
      </c>
      <c r="B18" s="3"/>
      <c r="C18" s="22">
        <v>23608</v>
      </c>
      <c r="D18" s="22"/>
      <c r="E18" s="23">
        <v>25025</v>
      </c>
      <c r="F18" s="24">
        <v>25025</v>
      </c>
      <c r="G18" s="24">
        <v>2134</v>
      </c>
      <c r="H18" s="24">
        <v>2134</v>
      </c>
      <c r="I18" s="24">
        <v>1967</v>
      </c>
      <c r="J18" s="24">
        <v>6235</v>
      </c>
      <c r="K18" s="24"/>
      <c r="L18" s="24">
        <v>1967</v>
      </c>
      <c r="M18" s="24"/>
      <c r="N18" s="24">
        <v>1967</v>
      </c>
      <c r="O18" s="24">
        <v>2134</v>
      </c>
      <c r="P18" s="24"/>
      <c r="Q18" s="24"/>
      <c r="R18" s="24">
        <v>2134</v>
      </c>
      <c r="S18" s="24"/>
      <c r="T18" s="24"/>
      <c r="U18" s="24"/>
      <c r="V18" s="24"/>
      <c r="W18" s="24">
        <v>10336</v>
      </c>
      <c r="X18" s="24">
        <v>18747</v>
      </c>
      <c r="Y18" s="24">
        <v>-8411</v>
      </c>
      <c r="Z18" s="6">
        <v>-44.87</v>
      </c>
      <c r="AA18" s="22">
        <v>25025</v>
      </c>
    </row>
    <row r="19" spans="1:27" ht="13.5">
      <c r="A19" s="2" t="s">
        <v>46</v>
      </c>
      <c r="B19" s="8"/>
      <c r="C19" s="19">
        <f aca="true" t="shared" si="3" ref="C19:Y19">SUM(C20:C23)</f>
        <v>261010475</v>
      </c>
      <c r="D19" s="19">
        <f>SUM(D20:D23)</f>
        <v>0</v>
      </c>
      <c r="E19" s="20">
        <f t="shared" si="3"/>
        <v>483351854</v>
      </c>
      <c r="F19" s="21">
        <f t="shared" si="3"/>
        <v>306449785</v>
      </c>
      <c r="G19" s="21">
        <f t="shared" si="3"/>
        <v>45937842</v>
      </c>
      <c r="H19" s="21">
        <f t="shared" si="3"/>
        <v>21735680</v>
      </c>
      <c r="I19" s="21">
        <f t="shared" si="3"/>
        <v>20216531</v>
      </c>
      <c r="J19" s="21">
        <f t="shared" si="3"/>
        <v>87890053</v>
      </c>
      <c r="K19" s="21">
        <f t="shared" si="3"/>
        <v>20018075</v>
      </c>
      <c r="L19" s="21">
        <f t="shared" si="3"/>
        <v>29644887</v>
      </c>
      <c r="M19" s="21">
        <f t="shared" si="3"/>
        <v>0</v>
      </c>
      <c r="N19" s="21">
        <f t="shared" si="3"/>
        <v>49662962</v>
      </c>
      <c r="O19" s="21">
        <f t="shared" si="3"/>
        <v>20278689</v>
      </c>
      <c r="P19" s="21">
        <f t="shared" si="3"/>
        <v>0</v>
      </c>
      <c r="Q19" s="21">
        <f t="shared" si="3"/>
        <v>0</v>
      </c>
      <c r="R19" s="21">
        <f t="shared" si="3"/>
        <v>20278689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157831704</v>
      </c>
      <c r="X19" s="21">
        <f t="shared" si="3"/>
        <v>255254247</v>
      </c>
      <c r="Y19" s="21">
        <f t="shared" si="3"/>
        <v>-97422543</v>
      </c>
      <c r="Z19" s="4">
        <f>+IF(X19&lt;&gt;0,+(Y19/X19)*100,0)</f>
        <v>-38.16686466337228</v>
      </c>
      <c r="AA19" s="19">
        <f>SUM(AA20:AA23)</f>
        <v>306449785</v>
      </c>
    </row>
    <row r="20" spans="1:27" ht="13.5">
      <c r="A20" s="5" t="s">
        <v>47</v>
      </c>
      <c r="B20" s="3"/>
      <c r="C20" s="22">
        <v>139353238</v>
      </c>
      <c r="D20" s="22"/>
      <c r="E20" s="23">
        <v>204540000</v>
      </c>
      <c r="F20" s="24">
        <v>166983873</v>
      </c>
      <c r="G20" s="24">
        <v>13400969</v>
      </c>
      <c r="H20" s="24">
        <v>10241671</v>
      </c>
      <c r="I20" s="24">
        <v>15313228</v>
      </c>
      <c r="J20" s="24">
        <v>38955868</v>
      </c>
      <c r="K20" s="24">
        <v>19031881</v>
      </c>
      <c r="L20" s="24">
        <v>35935721</v>
      </c>
      <c r="M20" s="24"/>
      <c r="N20" s="24">
        <v>54967602</v>
      </c>
      <c r="O20" s="24">
        <v>15757871</v>
      </c>
      <c r="P20" s="24"/>
      <c r="Q20" s="24"/>
      <c r="R20" s="24">
        <v>15757871</v>
      </c>
      <c r="S20" s="24"/>
      <c r="T20" s="24"/>
      <c r="U20" s="24"/>
      <c r="V20" s="24"/>
      <c r="W20" s="24">
        <v>109681341</v>
      </c>
      <c r="X20" s="24">
        <v>147758247</v>
      </c>
      <c r="Y20" s="24">
        <v>-38076906</v>
      </c>
      <c r="Z20" s="6">
        <v>-25.77</v>
      </c>
      <c r="AA20" s="22">
        <v>166983873</v>
      </c>
    </row>
    <row r="21" spans="1:27" ht="13.5">
      <c r="A21" s="5" t="s">
        <v>48</v>
      </c>
      <c r="B21" s="3"/>
      <c r="C21" s="22">
        <v>69773417</v>
      </c>
      <c r="D21" s="22"/>
      <c r="E21" s="23">
        <v>116645000</v>
      </c>
      <c r="F21" s="24">
        <v>93186000</v>
      </c>
      <c r="G21" s="24">
        <v>16147187</v>
      </c>
      <c r="H21" s="24">
        <v>7980433</v>
      </c>
      <c r="I21" s="24">
        <v>3189020</v>
      </c>
      <c r="J21" s="24">
        <v>27316640</v>
      </c>
      <c r="K21" s="24">
        <v>986194</v>
      </c>
      <c r="L21" s="24">
        <v>-8007416</v>
      </c>
      <c r="M21" s="24"/>
      <c r="N21" s="24">
        <v>-7021222</v>
      </c>
      <c r="O21" s="24">
        <v>1832598</v>
      </c>
      <c r="P21" s="24"/>
      <c r="Q21" s="24"/>
      <c r="R21" s="24">
        <v>1832598</v>
      </c>
      <c r="S21" s="24"/>
      <c r="T21" s="24"/>
      <c r="U21" s="24"/>
      <c r="V21" s="24"/>
      <c r="W21" s="24">
        <v>22128016</v>
      </c>
      <c r="X21" s="24">
        <v>56733750</v>
      </c>
      <c r="Y21" s="24">
        <v>-34605734</v>
      </c>
      <c r="Z21" s="6">
        <v>-61</v>
      </c>
      <c r="AA21" s="22">
        <v>93186000</v>
      </c>
    </row>
    <row r="22" spans="1:27" ht="13.5">
      <c r="A22" s="5" t="s">
        <v>49</v>
      </c>
      <c r="B22" s="3"/>
      <c r="C22" s="25">
        <v>35441740</v>
      </c>
      <c r="D22" s="25"/>
      <c r="E22" s="26">
        <v>146402942</v>
      </c>
      <c r="F22" s="27">
        <v>30516000</v>
      </c>
      <c r="G22" s="27">
        <v>13158670</v>
      </c>
      <c r="H22" s="27">
        <v>2566325</v>
      </c>
      <c r="I22" s="27">
        <v>1108692</v>
      </c>
      <c r="J22" s="27">
        <v>16833687</v>
      </c>
      <c r="K22" s="27"/>
      <c r="L22" s="27">
        <v>1112102</v>
      </c>
      <c r="M22" s="27"/>
      <c r="N22" s="27">
        <v>1112102</v>
      </c>
      <c r="O22" s="27">
        <v>1638276</v>
      </c>
      <c r="P22" s="27"/>
      <c r="Q22" s="27"/>
      <c r="R22" s="27">
        <v>1638276</v>
      </c>
      <c r="S22" s="27"/>
      <c r="T22" s="27"/>
      <c r="U22" s="27"/>
      <c r="V22" s="27"/>
      <c r="W22" s="27">
        <v>19584065</v>
      </c>
      <c r="X22" s="27">
        <v>38939247</v>
      </c>
      <c r="Y22" s="27">
        <v>-19355182</v>
      </c>
      <c r="Z22" s="7">
        <v>-49.71</v>
      </c>
      <c r="AA22" s="25">
        <v>30516000</v>
      </c>
    </row>
    <row r="23" spans="1:27" ht="13.5">
      <c r="A23" s="5" t="s">
        <v>50</v>
      </c>
      <c r="B23" s="3"/>
      <c r="C23" s="22">
        <v>16442080</v>
      </c>
      <c r="D23" s="22"/>
      <c r="E23" s="23">
        <v>15763912</v>
      </c>
      <c r="F23" s="24">
        <v>15763912</v>
      </c>
      <c r="G23" s="24">
        <v>3231016</v>
      </c>
      <c r="H23" s="24">
        <v>947251</v>
      </c>
      <c r="I23" s="24">
        <v>605591</v>
      </c>
      <c r="J23" s="24">
        <v>4783858</v>
      </c>
      <c r="K23" s="24"/>
      <c r="L23" s="24">
        <v>604480</v>
      </c>
      <c r="M23" s="24"/>
      <c r="N23" s="24">
        <v>604480</v>
      </c>
      <c r="O23" s="24">
        <v>1049944</v>
      </c>
      <c r="P23" s="24"/>
      <c r="Q23" s="24"/>
      <c r="R23" s="24">
        <v>1049944</v>
      </c>
      <c r="S23" s="24"/>
      <c r="T23" s="24"/>
      <c r="U23" s="24"/>
      <c r="V23" s="24"/>
      <c r="W23" s="24">
        <v>6438282</v>
      </c>
      <c r="X23" s="24">
        <v>11823003</v>
      </c>
      <c r="Y23" s="24">
        <v>-5384721</v>
      </c>
      <c r="Z23" s="6">
        <v>-45.54</v>
      </c>
      <c r="AA23" s="22">
        <v>15763912</v>
      </c>
    </row>
    <row r="24" spans="1:27" ht="13.5">
      <c r="A24" s="2" t="s">
        <v>51</v>
      </c>
      <c r="B24" s="8" t="s">
        <v>52</v>
      </c>
      <c r="C24" s="19">
        <v>31897</v>
      </c>
      <c r="D24" s="19"/>
      <c r="E24" s="20">
        <v>10000</v>
      </c>
      <c r="F24" s="21">
        <v>10000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7497</v>
      </c>
      <c r="Y24" s="21">
        <v>-7497</v>
      </c>
      <c r="Z24" s="4">
        <v>-100</v>
      </c>
      <c r="AA24" s="19">
        <v>10000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402107837</v>
      </c>
      <c r="D25" s="40">
        <f>+D5+D9+D15+D19+D24</f>
        <v>0</v>
      </c>
      <c r="E25" s="41">
        <f t="shared" si="4"/>
        <v>656234363</v>
      </c>
      <c r="F25" s="42">
        <f t="shared" si="4"/>
        <v>465378751</v>
      </c>
      <c r="G25" s="42">
        <f t="shared" si="4"/>
        <v>86176063</v>
      </c>
      <c r="H25" s="42">
        <f t="shared" si="4"/>
        <v>33252017</v>
      </c>
      <c r="I25" s="42">
        <f t="shared" si="4"/>
        <v>30653000</v>
      </c>
      <c r="J25" s="42">
        <f t="shared" si="4"/>
        <v>150081080</v>
      </c>
      <c r="K25" s="42">
        <f t="shared" si="4"/>
        <v>20018075</v>
      </c>
      <c r="L25" s="42">
        <f t="shared" si="4"/>
        <v>36244380</v>
      </c>
      <c r="M25" s="42">
        <f t="shared" si="4"/>
        <v>0</v>
      </c>
      <c r="N25" s="42">
        <f t="shared" si="4"/>
        <v>56262455</v>
      </c>
      <c r="O25" s="42">
        <f t="shared" si="4"/>
        <v>25152000</v>
      </c>
      <c r="P25" s="42">
        <f t="shared" si="4"/>
        <v>0</v>
      </c>
      <c r="Q25" s="42">
        <f t="shared" si="4"/>
        <v>0</v>
      </c>
      <c r="R25" s="42">
        <f t="shared" si="4"/>
        <v>25152000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231495535</v>
      </c>
      <c r="X25" s="42">
        <f t="shared" si="4"/>
        <v>355324491</v>
      </c>
      <c r="Y25" s="42">
        <f t="shared" si="4"/>
        <v>-123828956</v>
      </c>
      <c r="Z25" s="43">
        <f>+IF(X25&lt;&gt;0,+(Y25/X25)*100,0)</f>
        <v>-34.849541513872175</v>
      </c>
      <c r="AA25" s="40">
        <f>+AA5+AA9+AA15+AA19+AA24</f>
        <v>465378751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192979746</v>
      </c>
      <c r="D28" s="19">
        <f>SUM(D29:D31)</f>
        <v>0</v>
      </c>
      <c r="E28" s="20">
        <f t="shared" si="5"/>
        <v>158999418</v>
      </c>
      <c r="F28" s="21">
        <f t="shared" si="5"/>
        <v>160162600</v>
      </c>
      <c r="G28" s="21">
        <f t="shared" si="5"/>
        <v>5523989</v>
      </c>
      <c r="H28" s="21">
        <f t="shared" si="5"/>
        <v>5263137</v>
      </c>
      <c r="I28" s="21">
        <f t="shared" si="5"/>
        <v>5854271</v>
      </c>
      <c r="J28" s="21">
        <f t="shared" si="5"/>
        <v>16641397</v>
      </c>
      <c r="K28" s="21">
        <f t="shared" si="5"/>
        <v>0</v>
      </c>
      <c r="L28" s="21">
        <f t="shared" si="5"/>
        <v>12162854</v>
      </c>
      <c r="M28" s="21">
        <f t="shared" si="5"/>
        <v>3100676</v>
      </c>
      <c r="N28" s="21">
        <f t="shared" si="5"/>
        <v>15263530</v>
      </c>
      <c r="O28" s="21">
        <f t="shared" si="5"/>
        <v>10452423</v>
      </c>
      <c r="P28" s="21">
        <f t="shared" si="5"/>
        <v>0</v>
      </c>
      <c r="Q28" s="21">
        <f t="shared" si="5"/>
        <v>0</v>
      </c>
      <c r="R28" s="21">
        <f t="shared" si="5"/>
        <v>10452423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42357350</v>
      </c>
      <c r="X28" s="21">
        <f t="shared" si="5"/>
        <v>96764247</v>
      </c>
      <c r="Y28" s="21">
        <f t="shared" si="5"/>
        <v>-54406897</v>
      </c>
      <c r="Z28" s="4">
        <f>+IF(X28&lt;&gt;0,+(Y28/X28)*100,0)</f>
        <v>-56.226239222426855</v>
      </c>
      <c r="AA28" s="19">
        <f>SUM(AA29:AA31)</f>
        <v>160162600</v>
      </c>
    </row>
    <row r="29" spans="1:27" ht="13.5">
      <c r="A29" s="5" t="s">
        <v>33</v>
      </c>
      <c r="B29" s="3"/>
      <c r="C29" s="22">
        <v>19224760</v>
      </c>
      <c r="D29" s="22"/>
      <c r="E29" s="23">
        <v>31862000</v>
      </c>
      <c r="F29" s="24">
        <v>24099000</v>
      </c>
      <c r="G29" s="24">
        <v>1346095</v>
      </c>
      <c r="H29" s="24">
        <v>916553</v>
      </c>
      <c r="I29" s="24">
        <v>1687839</v>
      </c>
      <c r="J29" s="24">
        <v>3950487</v>
      </c>
      <c r="K29" s="24"/>
      <c r="L29" s="24">
        <v>2095948</v>
      </c>
      <c r="M29" s="24"/>
      <c r="N29" s="24">
        <v>2095948</v>
      </c>
      <c r="O29" s="24">
        <v>3390226</v>
      </c>
      <c r="P29" s="24"/>
      <c r="Q29" s="24"/>
      <c r="R29" s="24">
        <v>3390226</v>
      </c>
      <c r="S29" s="24"/>
      <c r="T29" s="24"/>
      <c r="U29" s="24"/>
      <c r="V29" s="24"/>
      <c r="W29" s="24">
        <v>9436661</v>
      </c>
      <c r="X29" s="24">
        <v>13871997</v>
      </c>
      <c r="Y29" s="24">
        <v>-4435336</v>
      </c>
      <c r="Z29" s="6">
        <v>-31.97</v>
      </c>
      <c r="AA29" s="22">
        <v>24099000</v>
      </c>
    </row>
    <row r="30" spans="1:27" ht="13.5">
      <c r="A30" s="5" t="s">
        <v>34</v>
      </c>
      <c r="B30" s="3"/>
      <c r="C30" s="25">
        <v>125096446</v>
      </c>
      <c r="D30" s="25"/>
      <c r="E30" s="26">
        <v>79443000</v>
      </c>
      <c r="F30" s="27">
        <v>88707600</v>
      </c>
      <c r="G30" s="27">
        <v>1543936</v>
      </c>
      <c r="H30" s="27">
        <v>2495861</v>
      </c>
      <c r="I30" s="27">
        <v>1750211</v>
      </c>
      <c r="J30" s="27">
        <v>5790008</v>
      </c>
      <c r="K30" s="27"/>
      <c r="L30" s="27">
        <v>1589937</v>
      </c>
      <c r="M30" s="27">
        <v>3110666</v>
      </c>
      <c r="N30" s="27">
        <v>4700603</v>
      </c>
      <c r="O30" s="27">
        <v>1019652</v>
      </c>
      <c r="P30" s="27"/>
      <c r="Q30" s="27"/>
      <c r="R30" s="27">
        <v>1019652</v>
      </c>
      <c r="S30" s="27"/>
      <c r="T30" s="27"/>
      <c r="U30" s="27"/>
      <c r="V30" s="27"/>
      <c r="W30" s="27">
        <v>11510263</v>
      </c>
      <c r="X30" s="27">
        <v>46368747</v>
      </c>
      <c r="Y30" s="27">
        <v>-34858484</v>
      </c>
      <c r="Z30" s="7">
        <v>-75.18</v>
      </c>
      <c r="AA30" s="25">
        <v>88707600</v>
      </c>
    </row>
    <row r="31" spans="1:27" ht="13.5">
      <c r="A31" s="5" t="s">
        <v>35</v>
      </c>
      <c r="B31" s="3"/>
      <c r="C31" s="22">
        <v>48658540</v>
      </c>
      <c r="D31" s="22"/>
      <c r="E31" s="23">
        <v>47694418</v>
      </c>
      <c r="F31" s="24">
        <v>47356000</v>
      </c>
      <c r="G31" s="24">
        <v>2633958</v>
      </c>
      <c r="H31" s="24">
        <v>1850723</v>
      </c>
      <c r="I31" s="24">
        <v>2416221</v>
      </c>
      <c r="J31" s="24">
        <v>6900902</v>
      </c>
      <c r="K31" s="24"/>
      <c r="L31" s="24">
        <v>8476969</v>
      </c>
      <c r="M31" s="24">
        <v>-9990</v>
      </c>
      <c r="N31" s="24">
        <v>8466979</v>
      </c>
      <c r="O31" s="24">
        <v>6042545</v>
      </c>
      <c r="P31" s="24"/>
      <c r="Q31" s="24"/>
      <c r="R31" s="24">
        <v>6042545</v>
      </c>
      <c r="S31" s="24"/>
      <c r="T31" s="24"/>
      <c r="U31" s="24"/>
      <c r="V31" s="24"/>
      <c r="W31" s="24">
        <v>21410426</v>
      </c>
      <c r="X31" s="24">
        <v>36523503</v>
      </c>
      <c r="Y31" s="24">
        <v>-15113077</v>
      </c>
      <c r="Z31" s="6">
        <v>-41.38</v>
      </c>
      <c r="AA31" s="22">
        <v>47356000</v>
      </c>
    </row>
    <row r="32" spans="1:27" ht="13.5">
      <c r="A32" s="2" t="s">
        <v>36</v>
      </c>
      <c r="B32" s="3"/>
      <c r="C32" s="19">
        <f aca="true" t="shared" si="6" ref="C32:Y32">SUM(C33:C37)</f>
        <v>34829579</v>
      </c>
      <c r="D32" s="19">
        <f>SUM(D33:D37)</f>
        <v>0</v>
      </c>
      <c r="E32" s="20">
        <f t="shared" si="6"/>
        <v>50119200</v>
      </c>
      <c r="F32" s="21">
        <f t="shared" si="6"/>
        <v>48578200</v>
      </c>
      <c r="G32" s="21">
        <f t="shared" si="6"/>
        <v>3671508</v>
      </c>
      <c r="H32" s="21">
        <f t="shared" si="6"/>
        <v>3856405</v>
      </c>
      <c r="I32" s="21">
        <f t="shared" si="6"/>
        <v>3590174</v>
      </c>
      <c r="J32" s="21">
        <f t="shared" si="6"/>
        <v>11118087</v>
      </c>
      <c r="K32" s="21">
        <f t="shared" si="6"/>
        <v>0</v>
      </c>
      <c r="L32" s="21">
        <f t="shared" si="6"/>
        <v>4718294</v>
      </c>
      <c r="M32" s="21">
        <f t="shared" si="6"/>
        <v>22722</v>
      </c>
      <c r="N32" s="21">
        <f t="shared" si="6"/>
        <v>4741016</v>
      </c>
      <c r="O32" s="21">
        <f t="shared" si="6"/>
        <v>2978300</v>
      </c>
      <c r="P32" s="21">
        <f t="shared" si="6"/>
        <v>0</v>
      </c>
      <c r="Q32" s="21">
        <f t="shared" si="6"/>
        <v>0</v>
      </c>
      <c r="R32" s="21">
        <f t="shared" si="6"/>
        <v>2978300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18837403</v>
      </c>
      <c r="X32" s="21">
        <f t="shared" si="6"/>
        <v>37207512</v>
      </c>
      <c r="Y32" s="21">
        <f t="shared" si="6"/>
        <v>-18370109</v>
      </c>
      <c r="Z32" s="4">
        <f>+IF(X32&lt;&gt;0,+(Y32/X32)*100,0)</f>
        <v>-49.372043473371725</v>
      </c>
      <c r="AA32" s="19">
        <f>SUM(AA33:AA37)</f>
        <v>48578200</v>
      </c>
    </row>
    <row r="33" spans="1:27" ht="13.5">
      <c r="A33" s="5" t="s">
        <v>37</v>
      </c>
      <c r="B33" s="3"/>
      <c r="C33" s="22">
        <v>11500824</v>
      </c>
      <c r="D33" s="22"/>
      <c r="E33" s="23">
        <v>25506000</v>
      </c>
      <c r="F33" s="24">
        <v>24182000</v>
      </c>
      <c r="G33" s="24">
        <v>883096</v>
      </c>
      <c r="H33" s="24">
        <v>980584</v>
      </c>
      <c r="I33" s="24">
        <v>964421</v>
      </c>
      <c r="J33" s="24">
        <v>2828101</v>
      </c>
      <c r="K33" s="24"/>
      <c r="L33" s="24">
        <v>1245796</v>
      </c>
      <c r="M33" s="24">
        <v>22722</v>
      </c>
      <c r="N33" s="24">
        <v>1268518</v>
      </c>
      <c r="O33" s="24">
        <v>1151948</v>
      </c>
      <c r="P33" s="24"/>
      <c r="Q33" s="24"/>
      <c r="R33" s="24">
        <v>1151948</v>
      </c>
      <c r="S33" s="24"/>
      <c r="T33" s="24"/>
      <c r="U33" s="24"/>
      <c r="V33" s="24"/>
      <c r="W33" s="24">
        <v>5248567</v>
      </c>
      <c r="X33" s="24">
        <v>18708003</v>
      </c>
      <c r="Y33" s="24">
        <v>-13459436</v>
      </c>
      <c r="Z33" s="6">
        <v>-71.94</v>
      </c>
      <c r="AA33" s="22">
        <v>24182000</v>
      </c>
    </row>
    <row r="34" spans="1:27" ht="13.5">
      <c r="A34" s="5" t="s">
        <v>38</v>
      </c>
      <c r="B34" s="3"/>
      <c r="C34" s="22">
        <v>2822724</v>
      </c>
      <c r="D34" s="22"/>
      <c r="E34" s="23">
        <v>2914000</v>
      </c>
      <c r="F34" s="24">
        <v>2914000</v>
      </c>
      <c r="G34" s="24">
        <v>917375</v>
      </c>
      <c r="H34" s="24">
        <v>936811</v>
      </c>
      <c r="I34" s="24">
        <v>793811</v>
      </c>
      <c r="J34" s="24">
        <v>2647997</v>
      </c>
      <c r="K34" s="24"/>
      <c r="L34" s="24">
        <v>1049387</v>
      </c>
      <c r="M34" s="24"/>
      <c r="N34" s="24">
        <v>1049387</v>
      </c>
      <c r="O34" s="24">
        <v>132934</v>
      </c>
      <c r="P34" s="24"/>
      <c r="Q34" s="24"/>
      <c r="R34" s="24">
        <v>132934</v>
      </c>
      <c r="S34" s="24"/>
      <c r="T34" s="24"/>
      <c r="U34" s="24"/>
      <c r="V34" s="24"/>
      <c r="W34" s="24">
        <v>3830318</v>
      </c>
      <c r="X34" s="24">
        <v>1795500</v>
      </c>
      <c r="Y34" s="24">
        <v>2034818</v>
      </c>
      <c r="Z34" s="6">
        <v>113.33</v>
      </c>
      <c r="AA34" s="22">
        <v>2914000</v>
      </c>
    </row>
    <row r="35" spans="1:27" ht="13.5">
      <c r="A35" s="5" t="s">
        <v>39</v>
      </c>
      <c r="B35" s="3"/>
      <c r="C35" s="22">
        <v>18348511</v>
      </c>
      <c r="D35" s="22"/>
      <c r="E35" s="23">
        <v>18822000</v>
      </c>
      <c r="F35" s="24">
        <v>18722000</v>
      </c>
      <c r="G35" s="24">
        <v>1671389</v>
      </c>
      <c r="H35" s="24">
        <v>1741448</v>
      </c>
      <c r="I35" s="24">
        <v>1613796</v>
      </c>
      <c r="J35" s="24">
        <v>5026633</v>
      </c>
      <c r="K35" s="24"/>
      <c r="L35" s="24">
        <v>2165175</v>
      </c>
      <c r="M35" s="24"/>
      <c r="N35" s="24">
        <v>2165175</v>
      </c>
      <c r="O35" s="24">
        <v>1529775</v>
      </c>
      <c r="P35" s="24"/>
      <c r="Q35" s="24"/>
      <c r="R35" s="24">
        <v>1529775</v>
      </c>
      <c r="S35" s="24"/>
      <c r="T35" s="24"/>
      <c r="U35" s="24"/>
      <c r="V35" s="24"/>
      <c r="W35" s="24">
        <v>8721583</v>
      </c>
      <c r="X35" s="24">
        <v>14586003</v>
      </c>
      <c r="Y35" s="24">
        <v>-5864420</v>
      </c>
      <c r="Z35" s="6">
        <v>-40.21</v>
      </c>
      <c r="AA35" s="22">
        <v>18722000</v>
      </c>
    </row>
    <row r="36" spans="1:27" ht="13.5">
      <c r="A36" s="5" t="s">
        <v>40</v>
      </c>
      <c r="B36" s="3"/>
      <c r="C36" s="22">
        <v>44548</v>
      </c>
      <c r="D36" s="22"/>
      <c r="E36" s="23">
        <v>56200</v>
      </c>
      <c r="F36" s="24">
        <v>56200</v>
      </c>
      <c r="G36" s="24">
        <v>1581</v>
      </c>
      <c r="H36" s="24">
        <v>3048</v>
      </c>
      <c r="I36" s="24">
        <v>29963</v>
      </c>
      <c r="J36" s="24">
        <v>34592</v>
      </c>
      <c r="K36" s="24"/>
      <c r="L36" s="24">
        <v>3163</v>
      </c>
      <c r="M36" s="24"/>
      <c r="N36" s="24">
        <v>3163</v>
      </c>
      <c r="O36" s="24"/>
      <c r="P36" s="24"/>
      <c r="Q36" s="24"/>
      <c r="R36" s="24"/>
      <c r="S36" s="24"/>
      <c r="T36" s="24"/>
      <c r="U36" s="24"/>
      <c r="V36" s="24"/>
      <c r="W36" s="24">
        <v>37755</v>
      </c>
      <c r="X36" s="24">
        <v>42003</v>
      </c>
      <c r="Y36" s="24">
        <v>-4248</v>
      </c>
      <c r="Z36" s="6">
        <v>-10.11</v>
      </c>
      <c r="AA36" s="22">
        <v>56200</v>
      </c>
    </row>
    <row r="37" spans="1:27" ht="13.5">
      <c r="A37" s="5" t="s">
        <v>41</v>
      </c>
      <c r="B37" s="3"/>
      <c r="C37" s="25">
        <v>2112972</v>
      </c>
      <c r="D37" s="25"/>
      <c r="E37" s="26">
        <v>2821000</v>
      </c>
      <c r="F37" s="27">
        <v>2704000</v>
      </c>
      <c r="G37" s="27">
        <v>198067</v>
      </c>
      <c r="H37" s="27">
        <v>194514</v>
      </c>
      <c r="I37" s="27">
        <v>188183</v>
      </c>
      <c r="J37" s="27">
        <v>580764</v>
      </c>
      <c r="K37" s="27"/>
      <c r="L37" s="27">
        <v>254773</v>
      </c>
      <c r="M37" s="27"/>
      <c r="N37" s="27">
        <v>254773</v>
      </c>
      <c r="O37" s="27">
        <v>163643</v>
      </c>
      <c r="P37" s="27"/>
      <c r="Q37" s="27"/>
      <c r="R37" s="27">
        <v>163643</v>
      </c>
      <c r="S37" s="27"/>
      <c r="T37" s="27"/>
      <c r="U37" s="27"/>
      <c r="V37" s="27"/>
      <c r="W37" s="27">
        <v>999180</v>
      </c>
      <c r="X37" s="27">
        <v>2076003</v>
      </c>
      <c r="Y37" s="27">
        <v>-1076823</v>
      </c>
      <c r="Z37" s="7">
        <v>-51.87</v>
      </c>
      <c r="AA37" s="25">
        <v>2704000</v>
      </c>
    </row>
    <row r="38" spans="1:27" ht="13.5">
      <c r="A38" s="2" t="s">
        <v>42</v>
      </c>
      <c r="B38" s="8"/>
      <c r="C38" s="19">
        <f aca="true" t="shared" si="7" ref="C38:Y38">SUM(C39:C41)</f>
        <v>44682994</v>
      </c>
      <c r="D38" s="19">
        <f>SUM(D39:D41)</f>
        <v>0</v>
      </c>
      <c r="E38" s="20">
        <f t="shared" si="7"/>
        <v>35789982</v>
      </c>
      <c r="F38" s="21">
        <f t="shared" si="7"/>
        <v>36354782</v>
      </c>
      <c r="G38" s="21">
        <f t="shared" si="7"/>
        <v>1841919</v>
      </c>
      <c r="H38" s="21">
        <f t="shared" si="7"/>
        <v>1510636</v>
      </c>
      <c r="I38" s="21">
        <f t="shared" si="7"/>
        <v>1212382</v>
      </c>
      <c r="J38" s="21">
        <f t="shared" si="7"/>
        <v>4564937</v>
      </c>
      <c r="K38" s="21">
        <f t="shared" si="7"/>
        <v>233728</v>
      </c>
      <c r="L38" s="21">
        <f t="shared" si="7"/>
        <v>4794962</v>
      </c>
      <c r="M38" s="21">
        <f t="shared" si="7"/>
        <v>-26318</v>
      </c>
      <c r="N38" s="21">
        <f t="shared" si="7"/>
        <v>5002372</v>
      </c>
      <c r="O38" s="21">
        <f t="shared" si="7"/>
        <v>4280177</v>
      </c>
      <c r="P38" s="21">
        <f t="shared" si="7"/>
        <v>0</v>
      </c>
      <c r="Q38" s="21">
        <f t="shared" si="7"/>
        <v>0</v>
      </c>
      <c r="R38" s="21">
        <f t="shared" si="7"/>
        <v>4280177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13847486</v>
      </c>
      <c r="X38" s="21">
        <f t="shared" si="7"/>
        <v>31674744</v>
      </c>
      <c r="Y38" s="21">
        <f t="shared" si="7"/>
        <v>-17827258</v>
      </c>
      <c r="Z38" s="4">
        <f>+IF(X38&lt;&gt;0,+(Y38/X38)*100,0)</f>
        <v>-56.28224809015031</v>
      </c>
      <c r="AA38" s="19">
        <f>SUM(AA39:AA41)</f>
        <v>36354782</v>
      </c>
    </row>
    <row r="39" spans="1:27" ht="13.5">
      <c r="A39" s="5" t="s">
        <v>43</v>
      </c>
      <c r="B39" s="3"/>
      <c r="C39" s="22">
        <v>6476980</v>
      </c>
      <c r="D39" s="22"/>
      <c r="E39" s="23">
        <v>11862000</v>
      </c>
      <c r="F39" s="24">
        <v>9803000</v>
      </c>
      <c r="G39" s="24">
        <v>691346</v>
      </c>
      <c r="H39" s="24">
        <v>268586</v>
      </c>
      <c r="I39" s="24">
        <v>328502</v>
      </c>
      <c r="J39" s="24">
        <v>1288434</v>
      </c>
      <c r="K39" s="24"/>
      <c r="L39" s="24">
        <v>1417603</v>
      </c>
      <c r="M39" s="24">
        <v>2632</v>
      </c>
      <c r="N39" s="24">
        <v>1420235</v>
      </c>
      <c r="O39" s="24">
        <v>2225677</v>
      </c>
      <c r="P39" s="24"/>
      <c r="Q39" s="24"/>
      <c r="R39" s="24">
        <v>2225677</v>
      </c>
      <c r="S39" s="24"/>
      <c r="T39" s="24"/>
      <c r="U39" s="24"/>
      <c r="V39" s="24"/>
      <c r="W39" s="24">
        <v>4934346</v>
      </c>
      <c r="X39" s="24">
        <v>12125997</v>
      </c>
      <c r="Y39" s="24">
        <v>-7191651</v>
      </c>
      <c r="Z39" s="6">
        <v>-59.31</v>
      </c>
      <c r="AA39" s="22">
        <v>9803000</v>
      </c>
    </row>
    <row r="40" spans="1:27" ht="13.5">
      <c r="A40" s="5" t="s">
        <v>44</v>
      </c>
      <c r="B40" s="3"/>
      <c r="C40" s="22">
        <v>34703925</v>
      </c>
      <c r="D40" s="22"/>
      <c r="E40" s="23">
        <v>20391982</v>
      </c>
      <c r="F40" s="24">
        <v>23711382</v>
      </c>
      <c r="G40" s="24">
        <v>872188</v>
      </c>
      <c r="H40" s="24">
        <v>944319</v>
      </c>
      <c r="I40" s="24">
        <v>597922</v>
      </c>
      <c r="J40" s="24">
        <v>2414429</v>
      </c>
      <c r="K40" s="24">
        <v>233728</v>
      </c>
      <c r="L40" s="24">
        <v>3097645</v>
      </c>
      <c r="M40" s="24">
        <v>-28950</v>
      </c>
      <c r="N40" s="24">
        <v>3302423</v>
      </c>
      <c r="O40" s="24">
        <v>1869321</v>
      </c>
      <c r="P40" s="24"/>
      <c r="Q40" s="24"/>
      <c r="R40" s="24">
        <v>1869321</v>
      </c>
      <c r="S40" s="24"/>
      <c r="T40" s="24"/>
      <c r="U40" s="24"/>
      <c r="V40" s="24"/>
      <c r="W40" s="24">
        <v>7586173</v>
      </c>
      <c r="X40" s="24">
        <v>11369250</v>
      </c>
      <c r="Y40" s="24">
        <v>-3783077</v>
      </c>
      <c r="Z40" s="6">
        <v>-33.27</v>
      </c>
      <c r="AA40" s="22">
        <v>23711382</v>
      </c>
    </row>
    <row r="41" spans="1:27" ht="13.5">
      <c r="A41" s="5" t="s">
        <v>45</v>
      </c>
      <c r="B41" s="3"/>
      <c r="C41" s="22">
        <v>3502089</v>
      </c>
      <c r="D41" s="22"/>
      <c r="E41" s="23">
        <v>3536000</v>
      </c>
      <c r="F41" s="24">
        <v>2840400</v>
      </c>
      <c r="G41" s="24">
        <v>278385</v>
      </c>
      <c r="H41" s="24">
        <v>297731</v>
      </c>
      <c r="I41" s="24">
        <v>285958</v>
      </c>
      <c r="J41" s="24">
        <v>862074</v>
      </c>
      <c r="K41" s="24"/>
      <c r="L41" s="24">
        <v>279714</v>
      </c>
      <c r="M41" s="24"/>
      <c r="N41" s="24">
        <v>279714</v>
      </c>
      <c r="O41" s="24">
        <v>185179</v>
      </c>
      <c r="P41" s="24"/>
      <c r="Q41" s="24"/>
      <c r="R41" s="24">
        <v>185179</v>
      </c>
      <c r="S41" s="24"/>
      <c r="T41" s="24"/>
      <c r="U41" s="24"/>
      <c r="V41" s="24"/>
      <c r="W41" s="24">
        <v>1326967</v>
      </c>
      <c r="X41" s="24">
        <v>8179497</v>
      </c>
      <c r="Y41" s="24">
        <v>-6852530</v>
      </c>
      <c r="Z41" s="6">
        <v>-83.78</v>
      </c>
      <c r="AA41" s="22">
        <v>2840400</v>
      </c>
    </row>
    <row r="42" spans="1:27" ht="13.5">
      <c r="A42" s="2" t="s">
        <v>46</v>
      </c>
      <c r="B42" s="8"/>
      <c r="C42" s="19">
        <f aca="true" t="shared" si="8" ref="C42:Y42">SUM(C43:C46)</f>
        <v>198815333</v>
      </c>
      <c r="D42" s="19">
        <f>SUM(D43:D46)</f>
        <v>0</v>
      </c>
      <c r="E42" s="20">
        <f t="shared" si="8"/>
        <v>241113000</v>
      </c>
      <c r="F42" s="21">
        <f t="shared" si="8"/>
        <v>176945700</v>
      </c>
      <c r="G42" s="21">
        <f t="shared" si="8"/>
        <v>7145229</v>
      </c>
      <c r="H42" s="21">
        <f t="shared" si="8"/>
        <v>12498387</v>
      </c>
      <c r="I42" s="21">
        <f t="shared" si="8"/>
        <v>25003898</v>
      </c>
      <c r="J42" s="21">
        <f t="shared" si="8"/>
        <v>44647514</v>
      </c>
      <c r="K42" s="21">
        <f t="shared" si="8"/>
        <v>12916922</v>
      </c>
      <c r="L42" s="21">
        <f t="shared" si="8"/>
        <v>9377698</v>
      </c>
      <c r="M42" s="21">
        <f t="shared" si="8"/>
        <v>3417197</v>
      </c>
      <c r="N42" s="21">
        <f t="shared" si="8"/>
        <v>25711817</v>
      </c>
      <c r="O42" s="21">
        <f t="shared" si="8"/>
        <v>28296289</v>
      </c>
      <c r="P42" s="21">
        <f t="shared" si="8"/>
        <v>0</v>
      </c>
      <c r="Q42" s="21">
        <f t="shared" si="8"/>
        <v>0</v>
      </c>
      <c r="R42" s="21">
        <f t="shared" si="8"/>
        <v>28296289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98655620</v>
      </c>
      <c r="X42" s="21">
        <f t="shared" si="8"/>
        <v>189551259</v>
      </c>
      <c r="Y42" s="21">
        <f t="shared" si="8"/>
        <v>-90895639</v>
      </c>
      <c r="Z42" s="4">
        <f>+IF(X42&lt;&gt;0,+(Y42/X42)*100,0)</f>
        <v>-47.95306529723445</v>
      </c>
      <c r="AA42" s="19">
        <f>SUM(AA43:AA46)</f>
        <v>176945700</v>
      </c>
    </row>
    <row r="43" spans="1:27" ht="13.5">
      <c r="A43" s="5" t="s">
        <v>47</v>
      </c>
      <c r="B43" s="3"/>
      <c r="C43" s="22">
        <v>123550748</v>
      </c>
      <c r="D43" s="22"/>
      <c r="E43" s="23">
        <v>129734000</v>
      </c>
      <c r="F43" s="24">
        <v>76400400</v>
      </c>
      <c r="G43" s="24">
        <v>1852822</v>
      </c>
      <c r="H43" s="24">
        <v>7100235</v>
      </c>
      <c r="I43" s="24">
        <v>20907680</v>
      </c>
      <c r="J43" s="24">
        <v>29860737</v>
      </c>
      <c r="K43" s="24">
        <v>11691783</v>
      </c>
      <c r="L43" s="24">
        <v>3563118</v>
      </c>
      <c r="M43" s="24"/>
      <c r="N43" s="24">
        <v>15254901</v>
      </c>
      <c r="O43" s="24">
        <v>13270934</v>
      </c>
      <c r="P43" s="24"/>
      <c r="Q43" s="24"/>
      <c r="R43" s="24">
        <v>13270934</v>
      </c>
      <c r="S43" s="24"/>
      <c r="T43" s="24"/>
      <c r="U43" s="24"/>
      <c r="V43" s="24"/>
      <c r="W43" s="24">
        <v>58386572</v>
      </c>
      <c r="X43" s="24">
        <v>109671003</v>
      </c>
      <c r="Y43" s="24">
        <v>-51284431</v>
      </c>
      <c r="Z43" s="6">
        <v>-46.76</v>
      </c>
      <c r="AA43" s="22">
        <v>76400400</v>
      </c>
    </row>
    <row r="44" spans="1:27" ht="13.5">
      <c r="A44" s="5" t="s">
        <v>48</v>
      </c>
      <c r="B44" s="3"/>
      <c r="C44" s="22">
        <v>34616789</v>
      </c>
      <c r="D44" s="22"/>
      <c r="E44" s="23">
        <v>56891000</v>
      </c>
      <c r="F44" s="24">
        <v>56891600</v>
      </c>
      <c r="G44" s="24">
        <v>2696714</v>
      </c>
      <c r="H44" s="24">
        <v>2706658</v>
      </c>
      <c r="I44" s="24">
        <v>1276022</v>
      </c>
      <c r="J44" s="24">
        <v>6679394</v>
      </c>
      <c r="K44" s="24">
        <v>1225139</v>
      </c>
      <c r="L44" s="24">
        <v>2223524</v>
      </c>
      <c r="M44" s="24">
        <v>1810862</v>
      </c>
      <c r="N44" s="24">
        <v>5259525</v>
      </c>
      <c r="O44" s="24">
        <v>12027697</v>
      </c>
      <c r="P44" s="24"/>
      <c r="Q44" s="24"/>
      <c r="R44" s="24">
        <v>12027697</v>
      </c>
      <c r="S44" s="24"/>
      <c r="T44" s="24"/>
      <c r="U44" s="24"/>
      <c r="V44" s="24"/>
      <c r="W44" s="24">
        <v>23966616</v>
      </c>
      <c r="X44" s="24">
        <v>45774000</v>
      </c>
      <c r="Y44" s="24">
        <v>-21807384</v>
      </c>
      <c r="Z44" s="6">
        <v>-47.64</v>
      </c>
      <c r="AA44" s="22">
        <v>56891600</v>
      </c>
    </row>
    <row r="45" spans="1:27" ht="13.5">
      <c r="A45" s="5" t="s">
        <v>49</v>
      </c>
      <c r="B45" s="3"/>
      <c r="C45" s="25">
        <v>24786627</v>
      </c>
      <c r="D45" s="25"/>
      <c r="E45" s="26">
        <v>32966000</v>
      </c>
      <c r="F45" s="27">
        <v>25545400</v>
      </c>
      <c r="G45" s="27">
        <v>1592000</v>
      </c>
      <c r="H45" s="27">
        <v>1611923</v>
      </c>
      <c r="I45" s="27">
        <v>1806792</v>
      </c>
      <c r="J45" s="27">
        <v>5010715</v>
      </c>
      <c r="K45" s="27"/>
      <c r="L45" s="27">
        <v>1974173</v>
      </c>
      <c r="M45" s="27">
        <v>1606335</v>
      </c>
      <c r="N45" s="27">
        <v>3580508</v>
      </c>
      <c r="O45" s="27">
        <v>1737472</v>
      </c>
      <c r="P45" s="27"/>
      <c r="Q45" s="27"/>
      <c r="R45" s="27">
        <v>1737472</v>
      </c>
      <c r="S45" s="27"/>
      <c r="T45" s="27"/>
      <c r="U45" s="27"/>
      <c r="V45" s="27"/>
      <c r="W45" s="27">
        <v>10328695</v>
      </c>
      <c r="X45" s="27">
        <v>24733503</v>
      </c>
      <c r="Y45" s="27">
        <v>-14404808</v>
      </c>
      <c r="Z45" s="7">
        <v>-58.24</v>
      </c>
      <c r="AA45" s="25">
        <v>25545400</v>
      </c>
    </row>
    <row r="46" spans="1:27" ht="13.5">
      <c r="A46" s="5" t="s">
        <v>50</v>
      </c>
      <c r="B46" s="3"/>
      <c r="C46" s="22">
        <v>15861169</v>
      </c>
      <c r="D46" s="22"/>
      <c r="E46" s="23">
        <v>21522000</v>
      </c>
      <c r="F46" s="24">
        <v>18108300</v>
      </c>
      <c r="G46" s="24">
        <v>1003693</v>
      </c>
      <c r="H46" s="24">
        <v>1079571</v>
      </c>
      <c r="I46" s="24">
        <v>1013404</v>
      </c>
      <c r="J46" s="24">
        <v>3096668</v>
      </c>
      <c r="K46" s="24"/>
      <c r="L46" s="24">
        <v>1616883</v>
      </c>
      <c r="M46" s="24"/>
      <c r="N46" s="24">
        <v>1616883</v>
      </c>
      <c r="O46" s="24">
        <v>1260186</v>
      </c>
      <c r="P46" s="24"/>
      <c r="Q46" s="24"/>
      <c r="R46" s="24">
        <v>1260186</v>
      </c>
      <c r="S46" s="24"/>
      <c r="T46" s="24"/>
      <c r="U46" s="24"/>
      <c r="V46" s="24"/>
      <c r="W46" s="24">
        <v>5973737</v>
      </c>
      <c r="X46" s="24">
        <v>9372753</v>
      </c>
      <c r="Y46" s="24">
        <v>-3399016</v>
      </c>
      <c r="Z46" s="6">
        <v>-36.26</v>
      </c>
      <c r="AA46" s="22">
        <v>18108300</v>
      </c>
    </row>
    <row r="47" spans="1:27" ht="13.5">
      <c r="A47" s="2" t="s">
        <v>51</v>
      </c>
      <c r="B47" s="8" t="s">
        <v>52</v>
      </c>
      <c r="C47" s="19">
        <v>216571</v>
      </c>
      <c r="D47" s="19"/>
      <c r="E47" s="20">
        <v>169000</v>
      </c>
      <c r="F47" s="21">
        <v>169000</v>
      </c>
      <c r="G47" s="21">
        <v>12195</v>
      </c>
      <c r="H47" s="21"/>
      <c r="I47" s="21">
        <v>18275</v>
      </c>
      <c r="J47" s="21">
        <v>30470</v>
      </c>
      <c r="K47" s="21">
        <v>12195</v>
      </c>
      <c r="L47" s="21">
        <v>12195</v>
      </c>
      <c r="M47" s="21"/>
      <c r="N47" s="21">
        <v>24390</v>
      </c>
      <c r="O47" s="21"/>
      <c r="P47" s="21"/>
      <c r="Q47" s="21"/>
      <c r="R47" s="21"/>
      <c r="S47" s="21"/>
      <c r="T47" s="21"/>
      <c r="U47" s="21"/>
      <c r="V47" s="21"/>
      <c r="W47" s="21">
        <v>54860</v>
      </c>
      <c r="X47" s="21">
        <v>126747</v>
      </c>
      <c r="Y47" s="21">
        <v>-71887</v>
      </c>
      <c r="Z47" s="4">
        <v>-56.72</v>
      </c>
      <c r="AA47" s="19">
        <v>169000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471524223</v>
      </c>
      <c r="D48" s="40">
        <f>+D28+D32+D38+D42+D47</f>
        <v>0</v>
      </c>
      <c r="E48" s="41">
        <f t="shared" si="9"/>
        <v>486190600</v>
      </c>
      <c r="F48" s="42">
        <f t="shared" si="9"/>
        <v>422210282</v>
      </c>
      <c r="G48" s="42">
        <f t="shared" si="9"/>
        <v>18194840</v>
      </c>
      <c r="H48" s="42">
        <f t="shared" si="9"/>
        <v>23128565</v>
      </c>
      <c r="I48" s="42">
        <f t="shared" si="9"/>
        <v>35679000</v>
      </c>
      <c r="J48" s="42">
        <f t="shared" si="9"/>
        <v>77002405</v>
      </c>
      <c r="K48" s="42">
        <f t="shared" si="9"/>
        <v>13162845</v>
      </c>
      <c r="L48" s="42">
        <f t="shared" si="9"/>
        <v>31066003</v>
      </c>
      <c r="M48" s="42">
        <f t="shared" si="9"/>
        <v>6514277</v>
      </c>
      <c r="N48" s="42">
        <f t="shared" si="9"/>
        <v>50743125</v>
      </c>
      <c r="O48" s="42">
        <f t="shared" si="9"/>
        <v>46007189</v>
      </c>
      <c r="P48" s="42">
        <f t="shared" si="9"/>
        <v>0</v>
      </c>
      <c r="Q48" s="42">
        <f t="shared" si="9"/>
        <v>0</v>
      </c>
      <c r="R48" s="42">
        <f t="shared" si="9"/>
        <v>46007189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173752719</v>
      </c>
      <c r="X48" s="42">
        <f t="shared" si="9"/>
        <v>355324509</v>
      </c>
      <c r="Y48" s="42">
        <f t="shared" si="9"/>
        <v>-181571790</v>
      </c>
      <c r="Z48" s="43">
        <f>+IF(X48&lt;&gt;0,+(Y48/X48)*100,0)</f>
        <v>-51.10027183630049</v>
      </c>
      <c r="AA48" s="40">
        <f>+AA28+AA32+AA38+AA42+AA47</f>
        <v>422210282</v>
      </c>
    </row>
    <row r="49" spans="1:27" ht="13.5">
      <c r="A49" s="14" t="s">
        <v>58</v>
      </c>
      <c r="B49" s="15"/>
      <c r="C49" s="44">
        <f aca="true" t="shared" si="10" ref="C49:Y49">+C25-C48</f>
        <v>-69416386</v>
      </c>
      <c r="D49" s="44">
        <f>+D25-D48</f>
        <v>0</v>
      </c>
      <c r="E49" s="45">
        <f t="shared" si="10"/>
        <v>170043763</v>
      </c>
      <c r="F49" s="46">
        <f t="shared" si="10"/>
        <v>43168469</v>
      </c>
      <c r="G49" s="46">
        <f t="shared" si="10"/>
        <v>67981223</v>
      </c>
      <c r="H49" s="46">
        <f t="shared" si="10"/>
        <v>10123452</v>
      </c>
      <c r="I49" s="46">
        <f t="shared" si="10"/>
        <v>-5026000</v>
      </c>
      <c r="J49" s="46">
        <f t="shared" si="10"/>
        <v>73078675</v>
      </c>
      <c r="K49" s="46">
        <f t="shared" si="10"/>
        <v>6855230</v>
      </c>
      <c r="L49" s="46">
        <f t="shared" si="10"/>
        <v>5178377</v>
      </c>
      <c r="M49" s="46">
        <f t="shared" si="10"/>
        <v>-6514277</v>
      </c>
      <c r="N49" s="46">
        <f t="shared" si="10"/>
        <v>5519330</v>
      </c>
      <c r="O49" s="46">
        <f t="shared" si="10"/>
        <v>-20855189</v>
      </c>
      <c r="P49" s="46">
        <f t="shared" si="10"/>
        <v>0</v>
      </c>
      <c r="Q49" s="46">
        <f t="shared" si="10"/>
        <v>0</v>
      </c>
      <c r="R49" s="46">
        <f t="shared" si="10"/>
        <v>-20855189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57742816</v>
      </c>
      <c r="X49" s="46">
        <f>IF(F25=F48,0,X25-X48)</f>
        <v>-18</v>
      </c>
      <c r="Y49" s="46">
        <f t="shared" si="10"/>
        <v>57742834</v>
      </c>
      <c r="Z49" s="47">
        <f>+IF(X49&lt;&gt;0,+(Y49/X49)*100,0)</f>
        <v>-320793522.2222222</v>
      </c>
      <c r="AA49" s="44">
        <f>+AA25-AA48</f>
        <v>43168469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159587201</v>
      </c>
      <c r="D5" s="19">
        <f>SUM(D6:D8)</f>
        <v>0</v>
      </c>
      <c r="E5" s="20">
        <f t="shared" si="0"/>
        <v>181887177</v>
      </c>
      <c r="F5" s="21">
        <f t="shared" si="0"/>
        <v>179271304</v>
      </c>
      <c r="G5" s="21">
        <f t="shared" si="0"/>
        <v>38454040</v>
      </c>
      <c r="H5" s="21">
        <f t="shared" si="0"/>
        <v>8362222</v>
      </c>
      <c r="I5" s="21">
        <f t="shared" si="0"/>
        <v>8852525</v>
      </c>
      <c r="J5" s="21">
        <f t="shared" si="0"/>
        <v>55668787</v>
      </c>
      <c r="K5" s="21">
        <f t="shared" si="0"/>
        <v>8908547</v>
      </c>
      <c r="L5" s="21">
        <f t="shared" si="0"/>
        <v>8185749</v>
      </c>
      <c r="M5" s="21">
        <f t="shared" si="0"/>
        <v>33818459</v>
      </c>
      <c r="N5" s="21">
        <f t="shared" si="0"/>
        <v>50912755</v>
      </c>
      <c r="O5" s="21">
        <f t="shared" si="0"/>
        <v>7772270</v>
      </c>
      <c r="P5" s="21">
        <f t="shared" si="0"/>
        <v>7688778</v>
      </c>
      <c r="Q5" s="21">
        <f t="shared" si="0"/>
        <v>0</v>
      </c>
      <c r="R5" s="21">
        <f t="shared" si="0"/>
        <v>15461048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122042590</v>
      </c>
      <c r="X5" s="21">
        <f t="shared" si="0"/>
        <v>0</v>
      </c>
      <c r="Y5" s="21">
        <f t="shared" si="0"/>
        <v>122042590</v>
      </c>
      <c r="Z5" s="4">
        <f>+IF(X5&lt;&gt;0,+(Y5/X5)*100,0)</f>
        <v>0</v>
      </c>
      <c r="AA5" s="19">
        <f>SUM(AA6:AA8)</f>
        <v>179271304</v>
      </c>
    </row>
    <row r="6" spans="1:27" ht="13.5">
      <c r="A6" s="5" t="s">
        <v>33</v>
      </c>
      <c r="B6" s="3"/>
      <c r="C6" s="22">
        <v>7427786</v>
      </c>
      <c r="D6" s="22"/>
      <c r="E6" s="23">
        <v>6578700</v>
      </c>
      <c r="F6" s="24">
        <v>6376036</v>
      </c>
      <c r="G6" s="24">
        <v>136991</v>
      </c>
      <c r="H6" s="24">
        <v>634317</v>
      </c>
      <c r="I6" s="24">
        <v>1199675</v>
      </c>
      <c r="J6" s="24">
        <v>1970983</v>
      </c>
      <c r="K6" s="24">
        <v>1359615</v>
      </c>
      <c r="L6" s="24">
        <v>703371</v>
      </c>
      <c r="M6" s="24">
        <v>1299774</v>
      </c>
      <c r="N6" s="24">
        <v>3362760</v>
      </c>
      <c r="O6" s="24">
        <v>657462</v>
      </c>
      <c r="P6" s="24">
        <v>681180</v>
      </c>
      <c r="Q6" s="24"/>
      <c r="R6" s="24">
        <v>1338642</v>
      </c>
      <c r="S6" s="24"/>
      <c r="T6" s="24"/>
      <c r="U6" s="24"/>
      <c r="V6" s="24"/>
      <c r="W6" s="24">
        <v>6672385</v>
      </c>
      <c r="X6" s="24"/>
      <c r="Y6" s="24">
        <v>6672385</v>
      </c>
      <c r="Z6" s="6">
        <v>0</v>
      </c>
      <c r="AA6" s="22">
        <v>6376036</v>
      </c>
    </row>
    <row r="7" spans="1:27" ht="13.5">
      <c r="A7" s="5" t="s">
        <v>34</v>
      </c>
      <c r="B7" s="3"/>
      <c r="C7" s="25">
        <v>151822163</v>
      </c>
      <c r="D7" s="25"/>
      <c r="E7" s="26">
        <v>175158477</v>
      </c>
      <c r="F7" s="27">
        <v>172767862</v>
      </c>
      <c r="G7" s="27">
        <v>38307763</v>
      </c>
      <c r="H7" s="27">
        <v>7718177</v>
      </c>
      <c r="I7" s="27">
        <v>7643376</v>
      </c>
      <c r="J7" s="27">
        <v>53669316</v>
      </c>
      <c r="K7" s="27">
        <v>7522422</v>
      </c>
      <c r="L7" s="27">
        <v>7450960</v>
      </c>
      <c r="M7" s="27">
        <v>32509981</v>
      </c>
      <c r="N7" s="27">
        <v>47483363</v>
      </c>
      <c r="O7" s="27">
        <v>7102371</v>
      </c>
      <c r="P7" s="27">
        <v>6981091</v>
      </c>
      <c r="Q7" s="27"/>
      <c r="R7" s="27">
        <v>14083462</v>
      </c>
      <c r="S7" s="27"/>
      <c r="T7" s="27"/>
      <c r="U7" s="27"/>
      <c r="V7" s="27"/>
      <c r="W7" s="27">
        <v>115236141</v>
      </c>
      <c r="X7" s="27"/>
      <c r="Y7" s="27">
        <v>115236141</v>
      </c>
      <c r="Z7" s="7">
        <v>0</v>
      </c>
      <c r="AA7" s="25">
        <v>172767862</v>
      </c>
    </row>
    <row r="8" spans="1:27" ht="13.5">
      <c r="A8" s="5" t="s">
        <v>35</v>
      </c>
      <c r="B8" s="3"/>
      <c r="C8" s="22">
        <v>337252</v>
      </c>
      <c r="D8" s="22"/>
      <c r="E8" s="23">
        <v>150000</v>
      </c>
      <c r="F8" s="24">
        <v>127406</v>
      </c>
      <c r="G8" s="24">
        <v>9286</v>
      </c>
      <c r="H8" s="24">
        <v>9728</v>
      </c>
      <c r="I8" s="24">
        <v>9474</v>
      </c>
      <c r="J8" s="24">
        <v>28488</v>
      </c>
      <c r="K8" s="24">
        <v>26510</v>
      </c>
      <c r="L8" s="24">
        <v>31418</v>
      </c>
      <c r="M8" s="24">
        <v>8704</v>
      </c>
      <c r="N8" s="24">
        <v>66632</v>
      </c>
      <c r="O8" s="24">
        <v>12437</v>
      </c>
      <c r="P8" s="24">
        <v>26507</v>
      </c>
      <c r="Q8" s="24"/>
      <c r="R8" s="24">
        <v>38944</v>
      </c>
      <c r="S8" s="24"/>
      <c r="T8" s="24"/>
      <c r="U8" s="24"/>
      <c r="V8" s="24"/>
      <c r="W8" s="24">
        <v>134064</v>
      </c>
      <c r="X8" s="24"/>
      <c r="Y8" s="24">
        <v>134064</v>
      </c>
      <c r="Z8" s="6">
        <v>0</v>
      </c>
      <c r="AA8" s="22">
        <v>127406</v>
      </c>
    </row>
    <row r="9" spans="1:27" ht="13.5">
      <c r="A9" s="2" t="s">
        <v>36</v>
      </c>
      <c r="B9" s="3"/>
      <c r="C9" s="19">
        <f aca="true" t="shared" si="1" ref="C9:Y9">SUM(C10:C14)</f>
        <v>6967006</v>
      </c>
      <c r="D9" s="19">
        <f>SUM(D10:D14)</f>
        <v>0</v>
      </c>
      <c r="E9" s="20">
        <f t="shared" si="1"/>
        <v>12878983</v>
      </c>
      <c r="F9" s="21">
        <f t="shared" si="1"/>
        <v>16201721</v>
      </c>
      <c r="G9" s="21">
        <f t="shared" si="1"/>
        <v>588667</v>
      </c>
      <c r="H9" s="21">
        <f t="shared" si="1"/>
        <v>435913</v>
      </c>
      <c r="I9" s="21">
        <f t="shared" si="1"/>
        <v>741502</v>
      </c>
      <c r="J9" s="21">
        <f t="shared" si="1"/>
        <v>1766082</v>
      </c>
      <c r="K9" s="21">
        <f t="shared" si="1"/>
        <v>-454052</v>
      </c>
      <c r="L9" s="21">
        <f t="shared" si="1"/>
        <v>1217517</v>
      </c>
      <c r="M9" s="21">
        <f t="shared" si="1"/>
        <v>484807</v>
      </c>
      <c r="N9" s="21">
        <f t="shared" si="1"/>
        <v>1248272</v>
      </c>
      <c r="O9" s="21">
        <f t="shared" si="1"/>
        <v>538442</v>
      </c>
      <c r="P9" s="21">
        <f t="shared" si="1"/>
        <v>865588</v>
      </c>
      <c r="Q9" s="21">
        <f t="shared" si="1"/>
        <v>0</v>
      </c>
      <c r="R9" s="21">
        <f t="shared" si="1"/>
        <v>1404030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4418384</v>
      </c>
      <c r="X9" s="21">
        <f t="shared" si="1"/>
        <v>0</v>
      </c>
      <c r="Y9" s="21">
        <f t="shared" si="1"/>
        <v>4418384</v>
      </c>
      <c r="Z9" s="4">
        <f>+IF(X9&lt;&gt;0,+(Y9/X9)*100,0)</f>
        <v>0</v>
      </c>
      <c r="AA9" s="19">
        <f>SUM(AA10:AA14)</f>
        <v>16201721</v>
      </c>
    </row>
    <row r="10" spans="1:27" ht="13.5">
      <c r="A10" s="5" t="s">
        <v>37</v>
      </c>
      <c r="B10" s="3"/>
      <c r="C10" s="22">
        <v>2337713</v>
      </c>
      <c r="D10" s="22"/>
      <c r="E10" s="23">
        <v>5671358</v>
      </c>
      <c r="F10" s="24">
        <v>8993634</v>
      </c>
      <c r="G10" s="24">
        <v>49176</v>
      </c>
      <c r="H10" s="24">
        <v>178570</v>
      </c>
      <c r="I10" s="24">
        <v>277349</v>
      </c>
      <c r="J10" s="24">
        <v>505095</v>
      </c>
      <c r="K10" s="24">
        <v>296994</v>
      </c>
      <c r="L10" s="24">
        <v>251695</v>
      </c>
      <c r="M10" s="24">
        <v>271045</v>
      </c>
      <c r="N10" s="24">
        <v>819734</v>
      </c>
      <c r="O10" s="24">
        <v>521130</v>
      </c>
      <c r="P10" s="24">
        <v>249937</v>
      </c>
      <c r="Q10" s="24"/>
      <c r="R10" s="24">
        <v>771067</v>
      </c>
      <c r="S10" s="24"/>
      <c r="T10" s="24"/>
      <c r="U10" s="24"/>
      <c r="V10" s="24"/>
      <c r="W10" s="24">
        <v>2095896</v>
      </c>
      <c r="X10" s="24"/>
      <c r="Y10" s="24">
        <v>2095896</v>
      </c>
      <c r="Z10" s="6">
        <v>0</v>
      </c>
      <c r="AA10" s="22">
        <v>8993634</v>
      </c>
    </row>
    <row r="11" spans="1:27" ht="13.5">
      <c r="A11" s="5" t="s">
        <v>38</v>
      </c>
      <c r="B11" s="3"/>
      <c r="C11" s="22"/>
      <c r="D11" s="22"/>
      <c r="E11" s="23">
        <v>137000</v>
      </c>
      <c r="F11" s="24">
        <v>137089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>
        <v>137089</v>
      </c>
    </row>
    <row r="12" spans="1:27" ht="13.5">
      <c r="A12" s="5" t="s">
        <v>39</v>
      </c>
      <c r="B12" s="3"/>
      <c r="C12" s="22">
        <v>1988815</v>
      </c>
      <c r="D12" s="22"/>
      <c r="E12" s="23">
        <v>1306595</v>
      </c>
      <c r="F12" s="24">
        <v>1306722</v>
      </c>
      <c r="G12" s="24">
        <v>180627</v>
      </c>
      <c r="H12" s="24">
        <v>143844</v>
      </c>
      <c r="I12" s="24">
        <v>123542</v>
      </c>
      <c r="J12" s="24">
        <v>448013</v>
      </c>
      <c r="K12" s="24">
        <v>164911</v>
      </c>
      <c r="L12" s="24">
        <v>149954</v>
      </c>
      <c r="M12" s="24">
        <v>118793</v>
      </c>
      <c r="N12" s="24">
        <v>433658</v>
      </c>
      <c r="O12" s="24">
        <v>159313</v>
      </c>
      <c r="P12" s="24">
        <v>154258</v>
      </c>
      <c r="Q12" s="24"/>
      <c r="R12" s="24">
        <v>313571</v>
      </c>
      <c r="S12" s="24"/>
      <c r="T12" s="24"/>
      <c r="U12" s="24"/>
      <c r="V12" s="24"/>
      <c r="W12" s="24">
        <v>1195242</v>
      </c>
      <c r="X12" s="24"/>
      <c r="Y12" s="24">
        <v>1195242</v>
      </c>
      <c r="Z12" s="6">
        <v>0</v>
      </c>
      <c r="AA12" s="22">
        <v>1306722</v>
      </c>
    </row>
    <row r="13" spans="1:27" ht="13.5">
      <c r="A13" s="5" t="s">
        <v>40</v>
      </c>
      <c r="B13" s="3"/>
      <c r="C13" s="22">
        <v>1191021</v>
      </c>
      <c r="D13" s="22"/>
      <c r="E13" s="23">
        <v>3982230</v>
      </c>
      <c r="F13" s="24">
        <v>3982360</v>
      </c>
      <c r="G13" s="24">
        <v>334798</v>
      </c>
      <c r="H13" s="24">
        <v>99240</v>
      </c>
      <c r="I13" s="24">
        <v>327422</v>
      </c>
      <c r="J13" s="24">
        <v>761460</v>
      </c>
      <c r="K13" s="24">
        <v>-926379</v>
      </c>
      <c r="L13" s="24">
        <v>79675</v>
      </c>
      <c r="M13" s="24">
        <v>81836</v>
      </c>
      <c r="N13" s="24">
        <v>-764868</v>
      </c>
      <c r="O13" s="24">
        <v>-153422</v>
      </c>
      <c r="P13" s="24">
        <v>85245</v>
      </c>
      <c r="Q13" s="24"/>
      <c r="R13" s="24">
        <v>-68177</v>
      </c>
      <c r="S13" s="24"/>
      <c r="T13" s="24"/>
      <c r="U13" s="24"/>
      <c r="V13" s="24"/>
      <c r="W13" s="24">
        <v>-71585</v>
      </c>
      <c r="X13" s="24"/>
      <c r="Y13" s="24">
        <v>-71585</v>
      </c>
      <c r="Z13" s="6">
        <v>0</v>
      </c>
      <c r="AA13" s="22">
        <v>3982360</v>
      </c>
    </row>
    <row r="14" spans="1:27" ht="13.5">
      <c r="A14" s="5" t="s">
        <v>41</v>
      </c>
      <c r="B14" s="3"/>
      <c r="C14" s="25">
        <v>1449457</v>
      </c>
      <c r="D14" s="25"/>
      <c r="E14" s="26">
        <v>1781800</v>
      </c>
      <c r="F14" s="27">
        <v>1781916</v>
      </c>
      <c r="G14" s="27">
        <v>24066</v>
      </c>
      <c r="H14" s="27">
        <v>14259</v>
      </c>
      <c r="I14" s="27">
        <v>13189</v>
      </c>
      <c r="J14" s="27">
        <v>51514</v>
      </c>
      <c r="K14" s="27">
        <v>10422</v>
      </c>
      <c r="L14" s="27">
        <v>736193</v>
      </c>
      <c r="M14" s="27">
        <v>13133</v>
      </c>
      <c r="N14" s="27">
        <v>759748</v>
      </c>
      <c r="O14" s="27">
        <v>11421</v>
      </c>
      <c r="P14" s="27">
        <v>376148</v>
      </c>
      <c r="Q14" s="27"/>
      <c r="R14" s="27">
        <v>387569</v>
      </c>
      <c r="S14" s="27"/>
      <c r="T14" s="27"/>
      <c r="U14" s="27"/>
      <c r="V14" s="27"/>
      <c r="W14" s="27">
        <v>1198831</v>
      </c>
      <c r="X14" s="27"/>
      <c r="Y14" s="27">
        <v>1198831</v>
      </c>
      <c r="Z14" s="7">
        <v>0</v>
      </c>
      <c r="AA14" s="25">
        <v>1781916</v>
      </c>
    </row>
    <row r="15" spans="1:27" ht="13.5">
      <c r="A15" s="2" t="s">
        <v>42</v>
      </c>
      <c r="B15" s="8"/>
      <c r="C15" s="19">
        <f aca="true" t="shared" si="2" ref="C15:Y15">SUM(C16:C18)</f>
        <v>20488399</v>
      </c>
      <c r="D15" s="19">
        <f>SUM(D16:D18)</f>
        <v>0</v>
      </c>
      <c r="E15" s="20">
        <f t="shared" si="2"/>
        <v>29044417</v>
      </c>
      <c r="F15" s="21">
        <f t="shared" si="2"/>
        <v>29550650</v>
      </c>
      <c r="G15" s="21">
        <f t="shared" si="2"/>
        <v>688782</v>
      </c>
      <c r="H15" s="21">
        <f t="shared" si="2"/>
        <v>833607</v>
      </c>
      <c r="I15" s="21">
        <f t="shared" si="2"/>
        <v>1520302</v>
      </c>
      <c r="J15" s="21">
        <f t="shared" si="2"/>
        <v>3042691</v>
      </c>
      <c r="K15" s="21">
        <f t="shared" si="2"/>
        <v>4121075</v>
      </c>
      <c r="L15" s="21">
        <f t="shared" si="2"/>
        <v>3633633</v>
      </c>
      <c r="M15" s="21">
        <f t="shared" si="2"/>
        <v>5492802</v>
      </c>
      <c r="N15" s="21">
        <f t="shared" si="2"/>
        <v>13247510</v>
      </c>
      <c r="O15" s="21">
        <f t="shared" si="2"/>
        <v>3812303</v>
      </c>
      <c r="P15" s="21">
        <f t="shared" si="2"/>
        <v>1003100</v>
      </c>
      <c r="Q15" s="21">
        <f t="shared" si="2"/>
        <v>0</v>
      </c>
      <c r="R15" s="21">
        <f t="shared" si="2"/>
        <v>4815403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21105604</v>
      </c>
      <c r="X15" s="21">
        <f t="shared" si="2"/>
        <v>0</v>
      </c>
      <c r="Y15" s="21">
        <f t="shared" si="2"/>
        <v>21105604</v>
      </c>
      <c r="Z15" s="4">
        <f>+IF(X15&lt;&gt;0,+(Y15/X15)*100,0)</f>
        <v>0</v>
      </c>
      <c r="AA15" s="19">
        <f>SUM(AA16:AA18)</f>
        <v>29550650</v>
      </c>
    </row>
    <row r="16" spans="1:27" ht="13.5">
      <c r="A16" s="5" t="s">
        <v>43</v>
      </c>
      <c r="B16" s="3"/>
      <c r="C16" s="22">
        <v>16728799</v>
      </c>
      <c r="D16" s="22"/>
      <c r="E16" s="23">
        <v>4156988</v>
      </c>
      <c r="F16" s="24">
        <v>4663184</v>
      </c>
      <c r="G16" s="24">
        <v>132634</v>
      </c>
      <c r="H16" s="24">
        <v>714169</v>
      </c>
      <c r="I16" s="24">
        <v>419620</v>
      </c>
      <c r="J16" s="24">
        <v>1266423</v>
      </c>
      <c r="K16" s="24">
        <v>3757819</v>
      </c>
      <c r="L16" s="24">
        <v>3204208</v>
      </c>
      <c r="M16" s="24">
        <v>4277825</v>
      </c>
      <c r="N16" s="24">
        <v>11239852</v>
      </c>
      <c r="O16" s="24">
        <v>3665798</v>
      </c>
      <c r="P16" s="24">
        <v>919426</v>
      </c>
      <c r="Q16" s="24"/>
      <c r="R16" s="24">
        <v>4585224</v>
      </c>
      <c r="S16" s="24"/>
      <c r="T16" s="24"/>
      <c r="U16" s="24"/>
      <c r="V16" s="24"/>
      <c r="W16" s="24">
        <v>17091499</v>
      </c>
      <c r="X16" s="24"/>
      <c r="Y16" s="24">
        <v>17091499</v>
      </c>
      <c r="Z16" s="6">
        <v>0</v>
      </c>
      <c r="AA16" s="22">
        <v>4663184</v>
      </c>
    </row>
    <row r="17" spans="1:27" ht="13.5">
      <c r="A17" s="5" t="s">
        <v>44</v>
      </c>
      <c r="B17" s="3"/>
      <c r="C17" s="22">
        <v>2885218</v>
      </c>
      <c r="D17" s="22"/>
      <c r="E17" s="23">
        <v>23734044</v>
      </c>
      <c r="F17" s="24">
        <v>23734405</v>
      </c>
      <c r="G17" s="24">
        <v>483213</v>
      </c>
      <c r="H17" s="24">
        <v>69594</v>
      </c>
      <c r="I17" s="24">
        <v>1061274</v>
      </c>
      <c r="J17" s="24">
        <v>1614081</v>
      </c>
      <c r="K17" s="24">
        <v>310212</v>
      </c>
      <c r="L17" s="24">
        <v>332896</v>
      </c>
      <c r="M17" s="24">
        <v>627396</v>
      </c>
      <c r="N17" s="24">
        <v>1270504</v>
      </c>
      <c r="O17" s="24">
        <v>113380</v>
      </c>
      <c r="P17" s="24">
        <v>65852</v>
      </c>
      <c r="Q17" s="24"/>
      <c r="R17" s="24">
        <v>179232</v>
      </c>
      <c r="S17" s="24"/>
      <c r="T17" s="24"/>
      <c r="U17" s="24"/>
      <c r="V17" s="24"/>
      <c r="W17" s="24">
        <v>3063817</v>
      </c>
      <c r="X17" s="24"/>
      <c r="Y17" s="24">
        <v>3063817</v>
      </c>
      <c r="Z17" s="6">
        <v>0</v>
      </c>
      <c r="AA17" s="22">
        <v>23734405</v>
      </c>
    </row>
    <row r="18" spans="1:27" ht="13.5">
      <c r="A18" s="5" t="s">
        <v>45</v>
      </c>
      <c r="B18" s="3"/>
      <c r="C18" s="22">
        <v>874382</v>
      </c>
      <c r="D18" s="22"/>
      <c r="E18" s="23">
        <v>1153385</v>
      </c>
      <c r="F18" s="24">
        <v>1153061</v>
      </c>
      <c r="G18" s="24">
        <v>72935</v>
      </c>
      <c r="H18" s="24">
        <v>49844</v>
      </c>
      <c r="I18" s="24">
        <v>39408</v>
      </c>
      <c r="J18" s="24">
        <v>162187</v>
      </c>
      <c r="K18" s="24">
        <v>53044</v>
      </c>
      <c r="L18" s="24">
        <v>96529</v>
      </c>
      <c r="M18" s="24">
        <v>587581</v>
      </c>
      <c r="N18" s="24">
        <v>737154</v>
      </c>
      <c r="O18" s="24">
        <v>33125</v>
      </c>
      <c r="P18" s="24">
        <v>17822</v>
      </c>
      <c r="Q18" s="24"/>
      <c r="R18" s="24">
        <v>50947</v>
      </c>
      <c r="S18" s="24"/>
      <c r="T18" s="24"/>
      <c r="U18" s="24"/>
      <c r="V18" s="24"/>
      <c r="W18" s="24">
        <v>950288</v>
      </c>
      <c r="X18" s="24"/>
      <c r="Y18" s="24">
        <v>950288</v>
      </c>
      <c r="Z18" s="6">
        <v>0</v>
      </c>
      <c r="AA18" s="22">
        <v>1153061</v>
      </c>
    </row>
    <row r="19" spans="1:27" ht="13.5">
      <c r="A19" s="2" t="s">
        <v>46</v>
      </c>
      <c r="B19" s="8"/>
      <c r="C19" s="19">
        <f aca="true" t="shared" si="3" ref="C19:Y19">SUM(C20:C23)</f>
        <v>124717528</v>
      </c>
      <c r="D19" s="19">
        <f>SUM(D20:D23)</f>
        <v>0</v>
      </c>
      <c r="E19" s="20">
        <f t="shared" si="3"/>
        <v>182471928</v>
      </c>
      <c r="F19" s="21">
        <f t="shared" si="3"/>
        <v>128515689</v>
      </c>
      <c r="G19" s="21">
        <f t="shared" si="3"/>
        <v>10718893</v>
      </c>
      <c r="H19" s="21">
        <f t="shared" si="3"/>
        <v>12332916</v>
      </c>
      <c r="I19" s="21">
        <f t="shared" si="3"/>
        <v>13200540</v>
      </c>
      <c r="J19" s="21">
        <f t="shared" si="3"/>
        <v>36252349</v>
      </c>
      <c r="K19" s="21">
        <f t="shared" si="3"/>
        <v>8107462</v>
      </c>
      <c r="L19" s="21">
        <f t="shared" si="3"/>
        <v>11820624</v>
      </c>
      <c r="M19" s="21">
        <f t="shared" si="3"/>
        <v>10392690</v>
      </c>
      <c r="N19" s="21">
        <f t="shared" si="3"/>
        <v>30320776</v>
      </c>
      <c r="O19" s="21">
        <f t="shared" si="3"/>
        <v>10891534</v>
      </c>
      <c r="P19" s="21">
        <f t="shared" si="3"/>
        <v>15646900</v>
      </c>
      <c r="Q19" s="21">
        <f t="shared" si="3"/>
        <v>0</v>
      </c>
      <c r="R19" s="21">
        <f t="shared" si="3"/>
        <v>26538434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93111559</v>
      </c>
      <c r="X19" s="21">
        <f t="shared" si="3"/>
        <v>0</v>
      </c>
      <c r="Y19" s="21">
        <f t="shared" si="3"/>
        <v>93111559</v>
      </c>
      <c r="Z19" s="4">
        <f>+IF(X19&lt;&gt;0,+(Y19/X19)*100,0)</f>
        <v>0</v>
      </c>
      <c r="AA19" s="19">
        <f>SUM(AA20:AA23)</f>
        <v>128515689</v>
      </c>
    </row>
    <row r="20" spans="1:27" ht="13.5">
      <c r="A20" s="5" t="s">
        <v>47</v>
      </c>
      <c r="B20" s="3"/>
      <c r="C20" s="22">
        <v>55593877</v>
      </c>
      <c r="D20" s="22"/>
      <c r="E20" s="23">
        <v>67982533</v>
      </c>
      <c r="F20" s="24">
        <v>59531534</v>
      </c>
      <c r="G20" s="24">
        <v>4151143</v>
      </c>
      <c r="H20" s="24">
        <v>5962595</v>
      </c>
      <c r="I20" s="24">
        <v>5628945</v>
      </c>
      <c r="J20" s="24">
        <v>15742683</v>
      </c>
      <c r="K20" s="24">
        <v>5323611</v>
      </c>
      <c r="L20" s="24">
        <v>4800247</v>
      </c>
      <c r="M20" s="24">
        <v>4798864</v>
      </c>
      <c r="N20" s="24">
        <v>14922722</v>
      </c>
      <c r="O20" s="24">
        <v>5343716</v>
      </c>
      <c r="P20" s="24">
        <v>8574295</v>
      </c>
      <c r="Q20" s="24"/>
      <c r="R20" s="24">
        <v>13918011</v>
      </c>
      <c r="S20" s="24"/>
      <c r="T20" s="24"/>
      <c r="U20" s="24"/>
      <c r="V20" s="24"/>
      <c r="W20" s="24">
        <v>44583416</v>
      </c>
      <c r="X20" s="24"/>
      <c r="Y20" s="24">
        <v>44583416</v>
      </c>
      <c r="Z20" s="6">
        <v>0</v>
      </c>
      <c r="AA20" s="22">
        <v>59531534</v>
      </c>
    </row>
    <row r="21" spans="1:27" ht="13.5">
      <c r="A21" s="5" t="s">
        <v>48</v>
      </c>
      <c r="B21" s="3"/>
      <c r="C21" s="22">
        <v>49262510</v>
      </c>
      <c r="D21" s="22"/>
      <c r="E21" s="23">
        <v>64616739</v>
      </c>
      <c r="F21" s="24">
        <v>46777665</v>
      </c>
      <c r="G21" s="24">
        <v>2758168</v>
      </c>
      <c r="H21" s="24">
        <v>4509164</v>
      </c>
      <c r="I21" s="24">
        <v>4011177</v>
      </c>
      <c r="J21" s="24">
        <v>11278509</v>
      </c>
      <c r="K21" s="24">
        <v>1749078</v>
      </c>
      <c r="L21" s="24">
        <v>5079404</v>
      </c>
      <c r="M21" s="24">
        <v>3630856</v>
      </c>
      <c r="N21" s="24">
        <v>10459338</v>
      </c>
      <c r="O21" s="24">
        <v>5314099</v>
      </c>
      <c r="P21" s="24">
        <v>5117122</v>
      </c>
      <c r="Q21" s="24"/>
      <c r="R21" s="24">
        <v>10431221</v>
      </c>
      <c r="S21" s="24"/>
      <c r="T21" s="24"/>
      <c r="U21" s="24"/>
      <c r="V21" s="24"/>
      <c r="W21" s="24">
        <v>32169068</v>
      </c>
      <c r="X21" s="24"/>
      <c r="Y21" s="24">
        <v>32169068</v>
      </c>
      <c r="Z21" s="6">
        <v>0</v>
      </c>
      <c r="AA21" s="22">
        <v>46777665</v>
      </c>
    </row>
    <row r="22" spans="1:27" ht="13.5">
      <c r="A22" s="5" t="s">
        <v>49</v>
      </c>
      <c r="B22" s="3"/>
      <c r="C22" s="25">
        <v>7205082</v>
      </c>
      <c r="D22" s="25"/>
      <c r="E22" s="26">
        <v>21551368</v>
      </c>
      <c r="F22" s="27">
        <v>6903972</v>
      </c>
      <c r="G22" s="27">
        <v>1696801</v>
      </c>
      <c r="H22" s="27">
        <v>662521</v>
      </c>
      <c r="I22" s="27">
        <v>1637786</v>
      </c>
      <c r="J22" s="27">
        <v>3997108</v>
      </c>
      <c r="K22" s="27">
        <v>-249273</v>
      </c>
      <c r="L22" s="27">
        <v>674177</v>
      </c>
      <c r="M22" s="27">
        <v>712202</v>
      </c>
      <c r="N22" s="27">
        <v>1137106</v>
      </c>
      <c r="O22" s="27">
        <v>-244649</v>
      </c>
      <c r="P22" s="27">
        <v>637546</v>
      </c>
      <c r="Q22" s="27"/>
      <c r="R22" s="27">
        <v>392897</v>
      </c>
      <c r="S22" s="27"/>
      <c r="T22" s="27"/>
      <c r="U22" s="27"/>
      <c r="V22" s="27"/>
      <c r="W22" s="27">
        <v>5527111</v>
      </c>
      <c r="X22" s="27"/>
      <c r="Y22" s="27">
        <v>5527111</v>
      </c>
      <c r="Z22" s="7">
        <v>0</v>
      </c>
      <c r="AA22" s="25">
        <v>6903972</v>
      </c>
    </row>
    <row r="23" spans="1:27" ht="13.5">
      <c r="A23" s="5" t="s">
        <v>50</v>
      </c>
      <c r="B23" s="3"/>
      <c r="C23" s="22">
        <v>12656059</v>
      </c>
      <c r="D23" s="22"/>
      <c r="E23" s="23">
        <v>28321288</v>
      </c>
      <c r="F23" s="24">
        <v>15302518</v>
      </c>
      <c r="G23" s="24">
        <v>2112781</v>
      </c>
      <c r="H23" s="24">
        <v>1198636</v>
      </c>
      <c r="I23" s="24">
        <v>1922632</v>
      </c>
      <c r="J23" s="24">
        <v>5234049</v>
      </c>
      <c r="K23" s="24">
        <v>1284046</v>
      </c>
      <c r="L23" s="24">
        <v>1266796</v>
      </c>
      <c r="M23" s="24">
        <v>1250768</v>
      </c>
      <c r="N23" s="24">
        <v>3801610</v>
      </c>
      <c r="O23" s="24">
        <v>478368</v>
      </c>
      <c r="P23" s="24">
        <v>1317937</v>
      </c>
      <c r="Q23" s="24"/>
      <c r="R23" s="24">
        <v>1796305</v>
      </c>
      <c r="S23" s="24"/>
      <c r="T23" s="24"/>
      <c r="U23" s="24"/>
      <c r="V23" s="24"/>
      <c r="W23" s="24">
        <v>10831964</v>
      </c>
      <c r="X23" s="24"/>
      <c r="Y23" s="24">
        <v>10831964</v>
      </c>
      <c r="Z23" s="6">
        <v>0</v>
      </c>
      <c r="AA23" s="22">
        <v>15302518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311760134</v>
      </c>
      <c r="D25" s="40">
        <f>+D5+D9+D15+D19+D24</f>
        <v>0</v>
      </c>
      <c r="E25" s="41">
        <f t="shared" si="4"/>
        <v>406282505</v>
      </c>
      <c r="F25" s="42">
        <f t="shared" si="4"/>
        <v>353539364</v>
      </c>
      <c r="G25" s="42">
        <f t="shared" si="4"/>
        <v>50450382</v>
      </c>
      <c r="H25" s="42">
        <f t="shared" si="4"/>
        <v>21964658</v>
      </c>
      <c r="I25" s="42">
        <f t="shared" si="4"/>
        <v>24314869</v>
      </c>
      <c r="J25" s="42">
        <f t="shared" si="4"/>
        <v>96729909</v>
      </c>
      <c r="K25" s="42">
        <f t="shared" si="4"/>
        <v>20683032</v>
      </c>
      <c r="L25" s="42">
        <f t="shared" si="4"/>
        <v>24857523</v>
      </c>
      <c r="M25" s="42">
        <f t="shared" si="4"/>
        <v>50188758</v>
      </c>
      <c r="N25" s="42">
        <f t="shared" si="4"/>
        <v>95729313</v>
      </c>
      <c r="O25" s="42">
        <f t="shared" si="4"/>
        <v>23014549</v>
      </c>
      <c r="P25" s="42">
        <f t="shared" si="4"/>
        <v>25204366</v>
      </c>
      <c r="Q25" s="42">
        <f t="shared" si="4"/>
        <v>0</v>
      </c>
      <c r="R25" s="42">
        <f t="shared" si="4"/>
        <v>48218915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240678137</v>
      </c>
      <c r="X25" s="42">
        <f t="shared" si="4"/>
        <v>0</v>
      </c>
      <c r="Y25" s="42">
        <f t="shared" si="4"/>
        <v>240678137</v>
      </c>
      <c r="Z25" s="43">
        <f>+IF(X25&lt;&gt;0,+(Y25/X25)*100,0)</f>
        <v>0</v>
      </c>
      <c r="AA25" s="40">
        <f>+AA5+AA9+AA15+AA19+AA24</f>
        <v>353539364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101455573</v>
      </c>
      <c r="D28" s="19">
        <f>SUM(D29:D31)</f>
        <v>0</v>
      </c>
      <c r="E28" s="20">
        <f t="shared" si="5"/>
        <v>83244783</v>
      </c>
      <c r="F28" s="21">
        <f t="shared" si="5"/>
        <v>70030616</v>
      </c>
      <c r="G28" s="21">
        <f t="shared" si="5"/>
        <v>7110897</v>
      </c>
      <c r="H28" s="21">
        <f t="shared" si="5"/>
        <v>5733636</v>
      </c>
      <c r="I28" s="21">
        <f t="shared" si="5"/>
        <v>7084660</v>
      </c>
      <c r="J28" s="21">
        <f t="shared" si="5"/>
        <v>19929193</v>
      </c>
      <c r="K28" s="21">
        <f t="shared" si="5"/>
        <v>5949102</v>
      </c>
      <c r="L28" s="21">
        <f t="shared" si="5"/>
        <v>6231312</v>
      </c>
      <c r="M28" s="21">
        <f t="shared" si="5"/>
        <v>7610823</v>
      </c>
      <c r="N28" s="21">
        <f t="shared" si="5"/>
        <v>19791237</v>
      </c>
      <c r="O28" s="21">
        <f t="shared" si="5"/>
        <v>6031089</v>
      </c>
      <c r="P28" s="21">
        <f t="shared" si="5"/>
        <v>5830549</v>
      </c>
      <c r="Q28" s="21">
        <f t="shared" si="5"/>
        <v>0</v>
      </c>
      <c r="R28" s="21">
        <f t="shared" si="5"/>
        <v>11861638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51582068</v>
      </c>
      <c r="X28" s="21">
        <f t="shared" si="5"/>
        <v>0</v>
      </c>
      <c r="Y28" s="21">
        <f t="shared" si="5"/>
        <v>51582068</v>
      </c>
      <c r="Z28" s="4">
        <f>+IF(X28&lt;&gt;0,+(Y28/X28)*100,0)</f>
        <v>0</v>
      </c>
      <c r="AA28" s="19">
        <f>SUM(AA29:AA31)</f>
        <v>70030616</v>
      </c>
    </row>
    <row r="29" spans="1:27" ht="13.5">
      <c r="A29" s="5" t="s">
        <v>33</v>
      </c>
      <c r="B29" s="3"/>
      <c r="C29" s="22">
        <v>53832825</v>
      </c>
      <c r="D29" s="22"/>
      <c r="E29" s="23">
        <v>40850263</v>
      </c>
      <c r="F29" s="24">
        <v>32846406</v>
      </c>
      <c r="G29" s="24">
        <v>2509780</v>
      </c>
      <c r="H29" s="24">
        <v>1856121</v>
      </c>
      <c r="I29" s="24">
        <v>2350417</v>
      </c>
      <c r="J29" s="24">
        <v>6716318</v>
      </c>
      <c r="K29" s="24">
        <v>2402226</v>
      </c>
      <c r="L29" s="24">
        <v>2389446</v>
      </c>
      <c r="M29" s="24">
        <v>2307294</v>
      </c>
      <c r="N29" s="24">
        <v>7098966</v>
      </c>
      <c r="O29" s="24">
        <v>2552042</v>
      </c>
      <c r="P29" s="24">
        <v>1936981</v>
      </c>
      <c r="Q29" s="24"/>
      <c r="R29" s="24">
        <v>4489023</v>
      </c>
      <c r="S29" s="24"/>
      <c r="T29" s="24"/>
      <c r="U29" s="24"/>
      <c r="V29" s="24"/>
      <c r="W29" s="24">
        <v>18304307</v>
      </c>
      <c r="X29" s="24"/>
      <c r="Y29" s="24">
        <v>18304307</v>
      </c>
      <c r="Z29" s="6">
        <v>0</v>
      </c>
      <c r="AA29" s="22">
        <v>32846406</v>
      </c>
    </row>
    <row r="30" spans="1:27" ht="13.5">
      <c r="A30" s="5" t="s">
        <v>34</v>
      </c>
      <c r="B30" s="3"/>
      <c r="C30" s="25">
        <v>18653948</v>
      </c>
      <c r="D30" s="25"/>
      <c r="E30" s="26">
        <v>29479634</v>
      </c>
      <c r="F30" s="27">
        <v>22875628</v>
      </c>
      <c r="G30" s="27">
        <v>3621499</v>
      </c>
      <c r="H30" s="27">
        <v>3222106</v>
      </c>
      <c r="I30" s="27">
        <v>3814611</v>
      </c>
      <c r="J30" s="27">
        <v>10658216</v>
      </c>
      <c r="K30" s="27">
        <v>2736468</v>
      </c>
      <c r="L30" s="27">
        <v>3006018</v>
      </c>
      <c r="M30" s="27">
        <v>4045137</v>
      </c>
      <c r="N30" s="27">
        <v>9787623</v>
      </c>
      <c r="O30" s="27">
        <v>2532766</v>
      </c>
      <c r="P30" s="27">
        <v>3114668</v>
      </c>
      <c r="Q30" s="27"/>
      <c r="R30" s="27">
        <v>5647434</v>
      </c>
      <c r="S30" s="27"/>
      <c r="T30" s="27"/>
      <c r="U30" s="27"/>
      <c r="V30" s="27"/>
      <c r="W30" s="27">
        <v>26093273</v>
      </c>
      <c r="X30" s="27"/>
      <c r="Y30" s="27">
        <v>26093273</v>
      </c>
      <c r="Z30" s="7">
        <v>0</v>
      </c>
      <c r="AA30" s="25">
        <v>22875628</v>
      </c>
    </row>
    <row r="31" spans="1:27" ht="13.5">
      <c r="A31" s="5" t="s">
        <v>35</v>
      </c>
      <c r="B31" s="3"/>
      <c r="C31" s="22">
        <v>28968800</v>
      </c>
      <c r="D31" s="22"/>
      <c r="E31" s="23">
        <v>12914886</v>
      </c>
      <c r="F31" s="24">
        <v>14308582</v>
      </c>
      <c r="G31" s="24">
        <v>979618</v>
      </c>
      <c r="H31" s="24">
        <v>655409</v>
      </c>
      <c r="I31" s="24">
        <v>919632</v>
      </c>
      <c r="J31" s="24">
        <v>2554659</v>
      </c>
      <c r="K31" s="24">
        <v>810408</v>
      </c>
      <c r="L31" s="24">
        <v>835848</v>
      </c>
      <c r="M31" s="24">
        <v>1258392</v>
      </c>
      <c r="N31" s="24">
        <v>2904648</v>
      </c>
      <c r="O31" s="24">
        <v>946281</v>
      </c>
      <c r="P31" s="24">
        <v>778900</v>
      </c>
      <c r="Q31" s="24"/>
      <c r="R31" s="24">
        <v>1725181</v>
      </c>
      <c r="S31" s="24"/>
      <c r="T31" s="24"/>
      <c r="U31" s="24"/>
      <c r="V31" s="24"/>
      <c r="W31" s="24">
        <v>7184488</v>
      </c>
      <c r="X31" s="24"/>
      <c r="Y31" s="24">
        <v>7184488</v>
      </c>
      <c r="Z31" s="6">
        <v>0</v>
      </c>
      <c r="AA31" s="22">
        <v>14308582</v>
      </c>
    </row>
    <row r="32" spans="1:27" ht="13.5">
      <c r="A32" s="2" t="s">
        <v>36</v>
      </c>
      <c r="B32" s="3"/>
      <c r="C32" s="19">
        <f aca="true" t="shared" si="6" ref="C32:Y32">SUM(C33:C37)</f>
        <v>40462805</v>
      </c>
      <c r="D32" s="19">
        <f>SUM(D33:D37)</f>
        <v>0</v>
      </c>
      <c r="E32" s="20">
        <f t="shared" si="6"/>
        <v>46184435</v>
      </c>
      <c r="F32" s="21">
        <f t="shared" si="6"/>
        <v>43548165</v>
      </c>
      <c r="G32" s="21">
        <f t="shared" si="6"/>
        <v>2607045</v>
      </c>
      <c r="H32" s="21">
        <f t="shared" si="6"/>
        <v>2987470</v>
      </c>
      <c r="I32" s="21">
        <f t="shared" si="6"/>
        <v>3163433</v>
      </c>
      <c r="J32" s="21">
        <f t="shared" si="6"/>
        <v>8757948</v>
      </c>
      <c r="K32" s="21">
        <f t="shared" si="6"/>
        <v>2986369</v>
      </c>
      <c r="L32" s="21">
        <f t="shared" si="6"/>
        <v>3077493</v>
      </c>
      <c r="M32" s="21">
        <f t="shared" si="6"/>
        <v>5056181</v>
      </c>
      <c r="N32" s="21">
        <f t="shared" si="6"/>
        <v>11120043</v>
      </c>
      <c r="O32" s="21">
        <f t="shared" si="6"/>
        <v>3209523</v>
      </c>
      <c r="P32" s="21">
        <f t="shared" si="6"/>
        <v>3286900</v>
      </c>
      <c r="Q32" s="21">
        <f t="shared" si="6"/>
        <v>0</v>
      </c>
      <c r="R32" s="21">
        <f t="shared" si="6"/>
        <v>6496423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26374414</v>
      </c>
      <c r="X32" s="21">
        <f t="shared" si="6"/>
        <v>0</v>
      </c>
      <c r="Y32" s="21">
        <f t="shared" si="6"/>
        <v>26374414</v>
      </c>
      <c r="Z32" s="4">
        <f>+IF(X32&lt;&gt;0,+(Y32/X32)*100,0)</f>
        <v>0</v>
      </c>
      <c r="AA32" s="19">
        <f>SUM(AA33:AA37)</f>
        <v>43548165</v>
      </c>
    </row>
    <row r="33" spans="1:27" ht="13.5">
      <c r="A33" s="5" t="s">
        <v>37</v>
      </c>
      <c r="B33" s="3"/>
      <c r="C33" s="22">
        <v>19009605</v>
      </c>
      <c r="D33" s="22"/>
      <c r="E33" s="23">
        <v>20113192</v>
      </c>
      <c r="F33" s="24">
        <v>19146153</v>
      </c>
      <c r="G33" s="24">
        <v>1394354</v>
      </c>
      <c r="H33" s="24">
        <v>1413229</v>
      </c>
      <c r="I33" s="24">
        <v>1337732</v>
      </c>
      <c r="J33" s="24">
        <v>4145315</v>
      </c>
      <c r="K33" s="24">
        <v>1423213</v>
      </c>
      <c r="L33" s="24">
        <v>1494503</v>
      </c>
      <c r="M33" s="24">
        <v>2322772</v>
      </c>
      <c r="N33" s="24">
        <v>5240488</v>
      </c>
      <c r="O33" s="24">
        <v>1287115</v>
      </c>
      <c r="P33" s="24">
        <v>1578551</v>
      </c>
      <c r="Q33" s="24"/>
      <c r="R33" s="24">
        <v>2865666</v>
      </c>
      <c r="S33" s="24"/>
      <c r="T33" s="24"/>
      <c r="U33" s="24"/>
      <c r="V33" s="24"/>
      <c r="W33" s="24">
        <v>12251469</v>
      </c>
      <c r="X33" s="24"/>
      <c r="Y33" s="24">
        <v>12251469</v>
      </c>
      <c r="Z33" s="6">
        <v>0</v>
      </c>
      <c r="AA33" s="22">
        <v>19146153</v>
      </c>
    </row>
    <row r="34" spans="1:27" ht="13.5">
      <c r="A34" s="5" t="s">
        <v>38</v>
      </c>
      <c r="B34" s="3"/>
      <c r="C34" s="22">
        <v>1690134</v>
      </c>
      <c r="D34" s="22"/>
      <c r="E34" s="23">
        <v>2096209</v>
      </c>
      <c r="F34" s="24">
        <v>1760569</v>
      </c>
      <c r="G34" s="24">
        <v>48914</v>
      </c>
      <c r="H34" s="24">
        <v>81196</v>
      </c>
      <c r="I34" s="24">
        <v>138718</v>
      </c>
      <c r="J34" s="24">
        <v>268828</v>
      </c>
      <c r="K34" s="24">
        <v>58971</v>
      </c>
      <c r="L34" s="24">
        <v>133041</v>
      </c>
      <c r="M34" s="24">
        <v>163887</v>
      </c>
      <c r="N34" s="24">
        <v>355899</v>
      </c>
      <c r="O34" s="24">
        <v>370231</v>
      </c>
      <c r="P34" s="24">
        <v>131778</v>
      </c>
      <c r="Q34" s="24"/>
      <c r="R34" s="24">
        <v>502009</v>
      </c>
      <c r="S34" s="24"/>
      <c r="T34" s="24"/>
      <c r="U34" s="24"/>
      <c r="V34" s="24"/>
      <c r="W34" s="24">
        <v>1126736</v>
      </c>
      <c r="X34" s="24"/>
      <c r="Y34" s="24">
        <v>1126736</v>
      </c>
      <c r="Z34" s="6">
        <v>0</v>
      </c>
      <c r="AA34" s="22">
        <v>1760569</v>
      </c>
    </row>
    <row r="35" spans="1:27" ht="13.5">
      <c r="A35" s="5" t="s">
        <v>39</v>
      </c>
      <c r="B35" s="3"/>
      <c r="C35" s="22">
        <v>15795015</v>
      </c>
      <c r="D35" s="22"/>
      <c r="E35" s="23">
        <v>17976827</v>
      </c>
      <c r="F35" s="24">
        <v>16736031</v>
      </c>
      <c r="G35" s="24">
        <v>908641</v>
      </c>
      <c r="H35" s="24">
        <v>1232531</v>
      </c>
      <c r="I35" s="24">
        <v>1390852</v>
      </c>
      <c r="J35" s="24">
        <v>3532024</v>
      </c>
      <c r="K35" s="24">
        <v>1233798</v>
      </c>
      <c r="L35" s="24">
        <v>1122536</v>
      </c>
      <c r="M35" s="24">
        <v>2083078</v>
      </c>
      <c r="N35" s="24">
        <v>4439412</v>
      </c>
      <c r="O35" s="24">
        <v>1259532</v>
      </c>
      <c r="P35" s="24">
        <v>1275010</v>
      </c>
      <c r="Q35" s="24"/>
      <c r="R35" s="24">
        <v>2534542</v>
      </c>
      <c r="S35" s="24"/>
      <c r="T35" s="24"/>
      <c r="U35" s="24"/>
      <c r="V35" s="24"/>
      <c r="W35" s="24">
        <v>10505978</v>
      </c>
      <c r="X35" s="24"/>
      <c r="Y35" s="24">
        <v>10505978</v>
      </c>
      <c r="Z35" s="6">
        <v>0</v>
      </c>
      <c r="AA35" s="22">
        <v>16736031</v>
      </c>
    </row>
    <row r="36" spans="1:27" ht="13.5">
      <c r="A36" s="5" t="s">
        <v>40</v>
      </c>
      <c r="B36" s="3"/>
      <c r="C36" s="22">
        <v>2205300</v>
      </c>
      <c r="D36" s="22"/>
      <c r="E36" s="23">
        <v>3042963</v>
      </c>
      <c r="F36" s="24">
        <v>2950157</v>
      </c>
      <c r="G36" s="24">
        <v>111457</v>
      </c>
      <c r="H36" s="24">
        <v>114999</v>
      </c>
      <c r="I36" s="24">
        <v>125446</v>
      </c>
      <c r="J36" s="24">
        <v>351902</v>
      </c>
      <c r="K36" s="24">
        <v>113987</v>
      </c>
      <c r="L36" s="24">
        <v>151962</v>
      </c>
      <c r="M36" s="24">
        <v>199342</v>
      </c>
      <c r="N36" s="24">
        <v>465291</v>
      </c>
      <c r="O36" s="24">
        <v>106777</v>
      </c>
      <c r="P36" s="24">
        <v>118281</v>
      </c>
      <c r="Q36" s="24"/>
      <c r="R36" s="24">
        <v>225058</v>
      </c>
      <c r="S36" s="24"/>
      <c r="T36" s="24"/>
      <c r="U36" s="24"/>
      <c r="V36" s="24"/>
      <c r="W36" s="24">
        <v>1042251</v>
      </c>
      <c r="X36" s="24"/>
      <c r="Y36" s="24">
        <v>1042251</v>
      </c>
      <c r="Z36" s="6">
        <v>0</v>
      </c>
      <c r="AA36" s="22">
        <v>2950157</v>
      </c>
    </row>
    <row r="37" spans="1:27" ht="13.5">
      <c r="A37" s="5" t="s">
        <v>41</v>
      </c>
      <c r="B37" s="3"/>
      <c r="C37" s="25">
        <v>1762751</v>
      </c>
      <c r="D37" s="25"/>
      <c r="E37" s="26">
        <v>2955244</v>
      </c>
      <c r="F37" s="27">
        <v>2955255</v>
      </c>
      <c r="G37" s="27">
        <v>143679</v>
      </c>
      <c r="H37" s="27">
        <v>145515</v>
      </c>
      <c r="I37" s="27">
        <v>170685</v>
      </c>
      <c r="J37" s="27">
        <v>459879</v>
      </c>
      <c r="K37" s="27">
        <v>156400</v>
      </c>
      <c r="L37" s="27">
        <v>175451</v>
      </c>
      <c r="M37" s="27">
        <v>287102</v>
      </c>
      <c r="N37" s="27">
        <v>618953</v>
      </c>
      <c r="O37" s="27">
        <v>185868</v>
      </c>
      <c r="P37" s="27">
        <v>183280</v>
      </c>
      <c r="Q37" s="27"/>
      <c r="R37" s="27">
        <v>369148</v>
      </c>
      <c r="S37" s="27"/>
      <c r="T37" s="27"/>
      <c r="U37" s="27"/>
      <c r="V37" s="27"/>
      <c r="W37" s="27">
        <v>1447980</v>
      </c>
      <c r="X37" s="27"/>
      <c r="Y37" s="27">
        <v>1447980</v>
      </c>
      <c r="Z37" s="7">
        <v>0</v>
      </c>
      <c r="AA37" s="25">
        <v>2955255</v>
      </c>
    </row>
    <row r="38" spans="1:27" ht="13.5">
      <c r="A38" s="2" t="s">
        <v>42</v>
      </c>
      <c r="B38" s="8"/>
      <c r="C38" s="19">
        <f aca="true" t="shared" si="7" ref="C38:Y38">SUM(C39:C41)</f>
        <v>60541100</v>
      </c>
      <c r="D38" s="19">
        <f>SUM(D39:D41)</f>
        <v>0</v>
      </c>
      <c r="E38" s="20">
        <f t="shared" si="7"/>
        <v>57387299</v>
      </c>
      <c r="F38" s="21">
        <f t="shared" si="7"/>
        <v>63462263</v>
      </c>
      <c r="G38" s="21">
        <f t="shared" si="7"/>
        <v>3578754</v>
      </c>
      <c r="H38" s="21">
        <f t="shared" si="7"/>
        <v>3672823</v>
      </c>
      <c r="I38" s="21">
        <f t="shared" si="7"/>
        <v>4376685</v>
      </c>
      <c r="J38" s="21">
        <f t="shared" si="7"/>
        <v>11628262</v>
      </c>
      <c r="K38" s="21">
        <f t="shared" si="7"/>
        <v>4215090</v>
      </c>
      <c r="L38" s="21">
        <f t="shared" si="7"/>
        <v>4676450</v>
      </c>
      <c r="M38" s="21">
        <f t="shared" si="7"/>
        <v>7642657</v>
      </c>
      <c r="N38" s="21">
        <f t="shared" si="7"/>
        <v>16534197</v>
      </c>
      <c r="O38" s="21">
        <f t="shared" si="7"/>
        <v>3825549</v>
      </c>
      <c r="P38" s="21">
        <f t="shared" si="7"/>
        <v>3963968</v>
      </c>
      <c r="Q38" s="21">
        <f t="shared" si="7"/>
        <v>0</v>
      </c>
      <c r="R38" s="21">
        <f t="shared" si="7"/>
        <v>7789517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35951976</v>
      </c>
      <c r="X38" s="21">
        <f t="shared" si="7"/>
        <v>0</v>
      </c>
      <c r="Y38" s="21">
        <f t="shared" si="7"/>
        <v>35951976</v>
      </c>
      <c r="Z38" s="4">
        <f>+IF(X38&lt;&gt;0,+(Y38/X38)*100,0)</f>
        <v>0</v>
      </c>
      <c r="AA38" s="19">
        <f>SUM(AA39:AA41)</f>
        <v>63462263</v>
      </c>
    </row>
    <row r="39" spans="1:27" ht="13.5">
      <c r="A39" s="5" t="s">
        <v>43</v>
      </c>
      <c r="B39" s="3"/>
      <c r="C39" s="22">
        <v>24718914</v>
      </c>
      <c r="D39" s="22"/>
      <c r="E39" s="23">
        <v>35603835</v>
      </c>
      <c r="F39" s="24">
        <v>33430899</v>
      </c>
      <c r="G39" s="24">
        <v>1467435</v>
      </c>
      <c r="H39" s="24">
        <v>1584491</v>
      </c>
      <c r="I39" s="24">
        <v>1792906</v>
      </c>
      <c r="J39" s="24">
        <v>4844832</v>
      </c>
      <c r="K39" s="24">
        <v>2078762</v>
      </c>
      <c r="L39" s="24">
        <v>2302888</v>
      </c>
      <c r="M39" s="24">
        <v>4226543</v>
      </c>
      <c r="N39" s="24">
        <v>8608193</v>
      </c>
      <c r="O39" s="24">
        <v>1512666</v>
      </c>
      <c r="P39" s="24">
        <v>1739187</v>
      </c>
      <c r="Q39" s="24"/>
      <c r="R39" s="24">
        <v>3251853</v>
      </c>
      <c r="S39" s="24"/>
      <c r="T39" s="24"/>
      <c r="U39" s="24"/>
      <c r="V39" s="24"/>
      <c r="W39" s="24">
        <v>16704878</v>
      </c>
      <c r="X39" s="24"/>
      <c r="Y39" s="24">
        <v>16704878</v>
      </c>
      <c r="Z39" s="6">
        <v>0</v>
      </c>
      <c r="AA39" s="22">
        <v>33430899</v>
      </c>
    </row>
    <row r="40" spans="1:27" ht="13.5">
      <c r="A40" s="5" t="s">
        <v>44</v>
      </c>
      <c r="B40" s="3"/>
      <c r="C40" s="22">
        <v>33395328</v>
      </c>
      <c r="D40" s="22"/>
      <c r="E40" s="23">
        <v>17923935</v>
      </c>
      <c r="F40" s="24">
        <v>26098843</v>
      </c>
      <c r="G40" s="24">
        <v>1956180</v>
      </c>
      <c r="H40" s="24">
        <v>1918952</v>
      </c>
      <c r="I40" s="24">
        <v>2360114</v>
      </c>
      <c r="J40" s="24">
        <v>6235246</v>
      </c>
      <c r="K40" s="24">
        <v>1971039</v>
      </c>
      <c r="L40" s="24">
        <v>2183401</v>
      </c>
      <c r="M40" s="24">
        <v>3026538</v>
      </c>
      <c r="N40" s="24">
        <v>7180978</v>
      </c>
      <c r="O40" s="24">
        <v>2033435</v>
      </c>
      <c r="P40" s="24">
        <v>2054086</v>
      </c>
      <c r="Q40" s="24"/>
      <c r="R40" s="24">
        <v>4087521</v>
      </c>
      <c r="S40" s="24"/>
      <c r="T40" s="24"/>
      <c r="U40" s="24"/>
      <c r="V40" s="24"/>
      <c r="W40" s="24">
        <v>17503745</v>
      </c>
      <c r="X40" s="24"/>
      <c r="Y40" s="24">
        <v>17503745</v>
      </c>
      <c r="Z40" s="6">
        <v>0</v>
      </c>
      <c r="AA40" s="22">
        <v>26098843</v>
      </c>
    </row>
    <row r="41" spans="1:27" ht="13.5">
      <c r="A41" s="5" t="s">
        <v>45</v>
      </c>
      <c r="B41" s="3"/>
      <c r="C41" s="22">
        <v>2426858</v>
      </c>
      <c r="D41" s="22"/>
      <c r="E41" s="23">
        <v>3859529</v>
      </c>
      <c r="F41" s="24">
        <v>3932521</v>
      </c>
      <c r="G41" s="24">
        <v>155139</v>
      </c>
      <c r="H41" s="24">
        <v>169380</v>
      </c>
      <c r="I41" s="24">
        <v>223665</v>
      </c>
      <c r="J41" s="24">
        <v>548184</v>
      </c>
      <c r="K41" s="24">
        <v>165289</v>
      </c>
      <c r="L41" s="24">
        <v>190161</v>
      </c>
      <c r="M41" s="24">
        <v>389576</v>
      </c>
      <c r="N41" s="24">
        <v>745026</v>
      </c>
      <c r="O41" s="24">
        <v>279448</v>
      </c>
      <c r="P41" s="24">
        <v>170695</v>
      </c>
      <c r="Q41" s="24"/>
      <c r="R41" s="24">
        <v>450143</v>
      </c>
      <c r="S41" s="24"/>
      <c r="T41" s="24"/>
      <c r="U41" s="24"/>
      <c r="V41" s="24"/>
      <c r="W41" s="24">
        <v>1743353</v>
      </c>
      <c r="X41" s="24"/>
      <c r="Y41" s="24">
        <v>1743353</v>
      </c>
      <c r="Z41" s="6">
        <v>0</v>
      </c>
      <c r="AA41" s="22">
        <v>3932521</v>
      </c>
    </row>
    <row r="42" spans="1:27" ht="13.5">
      <c r="A42" s="2" t="s">
        <v>46</v>
      </c>
      <c r="B42" s="8"/>
      <c r="C42" s="19">
        <f aca="true" t="shared" si="8" ref="C42:Y42">SUM(C43:C46)</f>
        <v>119440330</v>
      </c>
      <c r="D42" s="19">
        <f>SUM(D43:D46)</f>
        <v>0</v>
      </c>
      <c r="E42" s="20">
        <f t="shared" si="8"/>
        <v>187181430</v>
      </c>
      <c r="F42" s="21">
        <f t="shared" si="8"/>
        <v>134120421</v>
      </c>
      <c r="G42" s="21">
        <f t="shared" si="8"/>
        <v>5566140</v>
      </c>
      <c r="H42" s="21">
        <f t="shared" si="8"/>
        <v>12840652</v>
      </c>
      <c r="I42" s="21">
        <f t="shared" si="8"/>
        <v>12728997</v>
      </c>
      <c r="J42" s="21">
        <f t="shared" si="8"/>
        <v>31135789</v>
      </c>
      <c r="K42" s="21">
        <f t="shared" si="8"/>
        <v>5876189</v>
      </c>
      <c r="L42" s="21">
        <f t="shared" si="8"/>
        <v>9026678</v>
      </c>
      <c r="M42" s="21">
        <f t="shared" si="8"/>
        <v>14356801</v>
      </c>
      <c r="N42" s="21">
        <f t="shared" si="8"/>
        <v>29259668</v>
      </c>
      <c r="O42" s="21">
        <f t="shared" si="8"/>
        <v>6568299</v>
      </c>
      <c r="P42" s="21">
        <f t="shared" si="8"/>
        <v>13571607</v>
      </c>
      <c r="Q42" s="21">
        <f t="shared" si="8"/>
        <v>0</v>
      </c>
      <c r="R42" s="21">
        <f t="shared" si="8"/>
        <v>20139906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80535363</v>
      </c>
      <c r="X42" s="21">
        <f t="shared" si="8"/>
        <v>0</v>
      </c>
      <c r="Y42" s="21">
        <f t="shared" si="8"/>
        <v>80535363</v>
      </c>
      <c r="Z42" s="4">
        <f>+IF(X42&lt;&gt;0,+(Y42/X42)*100,0)</f>
        <v>0</v>
      </c>
      <c r="AA42" s="19">
        <f>SUM(AA43:AA46)</f>
        <v>134120421</v>
      </c>
    </row>
    <row r="43" spans="1:27" ht="13.5">
      <c r="A43" s="5" t="s">
        <v>47</v>
      </c>
      <c r="B43" s="3"/>
      <c r="C43" s="22">
        <v>59285906</v>
      </c>
      <c r="D43" s="22"/>
      <c r="E43" s="23">
        <v>66430550</v>
      </c>
      <c r="F43" s="24">
        <v>57356947</v>
      </c>
      <c r="G43" s="24">
        <v>418068</v>
      </c>
      <c r="H43" s="24">
        <v>7780258</v>
      </c>
      <c r="I43" s="24">
        <v>4658838</v>
      </c>
      <c r="J43" s="24">
        <v>12857164</v>
      </c>
      <c r="K43" s="24">
        <v>2740886</v>
      </c>
      <c r="L43" s="24">
        <v>2695385</v>
      </c>
      <c r="M43" s="24">
        <v>7358941</v>
      </c>
      <c r="N43" s="24">
        <v>12795212</v>
      </c>
      <c r="O43" s="24">
        <v>1988397</v>
      </c>
      <c r="P43" s="24">
        <v>7104622</v>
      </c>
      <c r="Q43" s="24"/>
      <c r="R43" s="24">
        <v>9093019</v>
      </c>
      <c r="S43" s="24"/>
      <c r="T43" s="24"/>
      <c r="U43" s="24"/>
      <c r="V43" s="24"/>
      <c r="W43" s="24">
        <v>34745395</v>
      </c>
      <c r="X43" s="24"/>
      <c r="Y43" s="24">
        <v>34745395</v>
      </c>
      <c r="Z43" s="6">
        <v>0</v>
      </c>
      <c r="AA43" s="22">
        <v>57356947</v>
      </c>
    </row>
    <row r="44" spans="1:27" ht="13.5">
      <c r="A44" s="5" t="s">
        <v>48</v>
      </c>
      <c r="B44" s="3"/>
      <c r="C44" s="22">
        <v>30967987</v>
      </c>
      <c r="D44" s="22"/>
      <c r="E44" s="23">
        <v>60184810</v>
      </c>
      <c r="F44" s="24">
        <v>43084722</v>
      </c>
      <c r="G44" s="24">
        <v>1694041</v>
      </c>
      <c r="H44" s="24">
        <v>2893990</v>
      </c>
      <c r="I44" s="24">
        <v>4354557</v>
      </c>
      <c r="J44" s="24">
        <v>8942588</v>
      </c>
      <c r="K44" s="24">
        <v>2370741</v>
      </c>
      <c r="L44" s="24">
        <v>3595750</v>
      </c>
      <c r="M44" s="24">
        <v>3206448</v>
      </c>
      <c r="N44" s="24">
        <v>9172939</v>
      </c>
      <c r="O44" s="24">
        <v>3377783</v>
      </c>
      <c r="P44" s="24">
        <v>4506918</v>
      </c>
      <c r="Q44" s="24"/>
      <c r="R44" s="24">
        <v>7884701</v>
      </c>
      <c r="S44" s="24"/>
      <c r="T44" s="24"/>
      <c r="U44" s="24"/>
      <c r="V44" s="24"/>
      <c r="W44" s="24">
        <v>26000228</v>
      </c>
      <c r="X44" s="24"/>
      <c r="Y44" s="24">
        <v>26000228</v>
      </c>
      <c r="Z44" s="6">
        <v>0</v>
      </c>
      <c r="AA44" s="22">
        <v>43084722</v>
      </c>
    </row>
    <row r="45" spans="1:27" ht="13.5">
      <c r="A45" s="5" t="s">
        <v>49</v>
      </c>
      <c r="B45" s="3"/>
      <c r="C45" s="25">
        <v>18446198</v>
      </c>
      <c r="D45" s="25"/>
      <c r="E45" s="26">
        <v>30426917</v>
      </c>
      <c r="F45" s="27">
        <v>16501629</v>
      </c>
      <c r="G45" s="27">
        <v>1880860</v>
      </c>
      <c r="H45" s="27">
        <v>1254453</v>
      </c>
      <c r="I45" s="27">
        <v>1853559</v>
      </c>
      <c r="J45" s="27">
        <v>4988872</v>
      </c>
      <c r="K45" s="27">
        <v>-20168</v>
      </c>
      <c r="L45" s="27">
        <v>1146471</v>
      </c>
      <c r="M45" s="27">
        <v>2135580</v>
      </c>
      <c r="N45" s="27">
        <v>3261883</v>
      </c>
      <c r="O45" s="27">
        <v>499855</v>
      </c>
      <c r="P45" s="27">
        <v>897401</v>
      </c>
      <c r="Q45" s="27"/>
      <c r="R45" s="27">
        <v>1397256</v>
      </c>
      <c r="S45" s="27"/>
      <c r="T45" s="27"/>
      <c r="U45" s="27"/>
      <c r="V45" s="27"/>
      <c r="W45" s="27">
        <v>9648011</v>
      </c>
      <c r="X45" s="27"/>
      <c r="Y45" s="27">
        <v>9648011</v>
      </c>
      <c r="Z45" s="7">
        <v>0</v>
      </c>
      <c r="AA45" s="25">
        <v>16501629</v>
      </c>
    </row>
    <row r="46" spans="1:27" ht="13.5">
      <c r="A46" s="5" t="s">
        <v>50</v>
      </c>
      <c r="B46" s="3"/>
      <c r="C46" s="22">
        <v>10740239</v>
      </c>
      <c r="D46" s="22"/>
      <c r="E46" s="23">
        <v>30139153</v>
      </c>
      <c r="F46" s="24">
        <v>17177123</v>
      </c>
      <c r="G46" s="24">
        <v>1573171</v>
      </c>
      <c r="H46" s="24">
        <v>911951</v>
      </c>
      <c r="I46" s="24">
        <v>1862043</v>
      </c>
      <c r="J46" s="24">
        <v>4347165</v>
      </c>
      <c r="K46" s="24">
        <v>784730</v>
      </c>
      <c r="L46" s="24">
        <v>1589072</v>
      </c>
      <c r="M46" s="24">
        <v>1655832</v>
      </c>
      <c r="N46" s="24">
        <v>4029634</v>
      </c>
      <c r="O46" s="24">
        <v>702264</v>
      </c>
      <c r="P46" s="24">
        <v>1062666</v>
      </c>
      <c r="Q46" s="24"/>
      <c r="R46" s="24">
        <v>1764930</v>
      </c>
      <c r="S46" s="24"/>
      <c r="T46" s="24"/>
      <c r="U46" s="24"/>
      <c r="V46" s="24"/>
      <c r="W46" s="24">
        <v>10141729</v>
      </c>
      <c r="X46" s="24"/>
      <c r="Y46" s="24">
        <v>10141729</v>
      </c>
      <c r="Z46" s="6">
        <v>0</v>
      </c>
      <c r="AA46" s="22">
        <v>17177123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321899808</v>
      </c>
      <c r="D48" s="40">
        <f>+D28+D32+D38+D42+D47</f>
        <v>0</v>
      </c>
      <c r="E48" s="41">
        <f t="shared" si="9"/>
        <v>373997947</v>
      </c>
      <c r="F48" s="42">
        <f t="shared" si="9"/>
        <v>311161465</v>
      </c>
      <c r="G48" s="42">
        <f t="shared" si="9"/>
        <v>18862836</v>
      </c>
      <c r="H48" s="42">
        <f t="shared" si="9"/>
        <v>25234581</v>
      </c>
      <c r="I48" s="42">
        <f t="shared" si="9"/>
        <v>27353775</v>
      </c>
      <c r="J48" s="42">
        <f t="shared" si="9"/>
        <v>71451192</v>
      </c>
      <c r="K48" s="42">
        <f t="shared" si="9"/>
        <v>19026750</v>
      </c>
      <c r="L48" s="42">
        <f t="shared" si="9"/>
        <v>23011933</v>
      </c>
      <c r="M48" s="42">
        <f t="shared" si="9"/>
        <v>34666462</v>
      </c>
      <c r="N48" s="42">
        <f t="shared" si="9"/>
        <v>76705145</v>
      </c>
      <c r="O48" s="42">
        <f t="shared" si="9"/>
        <v>19634460</v>
      </c>
      <c r="P48" s="42">
        <f t="shared" si="9"/>
        <v>26653024</v>
      </c>
      <c r="Q48" s="42">
        <f t="shared" si="9"/>
        <v>0</v>
      </c>
      <c r="R48" s="42">
        <f t="shared" si="9"/>
        <v>46287484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194443821</v>
      </c>
      <c r="X48" s="42">
        <f t="shared" si="9"/>
        <v>0</v>
      </c>
      <c r="Y48" s="42">
        <f t="shared" si="9"/>
        <v>194443821</v>
      </c>
      <c r="Z48" s="43">
        <f>+IF(X48&lt;&gt;0,+(Y48/X48)*100,0)</f>
        <v>0</v>
      </c>
      <c r="AA48" s="40">
        <f>+AA28+AA32+AA38+AA42+AA47</f>
        <v>311161465</v>
      </c>
    </row>
    <row r="49" spans="1:27" ht="13.5">
      <c r="A49" s="14" t="s">
        <v>58</v>
      </c>
      <c r="B49" s="15"/>
      <c r="C49" s="44">
        <f aca="true" t="shared" si="10" ref="C49:Y49">+C25-C48</f>
        <v>-10139674</v>
      </c>
      <c r="D49" s="44">
        <f>+D25-D48</f>
        <v>0</v>
      </c>
      <c r="E49" s="45">
        <f t="shared" si="10"/>
        <v>32284558</v>
      </c>
      <c r="F49" s="46">
        <f t="shared" si="10"/>
        <v>42377899</v>
      </c>
      <c r="G49" s="46">
        <f t="shared" si="10"/>
        <v>31587546</v>
      </c>
      <c r="H49" s="46">
        <f t="shared" si="10"/>
        <v>-3269923</v>
      </c>
      <c r="I49" s="46">
        <f t="shared" si="10"/>
        <v>-3038906</v>
      </c>
      <c r="J49" s="46">
        <f t="shared" si="10"/>
        <v>25278717</v>
      </c>
      <c r="K49" s="46">
        <f t="shared" si="10"/>
        <v>1656282</v>
      </c>
      <c r="L49" s="46">
        <f t="shared" si="10"/>
        <v>1845590</v>
      </c>
      <c r="M49" s="46">
        <f t="shared" si="10"/>
        <v>15522296</v>
      </c>
      <c r="N49" s="46">
        <f t="shared" si="10"/>
        <v>19024168</v>
      </c>
      <c r="O49" s="46">
        <f t="shared" si="10"/>
        <v>3380089</v>
      </c>
      <c r="P49" s="46">
        <f t="shared" si="10"/>
        <v>-1448658</v>
      </c>
      <c r="Q49" s="46">
        <f t="shared" si="10"/>
        <v>0</v>
      </c>
      <c r="R49" s="46">
        <f t="shared" si="10"/>
        <v>1931431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46234316</v>
      </c>
      <c r="X49" s="46">
        <f>IF(F25=F48,0,X25-X48)</f>
        <v>0</v>
      </c>
      <c r="Y49" s="46">
        <f t="shared" si="10"/>
        <v>46234316</v>
      </c>
      <c r="Z49" s="47">
        <f>+IF(X49&lt;&gt;0,+(Y49/X49)*100,0)</f>
        <v>0</v>
      </c>
      <c r="AA49" s="44">
        <f>+AA25-AA48</f>
        <v>42377899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58063776</v>
      </c>
      <c r="D5" s="19">
        <f>SUM(D6:D8)</f>
        <v>0</v>
      </c>
      <c r="E5" s="20">
        <f t="shared" si="0"/>
        <v>71731672</v>
      </c>
      <c r="F5" s="21">
        <f t="shared" si="0"/>
        <v>80279920</v>
      </c>
      <c r="G5" s="21">
        <f t="shared" si="0"/>
        <v>33870599</v>
      </c>
      <c r="H5" s="21">
        <f t="shared" si="0"/>
        <v>3488982</v>
      </c>
      <c r="I5" s="21">
        <f t="shared" si="0"/>
        <v>3329267</v>
      </c>
      <c r="J5" s="21">
        <f t="shared" si="0"/>
        <v>40688848</v>
      </c>
      <c r="K5" s="21">
        <f t="shared" si="0"/>
        <v>693660</v>
      </c>
      <c r="L5" s="21">
        <f t="shared" si="0"/>
        <v>2937524</v>
      </c>
      <c r="M5" s="21">
        <f t="shared" si="0"/>
        <v>10244481</v>
      </c>
      <c r="N5" s="21">
        <f t="shared" si="0"/>
        <v>13875665</v>
      </c>
      <c r="O5" s="21">
        <f t="shared" si="0"/>
        <v>2951099</v>
      </c>
      <c r="P5" s="21">
        <f t="shared" si="0"/>
        <v>2888929</v>
      </c>
      <c r="Q5" s="21">
        <f t="shared" si="0"/>
        <v>8504950</v>
      </c>
      <c r="R5" s="21">
        <f t="shared" si="0"/>
        <v>14344978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68909491</v>
      </c>
      <c r="X5" s="21">
        <f t="shared" si="0"/>
        <v>0</v>
      </c>
      <c r="Y5" s="21">
        <f t="shared" si="0"/>
        <v>68909491</v>
      </c>
      <c r="Z5" s="4">
        <f>+IF(X5&lt;&gt;0,+(Y5/X5)*100,0)</f>
        <v>0</v>
      </c>
      <c r="AA5" s="19">
        <f>SUM(AA6:AA8)</f>
        <v>80279920</v>
      </c>
    </row>
    <row r="6" spans="1:27" ht="13.5">
      <c r="A6" s="5" t="s">
        <v>33</v>
      </c>
      <c r="B6" s="3"/>
      <c r="C6" s="22">
        <v>7040601</v>
      </c>
      <c r="D6" s="22"/>
      <c r="E6" s="23">
        <v>10376660</v>
      </c>
      <c r="F6" s="24">
        <v>9184660</v>
      </c>
      <c r="G6" s="24">
        <v>6547079</v>
      </c>
      <c r="H6" s="24"/>
      <c r="I6" s="24"/>
      <c r="J6" s="24">
        <v>6547079</v>
      </c>
      <c r="K6" s="24"/>
      <c r="L6" s="24"/>
      <c r="M6" s="24">
        <v>5228089</v>
      </c>
      <c r="N6" s="24">
        <v>5228089</v>
      </c>
      <c r="O6" s="24"/>
      <c r="P6" s="24"/>
      <c r="Q6" s="24">
        <v>3923977</v>
      </c>
      <c r="R6" s="24">
        <v>3923977</v>
      </c>
      <c r="S6" s="24"/>
      <c r="T6" s="24"/>
      <c r="U6" s="24"/>
      <c r="V6" s="24"/>
      <c r="W6" s="24">
        <v>15699145</v>
      </c>
      <c r="X6" s="24"/>
      <c r="Y6" s="24">
        <v>15699145</v>
      </c>
      <c r="Z6" s="6">
        <v>0</v>
      </c>
      <c r="AA6" s="22">
        <v>9184660</v>
      </c>
    </row>
    <row r="7" spans="1:27" ht="13.5">
      <c r="A7" s="5" t="s">
        <v>34</v>
      </c>
      <c r="B7" s="3"/>
      <c r="C7" s="25">
        <v>50933756</v>
      </c>
      <c r="D7" s="25"/>
      <c r="E7" s="26">
        <v>54176082</v>
      </c>
      <c r="F7" s="27">
        <v>64717600</v>
      </c>
      <c r="G7" s="27">
        <v>27323520</v>
      </c>
      <c r="H7" s="27">
        <v>3488982</v>
      </c>
      <c r="I7" s="27">
        <v>692831</v>
      </c>
      <c r="J7" s="27">
        <v>31505333</v>
      </c>
      <c r="K7" s="27">
        <v>693660</v>
      </c>
      <c r="L7" s="27">
        <v>2937524</v>
      </c>
      <c r="M7" s="27">
        <v>5001676</v>
      </c>
      <c r="N7" s="27">
        <v>8632860</v>
      </c>
      <c r="O7" s="27">
        <v>2951099</v>
      </c>
      <c r="P7" s="27">
        <v>2888929</v>
      </c>
      <c r="Q7" s="27">
        <v>4580973</v>
      </c>
      <c r="R7" s="27">
        <v>10421001</v>
      </c>
      <c r="S7" s="27"/>
      <c r="T7" s="27"/>
      <c r="U7" s="27"/>
      <c r="V7" s="27"/>
      <c r="W7" s="27">
        <v>50559194</v>
      </c>
      <c r="X7" s="27"/>
      <c r="Y7" s="27">
        <v>50559194</v>
      </c>
      <c r="Z7" s="7">
        <v>0</v>
      </c>
      <c r="AA7" s="25">
        <v>64717600</v>
      </c>
    </row>
    <row r="8" spans="1:27" ht="13.5">
      <c r="A8" s="5" t="s">
        <v>35</v>
      </c>
      <c r="B8" s="3"/>
      <c r="C8" s="22">
        <v>89419</v>
      </c>
      <c r="D8" s="22"/>
      <c r="E8" s="23">
        <v>7178930</v>
      </c>
      <c r="F8" s="24">
        <v>6377660</v>
      </c>
      <c r="G8" s="24"/>
      <c r="H8" s="24"/>
      <c r="I8" s="24">
        <v>2636436</v>
      </c>
      <c r="J8" s="24">
        <v>2636436</v>
      </c>
      <c r="K8" s="24"/>
      <c r="L8" s="24"/>
      <c r="M8" s="24">
        <v>14716</v>
      </c>
      <c r="N8" s="24">
        <v>14716</v>
      </c>
      <c r="O8" s="24"/>
      <c r="P8" s="24"/>
      <c r="Q8" s="24"/>
      <c r="R8" s="24"/>
      <c r="S8" s="24"/>
      <c r="T8" s="24"/>
      <c r="U8" s="24"/>
      <c r="V8" s="24"/>
      <c r="W8" s="24">
        <v>2651152</v>
      </c>
      <c r="X8" s="24"/>
      <c r="Y8" s="24">
        <v>2651152</v>
      </c>
      <c r="Z8" s="6">
        <v>0</v>
      </c>
      <c r="AA8" s="22">
        <v>6377660</v>
      </c>
    </row>
    <row r="9" spans="1:27" ht="13.5">
      <c r="A9" s="2" t="s">
        <v>36</v>
      </c>
      <c r="B9" s="3"/>
      <c r="C9" s="19">
        <f aca="true" t="shared" si="1" ref="C9:Y9">SUM(C10:C14)</f>
        <v>15932255</v>
      </c>
      <c r="D9" s="19">
        <f>SUM(D10:D14)</f>
        <v>0</v>
      </c>
      <c r="E9" s="20">
        <f t="shared" si="1"/>
        <v>16871112</v>
      </c>
      <c r="F9" s="21">
        <f t="shared" si="1"/>
        <v>16815924</v>
      </c>
      <c r="G9" s="21">
        <f t="shared" si="1"/>
        <v>3371065</v>
      </c>
      <c r="H9" s="21">
        <f t="shared" si="1"/>
        <v>385396</v>
      </c>
      <c r="I9" s="21">
        <f t="shared" si="1"/>
        <v>444438</v>
      </c>
      <c r="J9" s="21">
        <f t="shared" si="1"/>
        <v>4200899</v>
      </c>
      <c r="K9" s="21">
        <f t="shared" si="1"/>
        <v>383770</v>
      </c>
      <c r="L9" s="21">
        <f t="shared" si="1"/>
        <v>1403592</v>
      </c>
      <c r="M9" s="21">
        <f t="shared" si="1"/>
        <v>2358893</v>
      </c>
      <c r="N9" s="21">
        <f t="shared" si="1"/>
        <v>4146255</v>
      </c>
      <c r="O9" s="21">
        <f t="shared" si="1"/>
        <v>516844</v>
      </c>
      <c r="P9" s="21">
        <f t="shared" si="1"/>
        <v>276238</v>
      </c>
      <c r="Q9" s="21">
        <f t="shared" si="1"/>
        <v>3051096</v>
      </c>
      <c r="R9" s="21">
        <f t="shared" si="1"/>
        <v>3844178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12191332</v>
      </c>
      <c r="X9" s="21">
        <f t="shared" si="1"/>
        <v>0</v>
      </c>
      <c r="Y9" s="21">
        <f t="shared" si="1"/>
        <v>12191332</v>
      </c>
      <c r="Z9" s="4">
        <f>+IF(X9&lt;&gt;0,+(Y9/X9)*100,0)</f>
        <v>0</v>
      </c>
      <c r="AA9" s="19">
        <f>SUM(AA10:AA14)</f>
        <v>16815924</v>
      </c>
    </row>
    <row r="10" spans="1:27" ht="13.5">
      <c r="A10" s="5" t="s">
        <v>37</v>
      </c>
      <c r="B10" s="3"/>
      <c r="C10" s="22">
        <v>8717136</v>
      </c>
      <c r="D10" s="22"/>
      <c r="E10" s="23">
        <v>8886935</v>
      </c>
      <c r="F10" s="24">
        <v>8898022</v>
      </c>
      <c r="G10" s="24">
        <v>2934600</v>
      </c>
      <c r="H10" s="24">
        <v>5786</v>
      </c>
      <c r="I10" s="24">
        <v>8217</v>
      </c>
      <c r="J10" s="24">
        <v>2948603</v>
      </c>
      <c r="K10" s="24">
        <v>4742</v>
      </c>
      <c r="L10" s="24">
        <v>1204929</v>
      </c>
      <c r="M10" s="24">
        <v>2112508</v>
      </c>
      <c r="N10" s="24">
        <v>3322179</v>
      </c>
      <c r="O10" s="24">
        <v>9143</v>
      </c>
      <c r="P10" s="24">
        <v>9384</v>
      </c>
      <c r="Q10" s="24">
        <v>2237056</v>
      </c>
      <c r="R10" s="24">
        <v>2255583</v>
      </c>
      <c r="S10" s="24"/>
      <c r="T10" s="24"/>
      <c r="U10" s="24"/>
      <c r="V10" s="24"/>
      <c r="W10" s="24">
        <v>8526365</v>
      </c>
      <c r="X10" s="24"/>
      <c r="Y10" s="24">
        <v>8526365</v>
      </c>
      <c r="Z10" s="6">
        <v>0</v>
      </c>
      <c r="AA10" s="22">
        <v>8898022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7215119</v>
      </c>
      <c r="D12" s="22"/>
      <c r="E12" s="23">
        <v>7984177</v>
      </c>
      <c r="F12" s="24">
        <v>7917902</v>
      </c>
      <c r="G12" s="24">
        <v>436465</v>
      </c>
      <c r="H12" s="24">
        <v>379610</v>
      </c>
      <c r="I12" s="24">
        <v>436221</v>
      </c>
      <c r="J12" s="24">
        <v>1252296</v>
      </c>
      <c r="K12" s="24">
        <v>379028</v>
      </c>
      <c r="L12" s="24">
        <v>198663</v>
      </c>
      <c r="M12" s="24">
        <v>246385</v>
      </c>
      <c r="N12" s="24">
        <v>824076</v>
      </c>
      <c r="O12" s="24">
        <v>507701</v>
      </c>
      <c r="P12" s="24">
        <v>266854</v>
      </c>
      <c r="Q12" s="24">
        <v>814040</v>
      </c>
      <c r="R12" s="24">
        <v>1588595</v>
      </c>
      <c r="S12" s="24"/>
      <c r="T12" s="24"/>
      <c r="U12" s="24"/>
      <c r="V12" s="24"/>
      <c r="W12" s="24">
        <v>3664967</v>
      </c>
      <c r="X12" s="24"/>
      <c r="Y12" s="24">
        <v>3664967</v>
      </c>
      <c r="Z12" s="6">
        <v>0</v>
      </c>
      <c r="AA12" s="22">
        <v>7917902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33072980</v>
      </c>
      <c r="D15" s="19">
        <f>SUM(D16:D18)</f>
        <v>0</v>
      </c>
      <c r="E15" s="20">
        <f t="shared" si="2"/>
        <v>32296533</v>
      </c>
      <c r="F15" s="21">
        <f t="shared" si="2"/>
        <v>37648085</v>
      </c>
      <c r="G15" s="21">
        <f t="shared" si="2"/>
        <v>919254</v>
      </c>
      <c r="H15" s="21">
        <f t="shared" si="2"/>
        <v>1575114</v>
      </c>
      <c r="I15" s="21">
        <f t="shared" si="2"/>
        <v>176120</v>
      </c>
      <c r="J15" s="21">
        <f t="shared" si="2"/>
        <v>2670488</v>
      </c>
      <c r="K15" s="21">
        <f t="shared" si="2"/>
        <v>987109</v>
      </c>
      <c r="L15" s="21">
        <f t="shared" si="2"/>
        <v>4376430</v>
      </c>
      <c r="M15" s="21">
        <f t="shared" si="2"/>
        <v>1801722</v>
      </c>
      <c r="N15" s="21">
        <f t="shared" si="2"/>
        <v>7165261</v>
      </c>
      <c r="O15" s="21">
        <f t="shared" si="2"/>
        <v>359</v>
      </c>
      <c r="P15" s="21">
        <f t="shared" si="2"/>
        <v>7369</v>
      </c>
      <c r="Q15" s="21">
        <f t="shared" si="2"/>
        <v>8754</v>
      </c>
      <c r="R15" s="21">
        <f t="shared" si="2"/>
        <v>16482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9852231</v>
      </c>
      <c r="X15" s="21">
        <f t="shared" si="2"/>
        <v>0</v>
      </c>
      <c r="Y15" s="21">
        <f t="shared" si="2"/>
        <v>9852231</v>
      </c>
      <c r="Z15" s="4">
        <f>+IF(X15&lt;&gt;0,+(Y15/X15)*100,0)</f>
        <v>0</v>
      </c>
      <c r="AA15" s="19">
        <f>SUM(AA16:AA18)</f>
        <v>37648085</v>
      </c>
    </row>
    <row r="16" spans="1:27" ht="13.5">
      <c r="A16" s="5" t="s">
        <v>43</v>
      </c>
      <c r="B16" s="3"/>
      <c r="C16" s="22">
        <v>33072980</v>
      </c>
      <c r="D16" s="22"/>
      <c r="E16" s="23">
        <v>32296533</v>
      </c>
      <c r="F16" s="24">
        <v>37648085</v>
      </c>
      <c r="G16" s="24">
        <v>919254</v>
      </c>
      <c r="H16" s="24">
        <v>1575114</v>
      </c>
      <c r="I16" s="24">
        <v>176120</v>
      </c>
      <c r="J16" s="24">
        <v>2670488</v>
      </c>
      <c r="K16" s="24">
        <v>987109</v>
      </c>
      <c r="L16" s="24">
        <v>4376430</v>
      </c>
      <c r="M16" s="24">
        <v>1801722</v>
      </c>
      <c r="N16" s="24">
        <v>7165261</v>
      </c>
      <c r="O16" s="24">
        <v>359</v>
      </c>
      <c r="P16" s="24">
        <v>7369</v>
      </c>
      <c r="Q16" s="24">
        <v>8754</v>
      </c>
      <c r="R16" s="24">
        <v>16482</v>
      </c>
      <c r="S16" s="24"/>
      <c r="T16" s="24"/>
      <c r="U16" s="24"/>
      <c r="V16" s="24"/>
      <c r="W16" s="24">
        <v>9852231</v>
      </c>
      <c r="X16" s="24"/>
      <c r="Y16" s="24">
        <v>9852231</v>
      </c>
      <c r="Z16" s="6">
        <v>0</v>
      </c>
      <c r="AA16" s="22">
        <v>37648085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79519042</v>
      </c>
      <c r="D19" s="19">
        <f>SUM(D20:D23)</f>
        <v>0</v>
      </c>
      <c r="E19" s="20">
        <f t="shared" si="3"/>
        <v>83294639</v>
      </c>
      <c r="F19" s="21">
        <f t="shared" si="3"/>
        <v>89113808</v>
      </c>
      <c r="G19" s="21">
        <f t="shared" si="3"/>
        <v>20847128</v>
      </c>
      <c r="H19" s="21">
        <f t="shared" si="3"/>
        <v>4298518</v>
      </c>
      <c r="I19" s="21">
        <f t="shared" si="3"/>
        <v>5031618</v>
      </c>
      <c r="J19" s="21">
        <f t="shared" si="3"/>
        <v>30177264</v>
      </c>
      <c r="K19" s="21">
        <f t="shared" si="3"/>
        <v>625511</v>
      </c>
      <c r="L19" s="21">
        <f t="shared" si="3"/>
        <v>7547343</v>
      </c>
      <c r="M19" s="21">
        <f t="shared" si="3"/>
        <v>13967166</v>
      </c>
      <c r="N19" s="21">
        <f t="shared" si="3"/>
        <v>22140020</v>
      </c>
      <c r="O19" s="21">
        <f t="shared" si="3"/>
        <v>3802604</v>
      </c>
      <c r="P19" s="21">
        <f t="shared" si="3"/>
        <v>4188213</v>
      </c>
      <c r="Q19" s="21">
        <f t="shared" si="3"/>
        <v>11476094</v>
      </c>
      <c r="R19" s="21">
        <f t="shared" si="3"/>
        <v>19466911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71784195</v>
      </c>
      <c r="X19" s="21">
        <f t="shared" si="3"/>
        <v>0</v>
      </c>
      <c r="Y19" s="21">
        <f t="shared" si="3"/>
        <v>71784195</v>
      </c>
      <c r="Z19" s="4">
        <f>+IF(X19&lt;&gt;0,+(Y19/X19)*100,0)</f>
        <v>0</v>
      </c>
      <c r="AA19" s="19">
        <f>SUM(AA20:AA23)</f>
        <v>89113808</v>
      </c>
    </row>
    <row r="20" spans="1:27" ht="13.5">
      <c r="A20" s="5" t="s">
        <v>47</v>
      </c>
      <c r="B20" s="3"/>
      <c r="C20" s="22">
        <v>27295726</v>
      </c>
      <c r="D20" s="22"/>
      <c r="E20" s="23">
        <v>37052979</v>
      </c>
      <c r="F20" s="24">
        <v>42995557</v>
      </c>
      <c r="G20" s="24">
        <v>13850487</v>
      </c>
      <c r="H20" s="24">
        <v>2247011</v>
      </c>
      <c r="I20" s="24">
        <v>2946820</v>
      </c>
      <c r="J20" s="24">
        <v>19044318</v>
      </c>
      <c r="K20" s="24">
        <v>523684</v>
      </c>
      <c r="L20" s="24">
        <v>3132147</v>
      </c>
      <c r="M20" s="24">
        <v>6571200</v>
      </c>
      <c r="N20" s="24">
        <v>10227031</v>
      </c>
      <c r="O20" s="24">
        <v>1434206</v>
      </c>
      <c r="P20" s="24">
        <v>1889366</v>
      </c>
      <c r="Q20" s="24">
        <v>5160007</v>
      </c>
      <c r="R20" s="24">
        <v>8483579</v>
      </c>
      <c r="S20" s="24"/>
      <c r="T20" s="24"/>
      <c r="U20" s="24"/>
      <c r="V20" s="24"/>
      <c r="W20" s="24">
        <v>37754928</v>
      </c>
      <c r="X20" s="24"/>
      <c r="Y20" s="24">
        <v>37754928</v>
      </c>
      <c r="Z20" s="6">
        <v>0</v>
      </c>
      <c r="AA20" s="22">
        <v>42995557</v>
      </c>
    </row>
    <row r="21" spans="1:27" ht="13.5">
      <c r="A21" s="5" t="s">
        <v>48</v>
      </c>
      <c r="B21" s="3"/>
      <c r="C21" s="22">
        <v>24689405</v>
      </c>
      <c r="D21" s="22"/>
      <c r="E21" s="23">
        <v>25083849</v>
      </c>
      <c r="F21" s="24">
        <v>25087349</v>
      </c>
      <c r="G21" s="24">
        <v>3831980</v>
      </c>
      <c r="H21" s="24">
        <v>1037170</v>
      </c>
      <c r="I21" s="24">
        <v>1069729</v>
      </c>
      <c r="J21" s="24">
        <v>5938879</v>
      </c>
      <c r="K21" s="24">
        <v>101827</v>
      </c>
      <c r="L21" s="24">
        <v>3132036</v>
      </c>
      <c r="M21" s="24">
        <v>3571764</v>
      </c>
      <c r="N21" s="24">
        <v>6805627</v>
      </c>
      <c r="O21" s="24">
        <v>1337864</v>
      </c>
      <c r="P21" s="24">
        <v>1283776</v>
      </c>
      <c r="Q21" s="24">
        <v>3192824</v>
      </c>
      <c r="R21" s="24">
        <v>5814464</v>
      </c>
      <c r="S21" s="24"/>
      <c r="T21" s="24"/>
      <c r="U21" s="24"/>
      <c r="V21" s="24"/>
      <c r="W21" s="24">
        <v>18558970</v>
      </c>
      <c r="X21" s="24"/>
      <c r="Y21" s="24">
        <v>18558970</v>
      </c>
      <c r="Z21" s="6">
        <v>0</v>
      </c>
      <c r="AA21" s="22">
        <v>25087349</v>
      </c>
    </row>
    <row r="22" spans="1:27" ht="13.5">
      <c r="A22" s="5" t="s">
        <v>49</v>
      </c>
      <c r="B22" s="3"/>
      <c r="C22" s="25">
        <v>13126598</v>
      </c>
      <c r="D22" s="25"/>
      <c r="E22" s="26">
        <v>9434775</v>
      </c>
      <c r="F22" s="27">
        <v>9842474</v>
      </c>
      <c r="G22" s="27">
        <v>2507714</v>
      </c>
      <c r="H22" s="27">
        <v>354778</v>
      </c>
      <c r="I22" s="27">
        <v>355588</v>
      </c>
      <c r="J22" s="27">
        <v>3218080</v>
      </c>
      <c r="K22" s="27"/>
      <c r="L22" s="27">
        <v>362442</v>
      </c>
      <c r="M22" s="27">
        <v>2029354</v>
      </c>
      <c r="N22" s="27">
        <v>2391796</v>
      </c>
      <c r="O22" s="27">
        <v>362946</v>
      </c>
      <c r="P22" s="27">
        <v>356474</v>
      </c>
      <c r="Q22" s="27">
        <v>1612224</v>
      </c>
      <c r="R22" s="27">
        <v>2331644</v>
      </c>
      <c r="S22" s="27"/>
      <c r="T22" s="27"/>
      <c r="U22" s="27"/>
      <c r="V22" s="27"/>
      <c r="W22" s="27">
        <v>7941520</v>
      </c>
      <c r="X22" s="27"/>
      <c r="Y22" s="27">
        <v>7941520</v>
      </c>
      <c r="Z22" s="7">
        <v>0</v>
      </c>
      <c r="AA22" s="25">
        <v>9842474</v>
      </c>
    </row>
    <row r="23" spans="1:27" ht="13.5">
      <c r="A23" s="5" t="s">
        <v>50</v>
      </c>
      <c r="B23" s="3"/>
      <c r="C23" s="22">
        <v>14407313</v>
      </c>
      <c r="D23" s="22"/>
      <c r="E23" s="23">
        <v>11723036</v>
      </c>
      <c r="F23" s="24">
        <v>11188428</v>
      </c>
      <c r="G23" s="24">
        <v>656947</v>
      </c>
      <c r="H23" s="24">
        <v>659559</v>
      </c>
      <c r="I23" s="24">
        <v>659481</v>
      </c>
      <c r="J23" s="24">
        <v>1975987</v>
      </c>
      <c r="K23" s="24"/>
      <c r="L23" s="24">
        <v>920718</v>
      </c>
      <c r="M23" s="24">
        <v>1794848</v>
      </c>
      <c r="N23" s="24">
        <v>2715566</v>
      </c>
      <c r="O23" s="24">
        <v>667588</v>
      </c>
      <c r="P23" s="24">
        <v>658597</v>
      </c>
      <c r="Q23" s="24">
        <v>1511039</v>
      </c>
      <c r="R23" s="24">
        <v>2837224</v>
      </c>
      <c r="S23" s="24"/>
      <c r="T23" s="24"/>
      <c r="U23" s="24"/>
      <c r="V23" s="24"/>
      <c r="W23" s="24">
        <v>7528777</v>
      </c>
      <c r="X23" s="24"/>
      <c r="Y23" s="24">
        <v>7528777</v>
      </c>
      <c r="Z23" s="6">
        <v>0</v>
      </c>
      <c r="AA23" s="22">
        <v>11188428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186588053</v>
      </c>
      <c r="D25" s="40">
        <f>+D5+D9+D15+D19+D24</f>
        <v>0</v>
      </c>
      <c r="E25" s="41">
        <f t="shared" si="4"/>
        <v>204193956</v>
      </c>
      <c r="F25" s="42">
        <f t="shared" si="4"/>
        <v>223857737</v>
      </c>
      <c r="G25" s="42">
        <f t="shared" si="4"/>
        <v>59008046</v>
      </c>
      <c r="H25" s="42">
        <f t="shared" si="4"/>
        <v>9748010</v>
      </c>
      <c r="I25" s="42">
        <f t="shared" si="4"/>
        <v>8981443</v>
      </c>
      <c r="J25" s="42">
        <f t="shared" si="4"/>
        <v>77737499</v>
      </c>
      <c r="K25" s="42">
        <f t="shared" si="4"/>
        <v>2690050</v>
      </c>
      <c r="L25" s="42">
        <f t="shared" si="4"/>
        <v>16264889</v>
      </c>
      <c r="M25" s="42">
        <f t="shared" si="4"/>
        <v>28372262</v>
      </c>
      <c r="N25" s="42">
        <f t="shared" si="4"/>
        <v>47327201</v>
      </c>
      <c r="O25" s="42">
        <f t="shared" si="4"/>
        <v>7270906</v>
      </c>
      <c r="P25" s="42">
        <f t="shared" si="4"/>
        <v>7360749</v>
      </c>
      <c r="Q25" s="42">
        <f t="shared" si="4"/>
        <v>23040894</v>
      </c>
      <c r="R25" s="42">
        <f t="shared" si="4"/>
        <v>37672549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162737249</v>
      </c>
      <c r="X25" s="42">
        <f t="shared" si="4"/>
        <v>0</v>
      </c>
      <c r="Y25" s="42">
        <f t="shared" si="4"/>
        <v>162737249</v>
      </c>
      <c r="Z25" s="43">
        <f>+IF(X25&lt;&gt;0,+(Y25/X25)*100,0)</f>
        <v>0</v>
      </c>
      <c r="AA25" s="40">
        <f>+AA5+AA9+AA15+AA19+AA24</f>
        <v>223857737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99368286</v>
      </c>
      <c r="D28" s="19">
        <f>SUM(D29:D31)</f>
        <v>0</v>
      </c>
      <c r="E28" s="20">
        <f t="shared" si="5"/>
        <v>76443013</v>
      </c>
      <c r="F28" s="21">
        <f t="shared" si="5"/>
        <v>84542863</v>
      </c>
      <c r="G28" s="21">
        <f t="shared" si="5"/>
        <v>11260268</v>
      </c>
      <c r="H28" s="21">
        <f t="shared" si="5"/>
        <v>5095304</v>
      </c>
      <c r="I28" s="21">
        <f t="shared" si="5"/>
        <v>4168486</v>
      </c>
      <c r="J28" s="21">
        <f t="shared" si="5"/>
        <v>20524058</v>
      </c>
      <c r="K28" s="21">
        <f t="shared" si="5"/>
        <v>5796288</v>
      </c>
      <c r="L28" s="21">
        <f t="shared" si="5"/>
        <v>6047719</v>
      </c>
      <c r="M28" s="21">
        <f t="shared" si="5"/>
        <v>3453610</v>
      </c>
      <c r="N28" s="21">
        <f t="shared" si="5"/>
        <v>15297617</v>
      </c>
      <c r="O28" s="21">
        <f t="shared" si="5"/>
        <v>3131741</v>
      </c>
      <c r="P28" s="21">
        <f t="shared" si="5"/>
        <v>868984</v>
      </c>
      <c r="Q28" s="21">
        <f t="shared" si="5"/>
        <v>4201321</v>
      </c>
      <c r="R28" s="21">
        <f t="shared" si="5"/>
        <v>8202046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44023721</v>
      </c>
      <c r="X28" s="21">
        <f t="shared" si="5"/>
        <v>0</v>
      </c>
      <c r="Y28" s="21">
        <f t="shared" si="5"/>
        <v>44023721</v>
      </c>
      <c r="Z28" s="4">
        <f>+IF(X28&lt;&gt;0,+(Y28/X28)*100,0)</f>
        <v>0</v>
      </c>
      <c r="AA28" s="19">
        <f>SUM(AA29:AA31)</f>
        <v>84542863</v>
      </c>
    </row>
    <row r="29" spans="1:27" ht="13.5">
      <c r="A29" s="5" t="s">
        <v>33</v>
      </c>
      <c r="B29" s="3"/>
      <c r="C29" s="22">
        <v>15251023</v>
      </c>
      <c r="D29" s="22"/>
      <c r="E29" s="23">
        <v>20953965</v>
      </c>
      <c r="F29" s="24">
        <v>20568322</v>
      </c>
      <c r="G29" s="24">
        <v>971743</v>
      </c>
      <c r="H29" s="24">
        <v>1199953</v>
      </c>
      <c r="I29" s="24">
        <v>1274656</v>
      </c>
      <c r="J29" s="24">
        <v>3446352</v>
      </c>
      <c r="K29" s="24">
        <v>1202674</v>
      </c>
      <c r="L29" s="24">
        <v>1671447</v>
      </c>
      <c r="M29" s="24">
        <v>1262314</v>
      </c>
      <c r="N29" s="24">
        <v>4136435</v>
      </c>
      <c r="O29" s="24">
        <v>1192098</v>
      </c>
      <c r="P29" s="24">
        <v>328730</v>
      </c>
      <c r="Q29" s="24">
        <v>1308436</v>
      </c>
      <c r="R29" s="24">
        <v>2829264</v>
      </c>
      <c r="S29" s="24"/>
      <c r="T29" s="24"/>
      <c r="U29" s="24"/>
      <c r="V29" s="24"/>
      <c r="W29" s="24">
        <v>10412051</v>
      </c>
      <c r="X29" s="24"/>
      <c r="Y29" s="24">
        <v>10412051</v>
      </c>
      <c r="Z29" s="6">
        <v>0</v>
      </c>
      <c r="AA29" s="22">
        <v>20568322</v>
      </c>
    </row>
    <row r="30" spans="1:27" ht="13.5">
      <c r="A30" s="5" t="s">
        <v>34</v>
      </c>
      <c r="B30" s="3"/>
      <c r="C30" s="25">
        <v>74105522</v>
      </c>
      <c r="D30" s="25"/>
      <c r="E30" s="26">
        <v>43330343</v>
      </c>
      <c r="F30" s="27">
        <v>53667279</v>
      </c>
      <c r="G30" s="27">
        <v>9519022</v>
      </c>
      <c r="H30" s="27">
        <v>2727884</v>
      </c>
      <c r="I30" s="27">
        <v>2249268</v>
      </c>
      <c r="J30" s="27">
        <v>14496174</v>
      </c>
      <c r="K30" s="27">
        <v>3728212</v>
      </c>
      <c r="L30" s="27">
        <v>3495774</v>
      </c>
      <c r="M30" s="27">
        <v>1620739</v>
      </c>
      <c r="N30" s="27">
        <v>8844725</v>
      </c>
      <c r="O30" s="27">
        <v>1440443</v>
      </c>
      <c r="P30" s="27">
        <v>439102</v>
      </c>
      <c r="Q30" s="27">
        <v>2261647</v>
      </c>
      <c r="R30" s="27">
        <v>4141192</v>
      </c>
      <c r="S30" s="27"/>
      <c r="T30" s="27"/>
      <c r="U30" s="27"/>
      <c r="V30" s="27"/>
      <c r="W30" s="27">
        <v>27482091</v>
      </c>
      <c r="X30" s="27"/>
      <c r="Y30" s="27">
        <v>27482091</v>
      </c>
      <c r="Z30" s="7">
        <v>0</v>
      </c>
      <c r="AA30" s="25">
        <v>53667279</v>
      </c>
    </row>
    <row r="31" spans="1:27" ht="13.5">
      <c r="A31" s="5" t="s">
        <v>35</v>
      </c>
      <c r="B31" s="3"/>
      <c r="C31" s="22">
        <v>10011741</v>
      </c>
      <c r="D31" s="22"/>
      <c r="E31" s="23">
        <v>12158705</v>
      </c>
      <c r="F31" s="24">
        <v>10307262</v>
      </c>
      <c r="G31" s="24">
        <v>769503</v>
      </c>
      <c r="H31" s="24">
        <v>1167467</v>
      </c>
      <c r="I31" s="24">
        <v>644562</v>
      </c>
      <c r="J31" s="24">
        <v>2581532</v>
      </c>
      <c r="K31" s="24">
        <v>865402</v>
      </c>
      <c r="L31" s="24">
        <v>880498</v>
      </c>
      <c r="M31" s="24">
        <v>570557</v>
      </c>
      <c r="N31" s="24">
        <v>2316457</v>
      </c>
      <c r="O31" s="24">
        <v>499200</v>
      </c>
      <c r="P31" s="24">
        <v>101152</v>
      </c>
      <c r="Q31" s="24">
        <v>631238</v>
      </c>
      <c r="R31" s="24">
        <v>1231590</v>
      </c>
      <c r="S31" s="24"/>
      <c r="T31" s="24"/>
      <c r="U31" s="24"/>
      <c r="V31" s="24"/>
      <c r="W31" s="24">
        <v>6129579</v>
      </c>
      <c r="X31" s="24"/>
      <c r="Y31" s="24">
        <v>6129579</v>
      </c>
      <c r="Z31" s="6">
        <v>0</v>
      </c>
      <c r="AA31" s="22">
        <v>10307262</v>
      </c>
    </row>
    <row r="32" spans="1:27" ht="13.5">
      <c r="A32" s="2" t="s">
        <v>36</v>
      </c>
      <c r="B32" s="3"/>
      <c r="C32" s="19">
        <f aca="true" t="shared" si="6" ref="C32:Y32">SUM(C33:C37)</f>
        <v>16381577</v>
      </c>
      <c r="D32" s="19">
        <f>SUM(D33:D37)</f>
        <v>0</v>
      </c>
      <c r="E32" s="20">
        <f t="shared" si="6"/>
        <v>19595922</v>
      </c>
      <c r="F32" s="21">
        <f t="shared" si="6"/>
        <v>19827613</v>
      </c>
      <c r="G32" s="21">
        <f t="shared" si="6"/>
        <v>1229307</v>
      </c>
      <c r="H32" s="21">
        <f t="shared" si="6"/>
        <v>1488002</v>
      </c>
      <c r="I32" s="21">
        <f t="shared" si="6"/>
        <v>1558463</v>
      </c>
      <c r="J32" s="21">
        <f t="shared" si="6"/>
        <v>4275772</v>
      </c>
      <c r="K32" s="21">
        <f t="shared" si="6"/>
        <v>1362456</v>
      </c>
      <c r="L32" s="21">
        <f t="shared" si="6"/>
        <v>1900288</v>
      </c>
      <c r="M32" s="21">
        <f t="shared" si="6"/>
        <v>1359196</v>
      </c>
      <c r="N32" s="21">
        <f t="shared" si="6"/>
        <v>4621940</v>
      </c>
      <c r="O32" s="21">
        <f t="shared" si="6"/>
        <v>1603282</v>
      </c>
      <c r="P32" s="21">
        <f t="shared" si="6"/>
        <v>23340</v>
      </c>
      <c r="Q32" s="21">
        <f t="shared" si="6"/>
        <v>1579530</v>
      </c>
      <c r="R32" s="21">
        <f t="shared" si="6"/>
        <v>3206152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12103864</v>
      </c>
      <c r="X32" s="21">
        <f t="shared" si="6"/>
        <v>0</v>
      </c>
      <c r="Y32" s="21">
        <f t="shared" si="6"/>
        <v>12103864</v>
      </c>
      <c r="Z32" s="4">
        <f>+IF(X32&lt;&gt;0,+(Y32/X32)*100,0)</f>
        <v>0</v>
      </c>
      <c r="AA32" s="19">
        <f>SUM(AA33:AA37)</f>
        <v>19827613</v>
      </c>
    </row>
    <row r="33" spans="1:27" ht="13.5">
      <c r="A33" s="5" t="s">
        <v>37</v>
      </c>
      <c r="B33" s="3"/>
      <c r="C33" s="22">
        <v>6511575</v>
      </c>
      <c r="D33" s="22"/>
      <c r="E33" s="23">
        <v>9466730</v>
      </c>
      <c r="F33" s="24">
        <v>8420293</v>
      </c>
      <c r="G33" s="24">
        <v>398393</v>
      </c>
      <c r="H33" s="24">
        <v>653231</v>
      </c>
      <c r="I33" s="24">
        <v>541468</v>
      </c>
      <c r="J33" s="24">
        <v>1593092</v>
      </c>
      <c r="K33" s="24">
        <v>510595</v>
      </c>
      <c r="L33" s="24">
        <v>778424</v>
      </c>
      <c r="M33" s="24">
        <v>569148</v>
      </c>
      <c r="N33" s="24">
        <v>1858167</v>
      </c>
      <c r="O33" s="24">
        <v>713725</v>
      </c>
      <c r="P33" s="24">
        <v>23340</v>
      </c>
      <c r="Q33" s="24">
        <v>562090</v>
      </c>
      <c r="R33" s="24">
        <v>1299155</v>
      </c>
      <c r="S33" s="24"/>
      <c r="T33" s="24"/>
      <c r="U33" s="24"/>
      <c r="V33" s="24"/>
      <c r="W33" s="24">
        <v>4750414</v>
      </c>
      <c r="X33" s="24"/>
      <c r="Y33" s="24">
        <v>4750414</v>
      </c>
      <c r="Z33" s="6">
        <v>0</v>
      </c>
      <c r="AA33" s="22">
        <v>8420293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9870002</v>
      </c>
      <c r="D35" s="22"/>
      <c r="E35" s="23">
        <v>10129192</v>
      </c>
      <c r="F35" s="24">
        <v>11407320</v>
      </c>
      <c r="G35" s="24">
        <v>830914</v>
      </c>
      <c r="H35" s="24">
        <v>834771</v>
      </c>
      <c r="I35" s="24">
        <v>1016995</v>
      </c>
      <c r="J35" s="24">
        <v>2682680</v>
      </c>
      <c r="K35" s="24">
        <v>851861</v>
      </c>
      <c r="L35" s="24">
        <v>1121864</v>
      </c>
      <c r="M35" s="24">
        <v>790048</v>
      </c>
      <c r="N35" s="24">
        <v>2763773</v>
      </c>
      <c r="O35" s="24">
        <v>889557</v>
      </c>
      <c r="P35" s="24"/>
      <c r="Q35" s="24">
        <v>1017440</v>
      </c>
      <c r="R35" s="24">
        <v>1906997</v>
      </c>
      <c r="S35" s="24"/>
      <c r="T35" s="24"/>
      <c r="U35" s="24"/>
      <c r="V35" s="24"/>
      <c r="W35" s="24">
        <v>7353450</v>
      </c>
      <c r="X35" s="24"/>
      <c r="Y35" s="24">
        <v>7353450</v>
      </c>
      <c r="Z35" s="6">
        <v>0</v>
      </c>
      <c r="AA35" s="22">
        <v>11407320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9505427</v>
      </c>
      <c r="D38" s="19">
        <f>SUM(D39:D41)</f>
        <v>0</v>
      </c>
      <c r="E38" s="20">
        <f t="shared" si="7"/>
        <v>19524790</v>
      </c>
      <c r="F38" s="21">
        <f t="shared" si="7"/>
        <v>18103454</v>
      </c>
      <c r="G38" s="21">
        <f t="shared" si="7"/>
        <v>695914</v>
      </c>
      <c r="H38" s="21">
        <f t="shared" si="7"/>
        <v>1566553</v>
      </c>
      <c r="I38" s="21">
        <f t="shared" si="7"/>
        <v>700276</v>
      </c>
      <c r="J38" s="21">
        <f t="shared" si="7"/>
        <v>2962743</v>
      </c>
      <c r="K38" s="21">
        <f t="shared" si="7"/>
        <v>1143217</v>
      </c>
      <c r="L38" s="21">
        <f t="shared" si="7"/>
        <v>714317</v>
      </c>
      <c r="M38" s="21">
        <f t="shared" si="7"/>
        <v>553038</v>
      </c>
      <c r="N38" s="21">
        <f t="shared" si="7"/>
        <v>2410572</v>
      </c>
      <c r="O38" s="21">
        <f t="shared" si="7"/>
        <v>1780233</v>
      </c>
      <c r="P38" s="21">
        <f t="shared" si="7"/>
        <v>46745</v>
      </c>
      <c r="Q38" s="21">
        <f t="shared" si="7"/>
        <v>540950</v>
      </c>
      <c r="R38" s="21">
        <f t="shared" si="7"/>
        <v>2367928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7741243</v>
      </c>
      <c r="X38" s="21">
        <f t="shared" si="7"/>
        <v>0</v>
      </c>
      <c r="Y38" s="21">
        <f t="shared" si="7"/>
        <v>7741243</v>
      </c>
      <c r="Z38" s="4">
        <f>+IF(X38&lt;&gt;0,+(Y38/X38)*100,0)</f>
        <v>0</v>
      </c>
      <c r="AA38" s="19">
        <f>SUM(AA39:AA41)</f>
        <v>18103454</v>
      </c>
    </row>
    <row r="39" spans="1:27" ht="13.5">
      <c r="A39" s="5" t="s">
        <v>43</v>
      </c>
      <c r="B39" s="3"/>
      <c r="C39" s="22">
        <v>9505427</v>
      </c>
      <c r="D39" s="22"/>
      <c r="E39" s="23">
        <v>19524790</v>
      </c>
      <c r="F39" s="24">
        <v>18103454</v>
      </c>
      <c r="G39" s="24">
        <v>695914</v>
      </c>
      <c r="H39" s="24">
        <v>1566553</v>
      </c>
      <c r="I39" s="24">
        <v>700276</v>
      </c>
      <c r="J39" s="24">
        <v>2962743</v>
      </c>
      <c r="K39" s="24">
        <v>1143217</v>
      </c>
      <c r="L39" s="24">
        <v>714317</v>
      </c>
      <c r="M39" s="24">
        <v>553038</v>
      </c>
      <c r="N39" s="24">
        <v>2410572</v>
      </c>
      <c r="O39" s="24">
        <v>1780233</v>
      </c>
      <c r="P39" s="24">
        <v>36656</v>
      </c>
      <c r="Q39" s="24">
        <v>540950</v>
      </c>
      <c r="R39" s="24">
        <v>2357839</v>
      </c>
      <c r="S39" s="24"/>
      <c r="T39" s="24"/>
      <c r="U39" s="24"/>
      <c r="V39" s="24"/>
      <c r="W39" s="24">
        <v>7731154</v>
      </c>
      <c r="X39" s="24"/>
      <c r="Y39" s="24">
        <v>7731154</v>
      </c>
      <c r="Z39" s="6">
        <v>0</v>
      </c>
      <c r="AA39" s="22">
        <v>18103454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>
        <v>10089</v>
      </c>
      <c r="Q41" s="24"/>
      <c r="R41" s="24">
        <v>10089</v>
      </c>
      <c r="S41" s="24"/>
      <c r="T41" s="24"/>
      <c r="U41" s="24"/>
      <c r="V41" s="24"/>
      <c r="W41" s="24">
        <v>10089</v>
      </c>
      <c r="X41" s="24"/>
      <c r="Y41" s="24">
        <v>10089</v>
      </c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42621727</v>
      </c>
      <c r="D42" s="19">
        <f>SUM(D43:D46)</f>
        <v>0</v>
      </c>
      <c r="E42" s="20">
        <f t="shared" si="8"/>
        <v>101539443</v>
      </c>
      <c r="F42" s="21">
        <f t="shared" si="8"/>
        <v>89507828</v>
      </c>
      <c r="G42" s="21">
        <f t="shared" si="8"/>
        <v>2181388</v>
      </c>
      <c r="H42" s="21">
        <f t="shared" si="8"/>
        <v>6192734</v>
      </c>
      <c r="I42" s="21">
        <f t="shared" si="8"/>
        <v>4571799</v>
      </c>
      <c r="J42" s="21">
        <f t="shared" si="8"/>
        <v>12945921</v>
      </c>
      <c r="K42" s="21">
        <f t="shared" si="8"/>
        <v>2521649</v>
      </c>
      <c r="L42" s="21">
        <f t="shared" si="8"/>
        <v>4908217</v>
      </c>
      <c r="M42" s="21">
        <f t="shared" si="8"/>
        <v>5310498</v>
      </c>
      <c r="N42" s="21">
        <f t="shared" si="8"/>
        <v>12740364</v>
      </c>
      <c r="O42" s="21">
        <f t="shared" si="8"/>
        <v>2746130</v>
      </c>
      <c r="P42" s="21">
        <f t="shared" si="8"/>
        <v>2643128</v>
      </c>
      <c r="Q42" s="21">
        <f t="shared" si="8"/>
        <v>2489909</v>
      </c>
      <c r="R42" s="21">
        <f t="shared" si="8"/>
        <v>7879167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33565452</v>
      </c>
      <c r="X42" s="21">
        <f t="shared" si="8"/>
        <v>0</v>
      </c>
      <c r="Y42" s="21">
        <f t="shared" si="8"/>
        <v>33565452</v>
      </c>
      <c r="Z42" s="4">
        <f>+IF(X42&lt;&gt;0,+(Y42/X42)*100,0)</f>
        <v>0</v>
      </c>
      <c r="AA42" s="19">
        <f>SUM(AA43:AA46)</f>
        <v>89507828</v>
      </c>
    </row>
    <row r="43" spans="1:27" ht="13.5">
      <c r="A43" s="5" t="s">
        <v>47</v>
      </c>
      <c r="B43" s="3"/>
      <c r="C43" s="22">
        <v>21290949</v>
      </c>
      <c r="D43" s="22"/>
      <c r="E43" s="23">
        <v>27839113</v>
      </c>
      <c r="F43" s="24">
        <v>30328891</v>
      </c>
      <c r="G43" s="24">
        <v>165392</v>
      </c>
      <c r="H43" s="24">
        <v>3767007</v>
      </c>
      <c r="I43" s="24">
        <v>2259844</v>
      </c>
      <c r="J43" s="24">
        <v>6192243</v>
      </c>
      <c r="K43" s="24">
        <v>350744</v>
      </c>
      <c r="L43" s="24">
        <v>1520699</v>
      </c>
      <c r="M43" s="24">
        <v>2768333</v>
      </c>
      <c r="N43" s="24">
        <v>4639776</v>
      </c>
      <c r="O43" s="24">
        <v>1282783</v>
      </c>
      <c r="P43" s="24">
        <v>1401839</v>
      </c>
      <c r="Q43" s="24">
        <v>918647</v>
      </c>
      <c r="R43" s="24">
        <v>3603269</v>
      </c>
      <c r="S43" s="24"/>
      <c r="T43" s="24"/>
      <c r="U43" s="24"/>
      <c r="V43" s="24"/>
      <c r="W43" s="24">
        <v>14435288</v>
      </c>
      <c r="X43" s="24"/>
      <c r="Y43" s="24">
        <v>14435288</v>
      </c>
      <c r="Z43" s="6">
        <v>0</v>
      </c>
      <c r="AA43" s="22">
        <v>30328891</v>
      </c>
    </row>
    <row r="44" spans="1:27" ht="13.5">
      <c r="A44" s="5" t="s">
        <v>48</v>
      </c>
      <c r="B44" s="3"/>
      <c r="C44" s="22">
        <v>11454254</v>
      </c>
      <c r="D44" s="22"/>
      <c r="E44" s="23">
        <v>39980008</v>
      </c>
      <c r="F44" s="24">
        <v>31192169</v>
      </c>
      <c r="G44" s="24">
        <v>750930</v>
      </c>
      <c r="H44" s="24">
        <v>1158043</v>
      </c>
      <c r="I44" s="24">
        <v>1094048</v>
      </c>
      <c r="J44" s="24">
        <v>3003021</v>
      </c>
      <c r="K44" s="24">
        <v>1535114</v>
      </c>
      <c r="L44" s="24">
        <v>2108701</v>
      </c>
      <c r="M44" s="24">
        <v>1287438</v>
      </c>
      <c r="N44" s="24">
        <v>4931253</v>
      </c>
      <c r="O44" s="24">
        <v>812243</v>
      </c>
      <c r="P44" s="24">
        <v>805051</v>
      </c>
      <c r="Q44" s="24">
        <v>849865</v>
      </c>
      <c r="R44" s="24">
        <v>2467159</v>
      </c>
      <c r="S44" s="24"/>
      <c r="T44" s="24"/>
      <c r="U44" s="24"/>
      <c r="V44" s="24"/>
      <c r="W44" s="24">
        <v>10401433</v>
      </c>
      <c r="X44" s="24"/>
      <c r="Y44" s="24">
        <v>10401433</v>
      </c>
      <c r="Z44" s="6">
        <v>0</v>
      </c>
      <c r="AA44" s="22">
        <v>31192169</v>
      </c>
    </row>
    <row r="45" spans="1:27" ht="13.5">
      <c r="A45" s="5" t="s">
        <v>49</v>
      </c>
      <c r="B45" s="3"/>
      <c r="C45" s="25">
        <v>5817010</v>
      </c>
      <c r="D45" s="25"/>
      <c r="E45" s="26">
        <v>17491455</v>
      </c>
      <c r="F45" s="27">
        <v>17571030</v>
      </c>
      <c r="G45" s="27">
        <v>804032</v>
      </c>
      <c r="H45" s="27">
        <v>803186</v>
      </c>
      <c r="I45" s="27">
        <v>688143</v>
      </c>
      <c r="J45" s="27">
        <v>2295361</v>
      </c>
      <c r="K45" s="27">
        <v>507072</v>
      </c>
      <c r="L45" s="27">
        <v>702399</v>
      </c>
      <c r="M45" s="27">
        <v>741974</v>
      </c>
      <c r="N45" s="27">
        <v>1951445</v>
      </c>
      <c r="O45" s="27">
        <v>171833</v>
      </c>
      <c r="P45" s="27">
        <v>165922</v>
      </c>
      <c r="Q45" s="27">
        <v>267499</v>
      </c>
      <c r="R45" s="27">
        <v>605254</v>
      </c>
      <c r="S45" s="27"/>
      <c r="T45" s="27"/>
      <c r="U45" s="27"/>
      <c r="V45" s="27"/>
      <c r="W45" s="27">
        <v>4852060</v>
      </c>
      <c r="X45" s="27"/>
      <c r="Y45" s="27">
        <v>4852060</v>
      </c>
      <c r="Z45" s="7">
        <v>0</v>
      </c>
      <c r="AA45" s="25">
        <v>17571030</v>
      </c>
    </row>
    <row r="46" spans="1:27" ht="13.5">
      <c r="A46" s="5" t="s">
        <v>50</v>
      </c>
      <c r="B46" s="3"/>
      <c r="C46" s="22">
        <v>4059514</v>
      </c>
      <c r="D46" s="22"/>
      <c r="E46" s="23">
        <v>16228867</v>
      </c>
      <c r="F46" s="24">
        <v>10415738</v>
      </c>
      <c r="G46" s="24">
        <v>461034</v>
      </c>
      <c r="H46" s="24">
        <v>464498</v>
      </c>
      <c r="I46" s="24">
        <v>529764</v>
      </c>
      <c r="J46" s="24">
        <v>1455296</v>
      </c>
      <c r="K46" s="24">
        <v>128719</v>
      </c>
      <c r="L46" s="24">
        <v>576418</v>
      </c>
      <c r="M46" s="24">
        <v>512753</v>
      </c>
      <c r="N46" s="24">
        <v>1217890</v>
      </c>
      <c r="O46" s="24">
        <v>479271</v>
      </c>
      <c r="P46" s="24">
        <v>270316</v>
      </c>
      <c r="Q46" s="24">
        <v>453898</v>
      </c>
      <c r="R46" s="24">
        <v>1203485</v>
      </c>
      <c r="S46" s="24"/>
      <c r="T46" s="24"/>
      <c r="U46" s="24"/>
      <c r="V46" s="24"/>
      <c r="W46" s="24">
        <v>3876671</v>
      </c>
      <c r="X46" s="24"/>
      <c r="Y46" s="24">
        <v>3876671</v>
      </c>
      <c r="Z46" s="6">
        <v>0</v>
      </c>
      <c r="AA46" s="22">
        <v>10415738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167877017</v>
      </c>
      <c r="D48" s="40">
        <f>+D28+D32+D38+D42+D47</f>
        <v>0</v>
      </c>
      <c r="E48" s="41">
        <f t="shared" si="9"/>
        <v>217103168</v>
      </c>
      <c r="F48" s="42">
        <f t="shared" si="9"/>
        <v>211981758</v>
      </c>
      <c r="G48" s="42">
        <f t="shared" si="9"/>
        <v>15366877</v>
      </c>
      <c r="H48" s="42">
        <f t="shared" si="9"/>
        <v>14342593</v>
      </c>
      <c r="I48" s="42">
        <f t="shared" si="9"/>
        <v>10999024</v>
      </c>
      <c r="J48" s="42">
        <f t="shared" si="9"/>
        <v>40708494</v>
      </c>
      <c r="K48" s="42">
        <f t="shared" si="9"/>
        <v>10823610</v>
      </c>
      <c r="L48" s="42">
        <f t="shared" si="9"/>
        <v>13570541</v>
      </c>
      <c r="M48" s="42">
        <f t="shared" si="9"/>
        <v>10676342</v>
      </c>
      <c r="N48" s="42">
        <f t="shared" si="9"/>
        <v>35070493</v>
      </c>
      <c r="O48" s="42">
        <f t="shared" si="9"/>
        <v>9261386</v>
      </c>
      <c r="P48" s="42">
        <f t="shared" si="9"/>
        <v>3582197</v>
      </c>
      <c r="Q48" s="42">
        <f t="shared" si="9"/>
        <v>8811710</v>
      </c>
      <c r="R48" s="42">
        <f t="shared" si="9"/>
        <v>21655293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97434280</v>
      </c>
      <c r="X48" s="42">
        <f t="shared" si="9"/>
        <v>0</v>
      </c>
      <c r="Y48" s="42">
        <f t="shared" si="9"/>
        <v>97434280</v>
      </c>
      <c r="Z48" s="43">
        <f>+IF(X48&lt;&gt;0,+(Y48/X48)*100,0)</f>
        <v>0</v>
      </c>
      <c r="AA48" s="40">
        <f>+AA28+AA32+AA38+AA42+AA47</f>
        <v>211981758</v>
      </c>
    </row>
    <row r="49" spans="1:27" ht="13.5">
      <c r="A49" s="14" t="s">
        <v>58</v>
      </c>
      <c r="B49" s="15"/>
      <c r="C49" s="44">
        <f aca="true" t="shared" si="10" ref="C49:Y49">+C25-C48</f>
        <v>18711036</v>
      </c>
      <c r="D49" s="44">
        <f>+D25-D48</f>
        <v>0</v>
      </c>
      <c r="E49" s="45">
        <f t="shared" si="10"/>
        <v>-12909212</v>
      </c>
      <c r="F49" s="46">
        <f t="shared" si="10"/>
        <v>11875979</v>
      </c>
      <c r="G49" s="46">
        <f t="shared" si="10"/>
        <v>43641169</v>
      </c>
      <c r="H49" s="46">
        <f t="shared" si="10"/>
        <v>-4594583</v>
      </c>
      <c r="I49" s="46">
        <f t="shared" si="10"/>
        <v>-2017581</v>
      </c>
      <c r="J49" s="46">
        <f t="shared" si="10"/>
        <v>37029005</v>
      </c>
      <c r="K49" s="46">
        <f t="shared" si="10"/>
        <v>-8133560</v>
      </c>
      <c r="L49" s="46">
        <f t="shared" si="10"/>
        <v>2694348</v>
      </c>
      <c r="M49" s="46">
        <f t="shared" si="10"/>
        <v>17695920</v>
      </c>
      <c r="N49" s="46">
        <f t="shared" si="10"/>
        <v>12256708</v>
      </c>
      <c r="O49" s="46">
        <f t="shared" si="10"/>
        <v>-1990480</v>
      </c>
      <c r="P49" s="46">
        <f t="shared" si="10"/>
        <v>3778552</v>
      </c>
      <c r="Q49" s="46">
        <f t="shared" si="10"/>
        <v>14229184</v>
      </c>
      <c r="R49" s="46">
        <f t="shared" si="10"/>
        <v>16017256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65302969</v>
      </c>
      <c r="X49" s="46">
        <f>IF(F25=F48,0,X25-X48)</f>
        <v>0</v>
      </c>
      <c r="Y49" s="46">
        <f t="shared" si="10"/>
        <v>65302969</v>
      </c>
      <c r="Z49" s="47">
        <f>+IF(X49&lt;&gt;0,+(Y49/X49)*100,0)</f>
        <v>0</v>
      </c>
      <c r="AA49" s="44">
        <f>+AA25-AA48</f>
        <v>11875979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228031851</v>
      </c>
      <c r="D5" s="19">
        <f>SUM(D6:D8)</f>
        <v>0</v>
      </c>
      <c r="E5" s="20">
        <f t="shared" si="0"/>
        <v>247403192</v>
      </c>
      <c r="F5" s="21">
        <f t="shared" si="0"/>
        <v>254218990</v>
      </c>
      <c r="G5" s="21">
        <f t="shared" si="0"/>
        <v>99928138</v>
      </c>
      <c r="H5" s="21">
        <f t="shared" si="0"/>
        <v>8428681</v>
      </c>
      <c r="I5" s="21">
        <f t="shared" si="0"/>
        <v>9348555</v>
      </c>
      <c r="J5" s="21">
        <f t="shared" si="0"/>
        <v>117705374</v>
      </c>
      <c r="K5" s="21">
        <f t="shared" si="0"/>
        <v>9211175</v>
      </c>
      <c r="L5" s="21">
        <f t="shared" si="0"/>
        <v>9235708</v>
      </c>
      <c r="M5" s="21">
        <f t="shared" si="0"/>
        <v>38810718</v>
      </c>
      <c r="N5" s="21">
        <f t="shared" si="0"/>
        <v>57257601</v>
      </c>
      <c r="O5" s="21">
        <f t="shared" si="0"/>
        <v>9178153</v>
      </c>
      <c r="P5" s="21">
        <f t="shared" si="0"/>
        <v>9973144</v>
      </c>
      <c r="Q5" s="21">
        <f t="shared" si="0"/>
        <v>32277613</v>
      </c>
      <c r="R5" s="21">
        <f t="shared" si="0"/>
        <v>51428910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226391885</v>
      </c>
      <c r="X5" s="21">
        <f t="shared" si="0"/>
        <v>202870619</v>
      </c>
      <c r="Y5" s="21">
        <f t="shared" si="0"/>
        <v>23521266</v>
      </c>
      <c r="Z5" s="4">
        <f>+IF(X5&lt;&gt;0,+(Y5/X5)*100,0)</f>
        <v>11.59422005805582</v>
      </c>
      <c r="AA5" s="19">
        <f>SUM(AA6:AA8)</f>
        <v>254218990</v>
      </c>
    </row>
    <row r="6" spans="1:27" ht="13.5">
      <c r="A6" s="5" t="s">
        <v>33</v>
      </c>
      <c r="B6" s="3"/>
      <c r="C6" s="22">
        <v>34110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>
        <v>3744</v>
      </c>
      <c r="P6" s="24"/>
      <c r="Q6" s="24"/>
      <c r="R6" s="24">
        <v>3744</v>
      </c>
      <c r="S6" s="24"/>
      <c r="T6" s="24"/>
      <c r="U6" s="24"/>
      <c r="V6" s="24"/>
      <c r="W6" s="24">
        <v>3744</v>
      </c>
      <c r="X6" s="24"/>
      <c r="Y6" s="24">
        <v>3744</v>
      </c>
      <c r="Z6" s="6">
        <v>0</v>
      </c>
      <c r="AA6" s="22"/>
    </row>
    <row r="7" spans="1:27" ht="13.5">
      <c r="A7" s="5" t="s">
        <v>34</v>
      </c>
      <c r="B7" s="3"/>
      <c r="C7" s="25">
        <v>227364533</v>
      </c>
      <c r="D7" s="25"/>
      <c r="E7" s="26">
        <v>246307523</v>
      </c>
      <c r="F7" s="27">
        <v>253123321</v>
      </c>
      <c r="G7" s="27">
        <v>99803622</v>
      </c>
      <c r="H7" s="27">
        <v>8396247</v>
      </c>
      <c r="I7" s="27">
        <v>9303457</v>
      </c>
      <c r="J7" s="27">
        <v>117503326</v>
      </c>
      <c r="K7" s="27">
        <v>9164974</v>
      </c>
      <c r="L7" s="27">
        <v>9544821</v>
      </c>
      <c r="M7" s="27">
        <v>38776459</v>
      </c>
      <c r="N7" s="27">
        <v>57486254</v>
      </c>
      <c r="O7" s="27">
        <v>9132623</v>
      </c>
      <c r="P7" s="27">
        <v>9934681</v>
      </c>
      <c r="Q7" s="27">
        <v>32241353</v>
      </c>
      <c r="R7" s="27">
        <v>51308657</v>
      </c>
      <c r="S7" s="27"/>
      <c r="T7" s="27"/>
      <c r="U7" s="27"/>
      <c r="V7" s="27"/>
      <c r="W7" s="27">
        <v>226298237</v>
      </c>
      <c r="X7" s="27">
        <v>201972170</v>
      </c>
      <c r="Y7" s="27">
        <v>24326067</v>
      </c>
      <c r="Z7" s="7">
        <v>12.04</v>
      </c>
      <c r="AA7" s="25">
        <v>253123321</v>
      </c>
    </row>
    <row r="8" spans="1:27" ht="13.5">
      <c r="A8" s="5" t="s">
        <v>35</v>
      </c>
      <c r="B8" s="3"/>
      <c r="C8" s="22">
        <v>633208</v>
      </c>
      <c r="D8" s="22"/>
      <c r="E8" s="23">
        <v>1095669</v>
      </c>
      <c r="F8" s="24">
        <v>1095669</v>
      </c>
      <c r="G8" s="24">
        <v>124516</v>
      </c>
      <c r="H8" s="24">
        <v>32434</v>
      </c>
      <c r="I8" s="24">
        <v>45098</v>
      </c>
      <c r="J8" s="24">
        <v>202048</v>
      </c>
      <c r="K8" s="24">
        <v>46201</v>
      </c>
      <c r="L8" s="24">
        <v>-309113</v>
      </c>
      <c r="M8" s="24">
        <v>34259</v>
      </c>
      <c r="N8" s="24">
        <v>-228653</v>
      </c>
      <c r="O8" s="24">
        <v>41786</v>
      </c>
      <c r="P8" s="24">
        <v>38463</v>
      </c>
      <c r="Q8" s="24">
        <v>36260</v>
      </c>
      <c r="R8" s="24">
        <v>116509</v>
      </c>
      <c r="S8" s="24"/>
      <c r="T8" s="24"/>
      <c r="U8" s="24"/>
      <c r="V8" s="24"/>
      <c r="W8" s="24">
        <v>89904</v>
      </c>
      <c r="X8" s="24">
        <v>898449</v>
      </c>
      <c r="Y8" s="24">
        <v>-808545</v>
      </c>
      <c r="Z8" s="6">
        <v>-89.99</v>
      </c>
      <c r="AA8" s="22">
        <v>1095669</v>
      </c>
    </row>
    <row r="9" spans="1:27" ht="13.5">
      <c r="A9" s="2" t="s">
        <v>36</v>
      </c>
      <c r="B9" s="3"/>
      <c r="C9" s="19">
        <f aca="true" t="shared" si="1" ref="C9:Y9">SUM(C10:C14)</f>
        <v>23638423</v>
      </c>
      <c r="D9" s="19">
        <f>SUM(D10:D14)</f>
        <v>0</v>
      </c>
      <c r="E9" s="20">
        <f t="shared" si="1"/>
        <v>24181197</v>
      </c>
      <c r="F9" s="21">
        <f t="shared" si="1"/>
        <v>23266819</v>
      </c>
      <c r="G9" s="21">
        <f t="shared" si="1"/>
        <v>1744489</v>
      </c>
      <c r="H9" s="21">
        <f t="shared" si="1"/>
        <v>1463544</v>
      </c>
      <c r="I9" s="21">
        <f t="shared" si="1"/>
        <v>1606863</v>
      </c>
      <c r="J9" s="21">
        <f t="shared" si="1"/>
        <v>4814896</v>
      </c>
      <c r="K9" s="21">
        <f t="shared" si="1"/>
        <v>2913772</v>
      </c>
      <c r="L9" s="21">
        <f t="shared" si="1"/>
        <v>1630160</v>
      </c>
      <c r="M9" s="21">
        <f t="shared" si="1"/>
        <v>1856700</v>
      </c>
      <c r="N9" s="21">
        <f t="shared" si="1"/>
        <v>6400632</v>
      </c>
      <c r="O9" s="21">
        <f t="shared" si="1"/>
        <v>1574431</v>
      </c>
      <c r="P9" s="21">
        <f t="shared" si="1"/>
        <v>1130130</v>
      </c>
      <c r="Q9" s="21">
        <f t="shared" si="1"/>
        <v>2529521</v>
      </c>
      <c r="R9" s="21">
        <f t="shared" si="1"/>
        <v>5234082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16449610</v>
      </c>
      <c r="X9" s="21">
        <f t="shared" si="1"/>
        <v>19828580</v>
      </c>
      <c r="Y9" s="21">
        <f t="shared" si="1"/>
        <v>-3378970</v>
      </c>
      <c r="Z9" s="4">
        <f>+IF(X9&lt;&gt;0,+(Y9/X9)*100,0)</f>
        <v>-17.040907619204198</v>
      </c>
      <c r="AA9" s="19">
        <f>SUM(AA10:AA14)</f>
        <v>23266819</v>
      </c>
    </row>
    <row r="10" spans="1:27" ht="13.5">
      <c r="A10" s="5" t="s">
        <v>37</v>
      </c>
      <c r="B10" s="3"/>
      <c r="C10" s="22">
        <v>6753708</v>
      </c>
      <c r="D10" s="22"/>
      <c r="E10" s="23">
        <v>8612972</v>
      </c>
      <c r="F10" s="24">
        <v>8808971</v>
      </c>
      <c r="G10" s="24">
        <v>798677</v>
      </c>
      <c r="H10" s="24">
        <v>376396</v>
      </c>
      <c r="I10" s="24">
        <v>639860</v>
      </c>
      <c r="J10" s="24">
        <v>1814933</v>
      </c>
      <c r="K10" s="24">
        <v>2216586</v>
      </c>
      <c r="L10" s="24">
        <v>431381</v>
      </c>
      <c r="M10" s="24">
        <v>1410936</v>
      </c>
      <c r="N10" s="24">
        <v>4058903</v>
      </c>
      <c r="O10" s="24">
        <v>835204</v>
      </c>
      <c r="P10" s="24">
        <v>232757</v>
      </c>
      <c r="Q10" s="24">
        <v>255429</v>
      </c>
      <c r="R10" s="24">
        <v>1323390</v>
      </c>
      <c r="S10" s="24"/>
      <c r="T10" s="24"/>
      <c r="U10" s="24"/>
      <c r="V10" s="24"/>
      <c r="W10" s="24">
        <v>7197226</v>
      </c>
      <c r="X10" s="24">
        <v>7062635</v>
      </c>
      <c r="Y10" s="24">
        <v>134591</v>
      </c>
      <c r="Z10" s="6">
        <v>1.91</v>
      </c>
      <c r="AA10" s="22">
        <v>8808971</v>
      </c>
    </row>
    <row r="11" spans="1:27" ht="13.5">
      <c r="A11" s="5" t="s">
        <v>38</v>
      </c>
      <c r="B11" s="3"/>
      <c r="C11" s="22">
        <v>2958</v>
      </c>
      <c r="D11" s="22"/>
      <c r="E11" s="23">
        <v>4321455</v>
      </c>
      <c r="F11" s="24">
        <v>4322421</v>
      </c>
      <c r="G11" s="24"/>
      <c r="H11" s="24">
        <v>180</v>
      </c>
      <c r="I11" s="24">
        <v>831</v>
      </c>
      <c r="J11" s="24">
        <v>1011</v>
      </c>
      <c r="K11" s="24">
        <v>-831</v>
      </c>
      <c r="L11" s="24">
        <v>131</v>
      </c>
      <c r="M11" s="24">
        <v>655</v>
      </c>
      <c r="N11" s="24">
        <v>-45</v>
      </c>
      <c r="O11" s="24"/>
      <c r="P11" s="24"/>
      <c r="Q11" s="24"/>
      <c r="R11" s="24"/>
      <c r="S11" s="24"/>
      <c r="T11" s="24"/>
      <c r="U11" s="24"/>
      <c r="V11" s="24"/>
      <c r="W11" s="24">
        <v>966</v>
      </c>
      <c r="X11" s="24">
        <v>3543594</v>
      </c>
      <c r="Y11" s="24">
        <v>-3542628</v>
      </c>
      <c r="Z11" s="6">
        <v>-99.97</v>
      </c>
      <c r="AA11" s="22">
        <v>4322421</v>
      </c>
    </row>
    <row r="12" spans="1:27" ht="13.5">
      <c r="A12" s="5" t="s">
        <v>39</v>
      </c>
      <c r="B12" s="3"/>
      <c r="C12" s="22">
        <v>16881757</v>
      </c>
      <c r="D12" s="22"/>
      <c r="E12" s="23">
        <v>11246770</v>
      </c>
      <c r="F12" s="24">
        <v>10135427</v>
      </c>
      <c r="G12" s="24">
        <v>945812</v>
      </c>
      <c r="H12" s="24">
        <v>1086968</v>
      </c>
      <c r="I12" s="24">
        <v>966172</v>
      </c>
      <c r="J12" s="24">
        <v>2998952</v>
      </c>
      <c r="K12" s="24">
        <v>698017</v>
      </c>
      <c r="L12" s="24">
        <v>1198648</v>
      </c>
      <c r="M12" s="24">
        <v>445109</v>
      </c>
      <c r="N12" s="24">
        <v>2341774</v>
      </c>
      <c r="O12" s="24">
        <v>739227</v>
      </c>
      <c r="P12" s="24">
        <v>897373</v>
      </c>
      <c r="Q12" s="24">
        <v>2274092</v>
      </c>
      <c r="R12" s="24">
        <v>3910692</v>
      </c>
      <c r="S12" s="24"/>
      <c r="T12" s="24"/>
      <c r="U12" s="24"/>
      <c r="V12" s="24"/>
      <c r="W12" s="24">
        <v>9251418</v>
      </c>
      <c r="X12" s="24">
        <v>9222351</v>
      </c>
      <c r="Y12" s="24">
        <v>29067</v>
      </c>
      <c r="Z12" s="6">
        <v>0.32</v>
      </c>
      <c r="AA12" s="22">
        <v>10135427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-25133171</v>
      </c>
      <c r="D15" s="19">
        <f>SUM(D16:D18)</f>
        <v>0</v>
      </c>
      <c r="E15" s="20">
        <f t="shared" si="2"/>
        <v>21847607</v>
      </c>
      <c r="F15" s="21">
        <f t="shared" si="2"/>
        <v>21186405</v>
      </c>
      <c r="G15" s="21">
        <f t="shared" si="2"/>
        <v>3142460</v>
      </c>
      <c r="H15" s="21">
        <f t="shared" si="2"/>
        <v>1655771</v>
      </c>
      <c r="I15" s="21">
        <f t="shared" si="2"/>
        <v>1415032</v>
      </c>
      <c r="J15" s="21">
        <f t="shared" si="2"/>
        <v>6213263</v>
      </c>
      <c r="K15" s="21">
        <f t="shared" si="2"/>
        <v>1409655</v>
      </c>
      <c r="L15" s="21">
        <f t="shared" si="2"/>
        <v>3677468</v>
      </c>
      <c r="M15" s="21">
        <f t="shared" si="2"/>
        <v>1306891</v>
      </c>
      <c r="N15" s="21">
        <f t="shared" si="2"/>
        <v>6394014</v>
      </c>
      <c r="O15" s="21">
        <f t="shared" si="2"/>
        <v>1361011</v>
      </c>
      <c r="P15" s="21">
        <f t="shared" si="2"/>
        <v>2316875</v>
      </c>
      <c r="Q15" s="21">
        <f t="shared" si="2"/>
        <v>2460289</v>
      </c>
      <c r="R15" s="21">
        <f t="shared" si="2"/>
        <v>6138175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18745452</v>
      </c>
      <c r="X15" s="21">
        <f t="shared" si="2"/>
        <v>17915041</v>
      </c>
      <c r="Y15" s="21">
        <f t="shared" si="2"/>
        <v>830411</v>
      </c>
      <c r="Z15" s="4">
        <f>+IF(X15&lt;&gt;0,+(Y15/X15)*100,0)</f>
        <v>4.635272673950341</v>
      </c>
      <c r="AA15" s="19">
        <f>SUM(AA16:AA18)</f>
        <v>21186405</v>
      </c>
    </row>
    <row r="16" spans="1:27" ht="13.5">
      <c r="A16" s="5" t="s">
        <v>43</v>
      </c>
      <c r="B16" s="3"/>
      <c r="C16" s="22">
        <v>6231514</v>
      </c>
      <c r="D16" s="22"/>
      <c r="E16" s="23">
        <v>5880610</v>
      </c>
      <c r="F16" s="24">
        <v>6609614</v>
      </c>
      <c r="G16" s="24">
        <v>196824</v>
      </c>
      <c r="H16" s="24">
        <v>496758</v>
      </c>
      <c r="I16" s="24">
        <v>250802</v>
      </c>
      <c r="J16" s="24">
        <v>944384</v>
      </c>
      <c r="K16" s="24">
        <v>247502</v>
      </c>
      <c r="L16" s="24">
        <v>1337331</v>
      </c>
      <c r="M16" s="24">
        <v>78657</v>
      </c>
      <c r="N16" s="24">
        <v>1663490</v>
      </c>
      <c r="O16" s="24">
        <v>171479</v>
      </c>
      <c r="P16" s="24">
        <v>564092</v>
      </c>
      <c r="Q16" s="24">
        <v>1296783</v>
      </c>
      <c r="R16" s="24">
        <v>2032354</v>
      </c>
      <c r="S16" s="24"/>
      <c r="T16" s="24"/>
      <c r="U16" s="24"/>
      <c r="V16" s="24"/>
      <c r="W16" s="24">
        <v>4640228</v>
      </c>
      <c r="X16" s="24">
        <v>4822101</v>
      </c>
      <c r="Y16" s="24">
        <v>-181873</v>
      </c>
      <c r="Z16" s="6">
        <v>-3.77</v>
      </c>
      <c r="AA16" s="22">
        <v>6609614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>
        <v>-31364685</v>
      </c>
      <c r="D18" s="22"/>
      <c r="E18" s="23">
        <v>15966997</v>
      </c>
      <c r="F18" s="24">
        <v>14576791</v>
      </c>
      <c r="G18" s="24">
        <v>2945636</v>
      </c>
      <c r="H18" s="24">
        <v>1159013</v>
      </c>
      <c r="I18" s="24">
        <v>1164230</v>
      </c>
      <c r="J18" s="24">
        <v>5268879</v>
      </c>
      <c r="K18" s="24">
        <v>1162153</v>
      </c>
      <c r="L18" s="24">
        <v>2340137</v>
      </c>
      <c r="M18" s="24">
        <v>1228234</v>
      </c>
      <c r="N18" s="24">
        <v>4730524</v>
      </c>
      <c r="O18" s="24">
        <v>1189532</v>
      </c>
      <c r="P18" s="24">
        <v>1752783</v>
      </c>
      <c r="Q18" s="24">
        <v>1163506</v>
      </c>
      <c r="R18" s="24">
        <v>4105821</v>
      </c>
      <c r="S18" s="24"/>
      <c r="T18" s="24"/>
      <c r="U18" s="24"/>
      <c r="V18" s="24"/>
      <c r="W18" s="24">
        <v>14105224</v>
      </c>
      <c r="X18" s="24">
        <v>13092940</v>
      </c>
      <c r="Y18" s="24">
        <v>1012284</v>
      </c>
      <c r="Z18" s="6">
        <v>7.73</v>
      </c>
      <c r="AA18" s="22">
        <v>14576791</v>
      </c>
    </row>
    <row r="19" spans="1:27" ht="13.5">
      <c r="A19" s="2" t="s">
        <v>46</v>
      </c>
      <c r="B19" s="8"/>
      <c r="C19" s="19">
        <f aca="true" t="shared" si="3" ref="C19:Y19">SUM(C20:C23)</f>
        <v>439298699</v>
      </c>
      <c r="D19" s="19">
        <f>SUM(D20:D23)</f>
        <v>0</v>
      </c>
      <c r="E19" s="20">
        <f t="shared" si="3"/>
        <v>382125599</v>
      </c>
      <c r="F19" s="21">
        <f t="shared" si="3"/>
        <v>379107282</v>
      </c>
      <c r="G19" s="21">
        <f t="shared" si="3"/>
        <v>37752735</v>
      </c>
      <c r="H19" s="21">
        <f t="shared" si="3"/>
        <v>31959908</v>
      </c>
      <c r="I19" s="21">
        <f t="shared" si="3"/>
        <v>37685358</v>
      </c>
      <c r="J19" s="21">
        <f t="shared" si="3"/>
        <v>107398001</v>
      </c>
      <c r="K19" s="21">
        <f t="shared" si="3"/>
        <v>29471954</v>
      </c>
      <c r="L19" s="21">
        <f t="shared" si="3"/>
        <v>28231537</v>
      </c>
      <c r="M19" s="21">
        <f t="shared" si="3"/>
        <v>32355346</v>
      </c>
      <c r="N19" s="21">
        <f t="shared" si="3"/>
        <v>90058837</v>
      </c>
      <c r="O19" s="21">
        <f t="shared" si="3"/>
        <v>34710803</v>
      </c>
      <c r="P19" s="21">
        <f t="shared" si="3"/>
        <v>31961503</v>
      </c>
      <c r="Q19" s="21">
        <f t="shared" si="3"/>
        <v>29414620</v>
      </c>
      <c r="R19" s="21">
        <f t="shared" si="3"/>
        <v>96086926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293543764</v>
      </c>
      <c r="X19" s="21">
        <f t="shared" si="3"/>
        <v>313342990</v>
      </c>
      <c r="Y19" s="21">
        <f t="shared" si="3"/>
        <v>-19799226</v>
      </c>
      <c r="Z19" s="4">
        <f>+IF(X19&lt;&gt;0,+(Y19/X19)*100,0)</f>
        <v>-6.318707177716024</v>
      </c>
      <c r="AA19" s="19">
        <f>SUM(AA20:AA23)</f>
        <v>379107282</v>
      </c>
    </row>
    <row r="20" spans="1:27" ht="13.5">
      <c r="A20" s="5" t="s">
        <v>47</v>
      </c>
      <c r="B20" s="3"/>
      <c r="C20" s="22">
        <v>238876653</v>
      </c>
      <c r="D20" s="22"/>
      <c r="E20" s="23">
        <v>237720786</v>
      </c>
      <c r="F20" s="24">
        <v>237538914</v>
      </c>
      <c r="G20" s="24">
        <v>21855893</v>
      </c>
      <c r="H20" s="24">
        <v>20598001</v>
      </c>
      <c r="I20" s="24">
        <v>20769869</v>
      </c>
      <c r="J20" s="24">
        <v>63223763</v>
      </c>
      <c r="K20" s="24">
        <v>18319121</v>
      </c>
      <c r="L20" s="24">
        <v>16277267</v>
      </c>
      <c r="M20" s="24">
        <v>19910370</v>
      </c>
      <c r="N20" s="24">
        <v>54506758</v>
      </c>
      <c r="O20" s="24">
        <v>20914124</v>
      </c>
      <c r="P20" s="24">
        <v>18040733</v>
      </c>
      <c r="Q20" s="24">
        <v>6861512</v>
      </c>
      <c r="R20" s="24">
        <v>45816369</v>
      </c>
      <c r="S20" s="24"/>
      <c r="T20" s="24"/>
      <c r="U20" s="24"/>
      <c r="V20" s="24"/>
      <c r="W20" s="24">
        <v>163546890</v>
      </c>
      <c r="X20" s="24">
        <v>194931044</v>
      </c>
      <c r="Y20" s="24">
        <v>-31384154</v>
      </c>
      <c r="Z20" s="6">
        <v>-16.1</v>
      </c>
      <c r="AA20" s="22">
        <v>237538914</v>
      </c>
    </row>
    <row r="21" spans="1:27" ht="13.5">
      <c r="A21" s="5" t="s">
        <v>48</v>
      </c>
      <c r="B21" s="3"/>
      <c r="C21" s="22">
        <v>80287502</v>
      </c>
      <c r="D21" s="22"/>
      <c r="E21" s="23">
        <v>55532501</v>
      </c>
      <c r="F21" s="24">
        <v>55766110</v>
      </c>
      <c r="G21" s="24">
        <v>7677455</v>
      </c>
      <c r="H21" s="24">
        <v>4682213</v>
      </c>
      <c r="I21" s="24">
        <v>4973136</v>
      </c>
      <c r="J21" s="24">
        <v>17332804</v>
      </c>
      <c r="K21" s="24">
        <v>4505837</v>
      </c>
      <c r="L21" s="24">
        <v>5095878</v>
      </c>
      <c r="M21" s="24">
        <v>5509870</v>
      </c>
      <c r="N21" s="24">
        <v>15111585</v>
      </c>
      <c r="O21" s="24">
        <v>6541737</v>
      </c>
      <c r="P21" s="24">
        <v>6783845</v>
      </c>
      <c r="Q21" s="24">
        <v>2613242</v>
      </c>
      <c r="R21" s="24">
        <v>15938824</v>
      </c>
      <c r="S21" s="24"/>
      <c r="T21" s="24"/>
      <c r="U21" s="24"/>
      <c r="V21" s="24"/>
      <c r="W21" s="24">
        <v>48383213</v>
      </c>
      <c r="X21" s="24">
        <v>45536650</v>
      </c>
      <c r="Y21" s="24">
        <v>2846563</v>
      </c>
      <c r="Z21" s="6">
        <v>6.25</v>
      </c>
      <c r="AA21" s="22">
        <v>55766110</v>
      </c>
    </row>
    <row r="22" spans="1:27" ht="13.5">
      <c r="A22" s="5" t="s">
        <v>49</v>
      </c>
      <c r="B22" s="3"/>
      <c r="C22" s="25">
        <v>71394449</v>
      </c>
      <c r="D22" s="25"/>
      <c r="E22" s="26">
        <v>63878072</v>
      </c>
      <c r="F22" s="27">
        <v>60638338</v>
      </c>
      <c r="G22" s="27">
        <v>5058871</v>
      </c>
      <c r="H22" s="27">
        <v>3518003</v>
      </c>
      <c r="I22" s="27">
        <v>8782754</v>
      </c>
      <c r="J22" s="27">
        <v>17359628</v>
      </c>
      <c r="K22" s="27">
        <v>3494122</v>
      </c>
      <c r="L22" s="27">
        <v>3694399</v>
      </c>
      <c r="M22" s="27">
        <v>3769790</v>
      </c>
      <c r="N22" s="27">
        <v>10958311</v>
      </c>
      <c r="O22" s="27">
        <v>4096375</v>
      </c>
      <c r="P22" s="27">
        <v>3967294</v>
      </c>
      <c r="Q22" s="27">
        <v>16769483</v>
      </c>
      <c r="R22" s="27">
        <v>24833152</v>
      </c>
      <c r="S22" s="27"/>
      <c r="T22" s="27"/>
      <c r="U22" s="27"/>
      <c r="V22" s="27"/>
      <c r="W22" s="27">
        <v>53151091</v>
      </c>
      <c r="X22" s="27">
        <v>52380019</v>
      </c>
      <c r="Y22" s="27">
        <v>771072</v>
      </c>
      <c r="Z22" s="7">
        <v>1.47</v>
      </c>
      <c r="AA22" s="25">
        <v>60638338</v>
      </c>
    </row>
    <row r="23" spans="1:27" ht="13.5">
      <c r="A23" s="5" t="s">
        <v>50</v>
      </c>
      <c r="B23" s="3"/>
      <c r="C23" s="22">
        <v>48740095</v>
      </c>
      <c r="D23" s="22"/>
      <c r="E23" s="23">
        <v>24994240</v>
      </c>
      <c r="F23" s="24">
        <v>25163920</v>
      </c>
      <c r="G23" s="24">
        <v>3160516</v>
      </c>
      <c r="H23" s="24">
        <v>3161691</v>
      </c>
      <c r="I23" s="24">
        <v>3159599</v>
      </c>
      <c r="J23" s="24">
        <v>9481806</v>
      </c>
      <c r="K23" s="24">
        <v>3152874</v>
      </c>
      <c r="L23" s="24">
        <v>3163993</v>
      </c>
      <c r="M23" s="24">
        <v>3165316</v>
      </c>
      <c r="N23" s="24">
        <v>9482183</v>
      </c>
      <c r="O23" s="24">
        <v>3158567</v>
      </c>
      <c r="P23" s="24">
        <v>3169631</v>
      </c>
      <c r="Q23" s="24">
        <v>3170383</v>
      </c>
      <c r="R23" s="24">
        <v>9498581</v>
      </c>
      <c r="S23" s="24"/>
      <c r="T23" s="24"/>
      <c r="U23" s="24"/>
      <c r="V23" s="24"/>
      <c r="W23" s="24">
        <v>28462570</v>
      </c>
      <c r="X23" s="24">
        <v>20495277</v>
      </c>
      <c r="Y23" s="24">
        <v>7967293</v>
      </c>
      <c r="Z23" s="6">
        <v>38.87</v>
      </c>
      <c r="AA23" s="22">
        <v>25163920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665835802</v>
      </c>
      <c r="D25" s="40">
        <f>+D5+D9+D15+D19+D24</f>
        <v>0</v>
      </c>
      <c r="E25" s="41">
        <f t="shared" si="4"/>
        <v>675557595</v>
      </c>
      <c r="F25" s="42">
        <f t="shared" si="4"/>
        <v>677779496</v>
      </c>
      <c r="G25" s="42">
        <f t="shared" si="4"/>
        <v>142567822</v>
      </c>
      <c r="H25" s="42">
        <f t="shared" si="4"/>
        <v>43507904</v>
      </c>
      <c r="I25" s="42">
        <f t="shared" si="4"/>
        <v>50055808</v>
      </c>
      <c r="J25" s="42">
        <f t="shared" si="4"/>
        <v>236131534</v>
      </c>
      <c r="K25" s="42">
        <f t="shared" si="4"/>
        <v>43006556</v>
      </c>
      <c r="L25" s="42">
        <f t="shared" si="4"/>
        <v>42774873</v>
      </c>
      <c r="M25" s="42">
        <f t="shared" si="4"/>
        <v>74329655</v>
      </c>
      <c r="N25" s="42">
        <f t="shared" si="4"/>
        <v>160111084</v>
      </c>
      <c r="O25" s="42">
        <f t="shared" si="4"/>
        <v>46824398</v>
      </c>
      <c r="P25" s="42">
        <f t="shared" si="4"/>
        <v>45381652</v>
      </c>
      <c r="Q25" s="42">
        <f t="shared" si="4"/>
        <v>66682043</v>
      </c>
      <c r="R25" s="42">
        <f t="shared" si="4"/>
        <v>158888093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555130711</v>
      </c>
      <c r="X25" s="42">
        <f t="shared" si="4"/>
        <v>553957230</v>
      </c>
      <c r="Y25" s="42">
        <f t="shared" si="4"/>
        <v>1173481</v>
      </c>
      <c r="Z25" s="43">
        <f>+IF(X25&lt;&gt;0,+(Y25/X25)*100,0)</f>
        <v>0.21183602929056455</v>
      </c>
      <c r="AA25" s="40">
        <f>+AA5+AA9+AA15+AA19+AA24</f>
        <v>677779496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121855687</v>
      </c>
      <c r="D28" s="19">
        <f>SUM(D29:D31)</f>
        <v>0</v>
      </c>
      <c r="E28" s="20">
        <f t="shared" si="5"/>
        <v>131744686</v>
      </c>
      <c r="F28" s="21">
        <f t="shared" si="5"/>
        <v>127292440</v>
      </c>
      <c r="G28" s="21">
        <f t="shared" si="5"/>
        <v>7602954</v>
      </c>
      <c r="H28" s="21">
        <f t="shared" si="5"/>
        <v>7294072</v>
      </c>
      <c r="I28" s="21">
        <f t="shared" si="5"/>
        <v>6543308</v>
      </c>
      <c r="J28" s="21">
        <f t="shared" si="5"/>
        <v>21440334</v>
      </c>
      <c r="K28" s="21">
        <f t="shared" si="5"/>
        <v>7104770</v>
      </c>
      <c r="L28" s="21">
        <f t="shared" si="5"/>
        <v>10214967</v>
      </c>
      <c r="M28" s="21">
        <f t="shared" si="5"/>
        <v>7474340</v>
      </c>
      <c r="N28" s="21">
        <f t="shared" si="5"/>
        <v>24794077</v>
      </c>
      <c r="O28" s="21">
        <f t="shared" si="5"/>
        <v>6375589</v>
      </c>
      <c r="P28" s="21">
        <f t="shared" si="5"/>
        <v>24752507</v>
      </c>
      <c r="Q28" s="21">
        <f t="shared" si="5"/>
        <v>8234276</v>
      </c>
      <c r="R28" s="21">
        <f t="shared" si="5"/>
        <v>39362372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85596783</v>
      </c>
      <c r="X28" s="21">
        <f t="shared" si="5"/>
        <v>108030642</v>
      </c>
      <c r="Y28" s="21">
        <f t="shared" si="5"/>
        <v>-22433859</v>
      </c>
      <c r="Z28" s="4">
        <f>+IF(X28&lt;&gt;0,+(Y28/X28)*100,0)</f>
        <v>-20.76619983430257</v>
      </c>
      <c r="AA28" s="19">
        <f>SUM(AA29:AA31)</f>
        <v>127292440</v>
      </c>
    </row>
    <row r="29" spans="1:27" ht="13.5">
      <c r="A29" s="5" t="s">
        <v>33</v>
      </c>
      <c r="B29" s="3"/>
      <c r="C29" s="22">
        <v>24170634</v>
      </c>
      <c r="D29" s="22"/>
      <c r="E29" s="23">
        <v>31358290</v>
      </c>
      <c r="F29" s="24">
        <v>30060316</v>
      </c>
      <c r="G29" s="24">
        <v>3081226</v>
      </c>
      <c r="H29" s="24">
        <v>2049764</v>
      </c>
      <c r="I29" s="24">
        <v>1902110</v>
      </c>
      <c r="J29" s="24">
        <v>7033100</v>
      </c>
      <c r="K29" s="24">
        <v>2432182</v>
      </c>
      <c r="L29" s="24">
        <v>2762066</v>
      </c>
      <c r="M29" s="24">
        <v>2670812</v>
      </c>
      <c r="N29" s="24">
        <v>7865060</v>
      </c>
      <c r="O29" s="24">
        <v>1293672</v>
      </c>
      <c r="P29" s="24">
        <v>3888524</v>
      </c>
      <c r="Q29" s="24">
        <v>2573608</v>
      </c>
      <c r="R29" s="24">
        <v>7755804</v>
      </c>
      <c r="S29" s="24"/>
      <c r="T29" s="24"/>
      <c r="U29" s="24"/>
      <c r="V29" s="24"/>
      <c r="W29" s="24">
        <v>22653964</v>
      </c>
      <c r="X29" s="24">
        <v>25713797</v>
      </c>
      <c r="Y29" s="24">
        <v>-3059833</v>
      </c>
      <c r="Z29" s="6">
        <v>-11.9</v>
      </c>
      <c r="AA29" s="22">
        <v>30060316</v>
      </c>
    </row>
    <row r="30" spans="1:27" ht="13.5">
      <c r="A30" s="5" t="s">
        <v>34</v>
      </c>
      <c r="B30" s="3"/>
      <c r="C30" s="25">
        <v>50744459</v>
      </c>
      <c r="D30" s="25"/>
      <c r="E30" s="26">
        <v>52808068</v>
      </c>
      <c r="F30" s="27">
        <v>50587384</v>
      </c>
      <c r="G30" s="27">
        <v>2163319</v>
      </c>
      <c r="H30" s="27">
        <v>1922552</v>
      </c>
      <c r="I30" s="27">
        <v>2273174</v>
      </c>
      <c r="J30" s="27">
        <v>6359045</v>
      </c>
      <c r="K30" s="27">
        <v>2011457</v>
      </c>
      <c r="L30" s="27">
        <v>3672412</v>
      </c>
      <c r="M30" s="27">
        <v>2186923</v>
      </c>
      <c r="N30" s="27">
        <v>7870792</v>
      </c>
      <c r="O30" s="27">
        <v>2232149</v>
      </c>
      <c r="P30" s="27">
        <v>9433770</v>
      </c>
      <c r="Q30" s="27">
        <v>2210422</v>
      </c>
      <c r="R30" s="27">
        <v>13876341</v>
      </c>
      <c r="S30" s="27"/>
      <c r="T30" s="27"/>
      <c r="U30" s="27"/>
      <c r="V30" s="27"/>
      <c r="W30" s="27">
        <v>28106178</v>
      </c>
      <c r="X30" s="27">
        <v>43302616</v>
      </c>
      <c r="Y30" s="27">
        <v>-15196438</v>
      </c>
      <c r="Z30" s="7">
        <v>-35.09</v>
      </c>
      <c r="AA30" s="25">
        <v>50587384</v>
      </c>
    </row>
    <row r="31" spans="1:27" ht="13.5">
      <c r="A31" s="5" t="s">
        <v>35</v>
      </c>
      <c r="B31" s="3"/>
      <c r="C31" s="22">
        <v>46940594</v>
      </c>
      <c r="D31" s="22"/>
      <c r="E31" s="23">
        <v>47578328</v>
      </c>
      <c r="F31" s="24">
        <v>46644740</v>
      </c>
      <c r="G31" s="24">
        <v>2358409</v>
      </c>
      <c r="H31" s="24">
        <v>3321756</v>
      </c>
      <c r="I31" s="24">
        <v>2368024</v>
      </c>
      <c r="J31" s="24">
        <v>8048189</v>
      </c>
      <c r="K31" s="24">
        <v>2661131</v>
      </c>
      <c r="L31" s="24">
        <v>3780489</v>
      </c>
      <c r="M31" s="24">
        <v>2616605</v>
      </c>
      <c r="N31" s="24">
        <v>9058225</v>
      </c>
      <c r="O31" s="24">
        <v>2849768</v>
      </c>
      <c r="P31" s="24">
        <v>11430213</v>
      </c>
      <c r="Q31" s="24">
        <v>3450246</v>
      </c>
      <c r="R31" s="24">
        <v>17730227</v>
      </c>
      <c r="S31" s="24"/>
      <c r="T31" s="24"/>
      <c r="U31" s="24"/>
      <c r="V31" s="24"/>
      <c r="W31" s="24">
        <v>34836641</v>
      </c>
      <c r="X31" s="24">
        <v>39014229</v>
      </c>
      <c r="Y31" s="24">
        <v>-4177588</v>
      </c>
      <c r="Z31" s="6">
        <v>-10.71</v>
      </c>
      <c r="AA31" s="22">
        <v>46644740</v>
      </c>
    </row>
    <row r="32" spans="1:27" ht="13.5">
      <c r="A32" s="2" t="s">
        <v>36</v>
      </c>
      <c r="B32" s="3"/>
      <c r="C32" s="19">
        <f aca="true" t="shared" si="6" ref="C32:Y32">SUM(C33:C37)</f>
        <v>89302587</v>
      </c>
      <c r="D32" s="19">
        <f>SUM(D33:D37)</f>
        <v>0</v>
      </c>
      <c r="E32" s="20">
        <f t="shared" si="6"/>
        <v>89446421</v>
      </c>
      <c r="F32" s="21">
        <f t="shared" si="6"/>
        <v>93658815</v>
      </c>
      <c r="G32" s="21">
        <f t="shared" si="6"/>
        <v>5424501</v>
      </c>
      <c r="H32" s="21">
        <f t="shared" si="6"/>
        <v>6226681</v>
      </c>
      <c r="I32" s="21">
        <f t="shared" si="6"/>
        <v>6104541</v>
      </c>
      <c r="J32" s="21">
        <f t="shared" si="6"/>
        <v>17755723</v>
      </c>
      <c r="K32" s="21">
        <f t="shared" si="6"/>
        <v>7210217</v>
      </c>
      <c r="L32" s="21">
        <f t="shared" si="6"/>
        <v>10506147</v>
      </c>
      <c r="M32" s="21">
        <f t="shared" si="6"/>
        <v>6427112</v>
      </c>
      <c r="N32" s="21">
        <f t="shared" si="6"/>
        <v>24143476</v>
      </c>
      <c r="O32" s="21">
        <f t="shared" si="6"/>
        <v>7602725</v>
      </c>
      <c r="P32" s="21">
        <f t="shared" si="6"/>
        <v>15217656</v>
      </c>
      <c r="Q32" s="21">
        <f t="shared" si="6"/>
        <v>6842007</v>
      </c>
      <c r="R32" s="21">
        <f t="shared" si="6"/>
        <v>29662388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71561587</v>
      </c>
      <c r="X32" s="21">
        <f t="shared" si="6"/>
        <v>73346067</v>
      </c>
      <c r="Y32" s="21">
        <f t="shared" si="6"/>
        <v>-1784480</v>
      </c>
      <c r="Z32" s="4">
        <f>+IF(X32&lt;&gt;0,+(Y32/X32)*100,0)</f>
        <v>-2.4329593569073036</v>
      </c>
      <c r="AA32" s="19">
        <f>SUM(AA33:AA37)</f>
        <v>93658815</v>
      </c>
    </row>
    <row r="33" spans="1:27" ht="13.5">
      <c r="A33" s="5" t="s">
        <v>37</v>
      </c>
      <c r="B33" s="3"/>
      <c r="C33" s="22">
        <v>52600724</v>
      </c>
      <c r="D33" s="22"/>
      <c r="E33" s="23">
        <v>47341096</v>
      </c>
      <c r="F33" s="24">
        <v>49254761</v>
      </c>
      <c r="G33" s="24">
        <v>3072206</v>
      </c>
      <c r="H33" s="24">
        <v>3280618</v>
      </c>
      <c r="I33" s="24">
        <v>3318579</v>
      </c>
      <c r="J33" s="24">
        <v>9671403</v>
      </c>
      <c r="K33" s="24">
        <v>3902667</v>
      </c>
      <c r="L33" s="24">
        <v>5772053</v>
      </c>
      <c r="M33" s="24">
        <v>3421505</v>
      </c>
      <c r="N33" s="24">
        <v>13096225</v>
      </c>
      <c r="O33" s="24">
        <v>3741142</v>
      </c>
      <c r="P33" s="24">
        <v>11182013</v>
      </c>
      <c r="Q33" s="24">
        <v>3623647</v>
      </c>
      <c r="R33" s="24">
        <v>18546802</v>
      </c>
      <c r="S33" s="24"/>
      <c r="T33" s="24"/>
      <c r="U33" s="24"/>
      <c r="V33" s="24"/>
      <c r="W33" s="24">
        <v>41314430</v>
      </c>
      <c r="X33" s="24">
        <v>38819702</v>
      </c>
      <c r="Y33" s="24">
        <v>2494728</v>
      </c>
      <c r="Z33" s="6">
        <v>6.43</v>
      </c>
      <c r="AA33" s="22">
        <v>49254761</v>
      </c>
    </row>
    <row r="34" spans="1:27" ht="13.5">
      <c r="A34" s="5" t="s">
        <v>38</v>
      </c>
      <c r="B34" s="3"/>
      <c r="C34" s="22">
        <v>561709</v>
      </c>
      <c r="D34" s="22"/>
      <c r="E34" s="23">
        <v>665657</v>
      </c>
      <c r="F34" s="24">
        <v>968878</v>
      </c>
      <c r="G34" s="24">
        <v>60573</v>
      </c>
      <c r="H34" s="24">
        <v>59263</v>
      </c>
      <c r="I34" s="24">
        <v>111335</v>
      </c>
      <c r="J34" s="24">
        <v>231171</v>
      </c>
      <c r="K34" s="24">
        <v>40343</v>
      </c>
      <c r="L34" s="24">
        <v>110042</v>
      </c>
      <c r="M34" s="24">
        <v>40535</v>
      </c>
      <c r="N34" s="24">
        <v>190920</v>
      </c>
      <c r="O34" s="24">
        <v>46013</v>
      </c>
      <c r="P34" s="24">
        <v>38267</v>
      </c>
      <c r="Q34" s="24">
        <v>83307</v>
      </c>
      <c r="R34" s="24">
        <v>167587</v>
      </c>
      <c r="S34" s="24"/>
      <c r="T34" s="24"/>
      <c r="U34" s="24"/>
      <c r="V34" s="24"/>
      <c r="W34" s="24">
        <v>589678</v>
      </c>
      <c r="X34" s="24">
        <v>545840</v>
      </c>
      <c r="Y34" s="24">
        <v>43838</v>
      </c>
      <c r="Z34" s="6">
        <v>8.03</v>
      </c>
      <c r="AA34" s="22">
        <v>968878</v>
      </c>
    </row>
    <row r="35" spans="1:27" ht="13.5">
      <c r="A35" s="5" t="s">
        <v>39</v>
      </c>
      <c r="B35" s="3"/>
      <c r="C35" s="22">
        <v>33228167</v>
      </c>
      <c r="D35" s="22"/>
      <c r="E35" s="23">
        <v>37717932</v>
      </c>
      <c r="F35" s="24">
        <v>39526652</v>
      </c>
      <c r="G35" s="24">
        <v>2092460</v>
      </c>
      <c r="H35" s="24">
        <v>2432551</v>
      </c>
      <c r="I35" s="24">
        <v>2447379</v>
      </c>
      <c r="J35" s="24">
        <v>6972390</v>
      </c>
      <c r="K35" s="24">
        <v>2806251</v>
      </c>
      <c r="L35" s="24">
        <v>4238335</v>
      </c>
      <c r="M35" s="24">
        <v>2720654</v>
      </c>
      <c r="N35" s="24">
        <v>9765240</v>
      </c>
      <c r="O35" s="24">
        <v>3598096</v>
      </c>
      <c r="P35" s="24">
        <v>3744808</v>
      </c>
      <c r="Q35" s="24">
        <v>2931414</v>
      </c>
      <c r="R35" s="24">
        <v>10274318</v>
      </c>
      <c r="S35" s="24"/>
      <c r="T35" s="24"/>
      <c r="U35" s="24"/>
      <c r="V35" s="24"/>
      <c r="W35" s="24">
        <v>27011948</v>
      </c>
      <c r="X35" s="24">
        <v>30928703</v>
      </c>
      <c r="Y35" s="24">
        <v>-3916755</v>
      </c>
      <c r="Z35" s="6">
        <v>-12.66</v>
      </c>
      <c r="AA35" s="22">
        <v>39526652</v>
      </c>
    </row>
    <row r="36" spans="1:27" ht="13.5">
      <c r="A36" s="5" t="s">
        <v>40</v>
      </c>
      <c r="B36" s="3"/>
      <c r="C36" s="22">
        <v>2911987</v>
      </c>
      <c r="D36" s="22"/>
      <c r="E36" s="23">
        <v>3721736</v>
      </c>
      <c r="F36" s="24">
        <v>3908524</v>
      </c>
      <c r="G36" s="24">
        <v>199262</v>
      </c>
      <c r="H36" s="24">
        <v>454249</v>
      </c>
      <c r="I36" s="24">
        <v>227248</v>
      </c>
      <c r="J36" s="24">
        <v>880759</v>
      </c>
      <c r="K36" s="24">
        <v>460956</v>
      </c>
      <c r="L36" s="24">
        <v>385717</v>
      </c>
      <c r="M36" s="24">
        <v>244418</v>
      </c>
      <c r="N36" s="24">
        <v>1091091</v>
      </c>
      <c r="O36" s="24">
        <v>217474</v>
      </c>
      <c r="P36" s="24">
        <v>252568</v>
      </c>
      <c r="Q36" s="24">
        <v>203639</v>
      </c>
      <c r="R36" s="24">
        <v>673681</v>
      </c>
      <c r="S36" s="24"/>
      <c r="T36" s="24"/>
      <c r="U36" s="24"/>
      <c r="V36" s="24"/>
      <c r="W36" s="24">
        <v>2645531</v>
      </c>
      <c r="X36" s="24">
        <v>3051822</v>
      </c>
      <c r="Y36" s="24">
        <v>-406291</v>
      </c>
      <c r="Z36" s="6">
        <v>-13.31</v>
      </c>
      <c r="AA36" s="22">
        <v>3908524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97158325</v>
      </c>
      <c r="D38" s="19">
        <f>SUM(D39:D41)</f>
        <v>0</v>
      </c>
      <c r="E38" s="20">
        <f t="shared" si="7"/>
        <v>107064421</v>
      </c>
      <c r="F38" s="21">
        <f t="shared" si="7"/>
        <v>106136971</v>
      </c>
      <c r="G38" s="21">
        <f t="shared" si="7"/>
        <v>3221141</v>
      </c>
      <c r="H38" s="21">
        <f t="shared" si="7"/>
        <v>3859088</v>
      </c>
      <c r="I38" s="21">
        <f t="shared" si="7"/>
        <v>3922501</v>
      </c>
      <c r="J38" s="21">
        <f t="shared" si="7"/>
        <v>11002730</v>
      </c>
      <c r="K38" s="21">
        <f t="shared" si="7"/>
        <v>4151921</v>
      </c>
      <c r="L38" s="21">
        <f t="shared" si="7"/>
        <v>5636737</v>
      </c>
      <c r="M38" s="21">
        <f t="shared" si="7"/>
        <v>4526363</v>
      </c>
      <c r="N38" s="21">
        <f t="shared" si="7"/>
        <v>14315021</v>
      </c>
      <c r="O38" s="21">
        <f t="shared" si="7"/>
        <v>4323234</v>
      </c>
      <c r="P38" s="21">
        <f t="shared" si="7"/>
        <v>32134480</v>
      </c>
      <c r="Q38" s="21">
        <f t="shared" si="7"/>
        <v>4820067</v>
      </c>
      <c r="R38" s="21">
        <f t="shared" si="7"/>
        <v>41277781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66595532</v>
      </c>
      <c r="X38" s="21">
        <f t="shared" si="7"/>
        <v>87792824</v>
      </c>
      <c r="Y38" s="21">
        <f t="shared" si="7"/>
        <v>-21197292</v>
      </c>
      <c r="Z38" s="4">
        <f>+IF(X38&lt;&gt;0,+(Y38/X38)*100,0)</f>
        <v>-24.14467496796777</v>
      </c>
      <c r="AA38" s="19">
        <f>SUM(AA39:AA41)</f>
        <v>106136971</v>
      </c>
    </row>
    <row r="39" spans="1:27" ht="13.5">
      <c r="A39" s="5" t="s">
        <v>43</v>
      </c>
      <c r="B39" s="3"/>
      <c r="C39" s="22">
        <v>86704285</v>
      </c>
      <c r="D39" s="22"/>
      <c r="E39" s="23">
        <v>96294632</v>
      </c>
      <c r="F39" s="24">
        <v>95212794</v>
      </c>
      <c r="G39" s="24">
        <v>2410554</v>
      </c>
      <c r="H39" s="24">
        <v>3009304</v>
      </c>
      <c r="I39" s="24">
        <v>3109009</v>
      </c>
      <c r="J39" s="24">
        <v>8528867</v>
      </c>
      <c r="K39" s="24">
        <v>3281366</v>
      </c>
      <c r="L39" s="24">
        <v>4532359</v>
      </c>
      <c r="M39" s="24">
        <v>3684505</v>
      </c>
      <c r="N39" s="24">
        <v>11498230</v>
      </c>
      <c r="O39" s="24">
        <v>3483873</v>
      </c>
      <c r="P39" s="24">
        <v>31013855</v>
      </c>
      <c r="Q39" s="24">
        <v>3870314</v>
      </c>
      <c r="R39" s="24">
        <v>38368042</v>
      </c>
      <c r="S39" s="24"/>
      <c r="T39" s="24"/>
      <c r="U39" s="24"/>
      <c r="V39" s="24"/>
      <c r="W39" s="24">
        <v>58395139</v>
      </c>
      <c r="X39" s="24">
        <v>78961598</v>
      </c>
      <c r="Y39" s="24">
        <v>-20566459</v>
      </c>
      <c r="Z39" s="6">
        <v>-26.05</v>
      </c>
      <c r="AA39" s="22">
        <v>95212794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>
        <v>10454040</v>
      </c>
      <c r="D41" s="22"/>
      <c r="E41" s="23">
        <v>10769789</v>
      </c>
      <c r="F41" s="24">
        <v>10924177</v>
      </c>
      <c r="G41" s="24">
        <v>810587</v>
      </c>
      <c r="H41" s="24">
        <v>849784</v>
      </c>
      <c r="I41" s="24">
        <v>813492</v>
      </c>
      <c r="J41" s="24">
        <v>2473863</v>
      </c>
      <c r="K41" s="24">
        <v>870555</v>
      </c>
      <c r="L41" s="24">
        <v>1104378</v>
      </c>
      <c r="M41" s="24">
        <v>841858</v>
      </c>
      <c r="N41" s="24">
        <v>2816791</v>
      </c>
      <c r="O41" s="24">
        <v>839361</v>
      </c>
      <c r="P41" s="24">
        <v>1120625</v>
      </c>
      <c r="Q41" s="24">
        <v>949753</v>
      </c>
      <c r="R41" s="24">
        <v>2909739</v>
      </c>
      <c r="S41" s="24"/>
      <c r="T41" s="24"/>
      <c r="U41" s="24"/>
      <c r="V41" s="24"/>
      <c r="W41" s="24">
        <v>8200393</v>
      </c>
      <c r="X41" s="24">
        <v>8831226</v>
      </c>
      <c r="Y41" s="24">
        <v>-630833</v>
      </c>
      <c r="Z41" s="6">
        <v>-7.14</v>
      </c>
      <c r="AA41" s="22">
        <v>10924177</v>
      </c>
    </row>
    <row r="42" spans="1:27" ht="13.5">
      <c r="A42" s="2" t="s">
        <v>46</v>
      </c>
      <c r="B42" s="8"/>
      <c r="C42" s="19">
        <f aca="true" t="shared" si="8" ref="C42:Y42">SUM(C43:C46)</f>
        <v>333639174</v>
      </c>
      <c r="D42" s="19">
        <f>SUM(D43:D46)</f>
        <v>0</v>
      </c>
      <c r="E42" s="20">
        <f t="shared" si="8"/>
        <v>358100996</v>
      </c>
      <c r="F42" s="21">
        <f t="shared" si="8"/>
        <v>368451291</v>
      </c>
      <c r="G42" s="21">
        <f t="shared" si="8"/>
        <v>10913893</v>
      </c>
      <c r="H42" s="21">
        <f t="shared" si="8"/>
        <v>54129575</v>
      </c>
      <c r="I42" s="21">
        <f t="shared" si="8"/>
        <v>19274452</v>
      </c>
      <c r="J42" s="21">
        <f t="shared" si="8"/>
        <v>84317920</v>
      </c>
      <c r="K42" s="21">
        <f t="shared" si="8"/>
        <v>40300732</v>
      </c>
      <c r="L42" s="21">
        <f t="shared" si="8"/>
        <v>29947073</v>
      </c>
      <c r="M42" s="21">
        <f t="shared" si="8"/>
        <v>29769524</v>
      </c>
      <c r="N42" s="21">
        <f t="shared" si="8"/>
        <v>100017329</v>
      </c>
      <c r="O42" s="21">
        <f t="shared" si="8"/>
        <v>31578815</v>
      </c>
      <c r="P42" s="21">
        <f t="shared" si="8"/>
        <v>41561795</v>
      </c>
      <c r="Q42" s="21">
        <f t="shared" si="8"/>
        <v>26482879</v>
      </c>
      <c r="R42" s="21">
        <f t="shared" si="8"/>
        <v>99623489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283958738</v>
      </c>
      <c r="X42" s="21">
        <f t="shared" si="8"/>
        <v>293642819</v>
      </c>
      <c r="Y42" s="21">
        <f t="shared" si="8"/>
        <v>-9684081</v>
      </c>
      <c r="Z42" s="4">
        <f>+IF(X42&lt;&gt;0,+(Y42/X42)*100,0)</f>
        <v>-3.2979117395000896</v>
      </c>
      <c r="AA42" s="19">
        <f>SUM(AA43:AA46)</f>
        <v>368451291</v>
      </c>
    </row>
    <row r="43" spans="1:27" ht="13.5">
      <c r="A43" s="5" t="s">
        <v>47</v>
      </c>
      <c r="B43" s="3"/>
      <c r="C43" s="22">
        <v>201447867</v>
      </c>
      <c r="D43" s="22"/>
      <c r="E43" s="23">
        <v>229593530</v>
      </c>
      <c r="F43" s="24">
        <v>228913174</v>
      </c>
      <c r="G43" s="24">
        <v>4007846</v>
      </c>
      <c r="H43" s="24">
        <v>42508782</v>
      </c>
      <c r="I43" s="24">
        <v>7489976</v>
      </c>
      <c r="J43" s="24">
        <v>54006604</v>
      </c>
      <c r="K43" s="24">
        <v>28713402</v>
      </c>
      <c r="L43" s="24">
        <v>16425404</v>
      </c>
      <c r="M43" s="24">
        <v>17172903</v>
      </c>
      <c r="N43" s="24">
        <v>62311709</v>
      </c>
      <c r="O43" s="24">
        <v>18920930</v>
      </c>
      <c r="P43" s="24">
        <v>20355868</v>
      </c>
      <c r="Q43" s="24">
        <v>13020824</v>
      </c>
      <c r="R43" s="24">
        <v>52297622</v>
      </c>
      <c r="S43" s="24"/>
      <c r="T43" s="24"/>
      <c r="U43" s="24"/>
      <c r="V43" s="24"/>
      <c r="W43" s="24">
        <v>168615935</v>
      </c>
      <c r="X43" s="24">
        <v>188266695</v>
      </c>
      <c r="Y43" s="24">
        <v>-19650760</v>
      </c>
      <c r="Z43" s="6">
        <v>-10.44</v>
      </c>
      <c r="AA43" s="22">
        <v>228913174</v>
      </c>
    </row>
    <row r="44" spans="1:27" ht="13.5">
      <c r="A44" s="5" t="s">
        <v>48</v>
      </c>
      <c r="B44" s="3"/>
      <c r="C44" s="22">
        <v>61936488</v>
      </c>
      <c r="D44" s="22"/>
      <c r="E44" s="23">
        <v>55826236</v>
      </c>
      <c r="F44" s="24">
        <v>69098646</v>
      </c>
      <c r="G44" s="24">
        <v>2399917</v>
      </c>
      <c r="H44" s="24">
        <v>5777566</v>
      </c>
      <c r="I44" s="24">
        <v>6233700</v>
      </c>
      <c r="J44" s="24">
        <v>14411183</v>
      </c>
      <c r="K44" s="24">
        <v>5836996</v>
      </c>
      <c r="L44" s="24">
        <v>5781172</v>
      </c>
      <c r="M44" s="24">
        <v>6155296</v>
      </c>
      <c r="N44" s="24">
        <v>17773464</v>
      </c>
      <c r="O44" s="24">
        <v>6640544</v>
      </c>
      <c r="P44" s="24">
        <v>6431544</v>
      </c>
      <c r="Q44" s="24">
        <v>7449116</v>
      </c>
      <c r="R44" s="24">
        <v>20521204</v>
      </c>
      <c r="S44" s="24"/>
      <c r="T44" s="24"/>
      <c r="U44" s="24"/>
      <c r="V44" s="24"/>
      <c r="W44" s="24">
        <v>52705851</v>
      </c>
      <c r="X44" s="24">
        <v>45777515</v>
      </c>
      <c r="Y44" s="24">
        <v>6928336</v>
      </c>
      <c r="Z44" s="6">
        <v>15.13</v>
      </c>
      <c r="AA44" s="22">
        <v>69098646</v>
      </c>
    </row>
    <row r="45" spans="1:27" ht="13.5">
      <c r="A45" s="5" t="s">
        <v>49</v>
      </c>
      <c r="B45" s="3"/>
      <c r="C45" s="25">
        <v>40244090</v>
      </c>
      <c r="D45" s="25"/>
      <c r="E45" s="26">
        <v>41421316</v>
      </c>
      <c r="F45" s="27">
        <v>39803756</v>
      </c>
      <c r="G45" s="27">
        <v>1706887</v>
      </c>
      <c r="H45" s="27">
        <v>2910134</v>
      </c>
      <c r="I45" s="27">
        <v>2518383</v>
      </c>
      <c r="J45" s="27">
        <v>7135404</v>
      </c>
      <c r="K45" s="27">
        <v>2558767</v>
      </c>
      <c r="L45" s="27">
        <v>3334892</v>
      </c>
      <c r="M45" s="27">
        <v>3232896</v>
      </c>
      <c r="N45" s="27">
        <v>9126555</v>
      </c>
      <c r="O45" s="27">
        <v>2703976</v>
      </c>
      <c r="P45" s="27">
        <v>10818684</v>
      </c>
      <c r="Q45" s="27">
        <v>2981597</v>
      </c>
      <c r="R45" s="27">
        <v>16504257</v>
      </c>
      <c r="S45" s="27"/>
      <c r="T45" s="27"/>
      <c r="U45" s="27"/>
      <c r="V45" s="27"/>
      <c r="W45" s="27">
        <v>32766216</v>
      </c>
      <c r="X45" s="27">
        <v>33965479</v>
      </c>
      <c r="Y45" s="27">
        <v>-1199263</v>
      </c>
      <c r="Z45" s="7">
        <v>-3.53</v>
      </c>
      <c r="AA45" s="25">
        <v>39803756</v>
      </c>
    </row>
    <row r="46" spans="1:27" ht="13.5">
      <c r="A46" s="5" t="s">
        <v>50</v>
      </c>
      <c r="B46" s="3"/>
      <c r="C46" s="22">
        <v>30010729</v>
      </c>
      <c r="D46" s="22"/>
      <c r="E46" s="23">
        <v>31259914</v>
      </c>
      <c r="F46" s="24">
        <v>30635715</v>
      </c>
      <c r="G46" s="24">
        <v>2799243</v>
      </c>
      <c r="H46" s="24">
        <v>2933093</v>
      </c>
      <c r="I46" s="24">
        <v>3032393</v>
      </c>
      <c r="J46" s="24">
        <v>8764729</v>
      </c>
      <c r="K46" s="24">
        <v>3191567</v>
      </c>
      <c r="L46" s="24">
        <v>4405605</v>
      </c>
      <c r="M46" s="24">
        <v>3208429</v>
      </c>
      <c r="N46" s="24">
        <v>10805601</v>
      </c>
      <c r="O46" s="24">
        <v>3313365</v>
      </c>
      <c r="P46" s="24">
        <v>3955699</v>
      </c>
      <c r="Q46" s="24">
        <v>3031342</v>
      </c>
      <c r="R46" s="24">
        <v>10300406</v>
      </c>
      <c r="S46" s="24"/>
      <c r="T46" s="24"/>
      <c r="U46" s="24"/>
      <c r="V46" s="24"/>
      <c r="W46" s="24">
        <v>29870736</v>
      </c>
      <c r="X46" s="24">
        <v>25633130</v>
      </c>
      <c r="Y46" s="24">
        <v>4237606</v>
      </c>
      <c r="Z46" s="6">
        <v>16.53</v>
      </c>
      <c r="AA46" s="22">
        <v>30635715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641955773</v>
      </c>
      <c r="D48" s="40">
        <f>+D28+D32+D38+D42+D47</f>
        <v>0</v>
      </c>
      <c r="E48" s="41">
        <f t="shared" si="9"/>
        <v>686356524</v>
      </c>
      <c r="F48" s="42">
        <f t="shared" si="9"/>
        <v>695539517</v>
      </c>
      <c r="G48" s="42">
        <f t="shared" si="9"/>
        <v>27162489</v>
      </c>
      <c r="H48" s="42">
        <f t="shared" si="9"/>
        <v>71509416</v>
      </c>
      <c r="I48" s="42">
        <f t="shared" si="9"/>
        <v>35844802</v>
      </c>
      <c r="J48" s="42">
        <f t="shared" si="9"/>
        <v>134516707</v>
      </c>
      <c r="K48" s="42">
        <f t="shared" si="9"/>
        <v>58767640</v>
      </c>
      <c r="L48" s="42">
        <f t="shared" si="9"/>
        <v>56304924</v>
      </c>
      <c r="M48" s="42">
        <f t="shared" si="9"/>
        <v>48197339</v>
      </c>
      <c r="N48" s="42">
        <f t="shared" si="9"/>
        <v>163269903</v>
      </c>
      <c r="O48" s="42">
        <f t="shared" si="9"/>
        <v>49880363</v>
      </c>
      <c r="P48" s="42">
        <f t="shared" si="9"/>
        <v>113666438</v>
      </c>
      <c r="Q48" s="42">
        <f t="shared" si="9"/>
        <v>46379229</v>
      </c>
      <c r="R48" s="42">
        <f t="shared" si="9"/>
        <v>209926030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507712640</v>
      </c>
      <c r="X48" s="42">
        <f t="shared" si="9"/>
        <v>562812352</v>
      </c>
      <c r="Y48" s="42">
        <f t="shared" si="9"/>
        <v>-55099712</v>
      </c>
      <c r="Z48" s="43">
        <f>+IF(X48&lt;&gt;0,+(Y48/X48)*100,0)</f>
        <v>-9.790068004761913</v>
      </c>
      <c r="AA48" s="40">
        <f>+AA28+AA32+AA38+AA42+AA47</f>
        <v>695539517</v>
      </c>
    </row>
    <row r="49" spans="1:27" ht="13.5">
      <c r="A49" s="14" t="s">
        <v>58</v>
      </c>
      <c r="B49" s="15"/>
      <c r="C49" s="44">
        <f aca="true" t="shared" si="10" ref="C49:Y49">+C25-C48</f>
        <v>23880029</v>
      </c>
      <c r="D49" s="44">
        <f>+D25-D48</f>
        <v>0</v>
      </c>
      <c r="E49" s="45">
        <f t="shared" si="10"/>
        <v>-10798929</v>
      </c>
      <c r="F49" s="46">
        <f t="shared" si="10"/>
        <v>-17760021</v>
      </c>
      <c r="G49" s="46">
        <f t="shared" si="10"/>
        <v>115405333</v>
      </c>
      <c r="H49" s="46">
        <f t="shared" si="10"/>
        <v>-28001512</v>
      </c>
      <c r="I49" s="46">
        <f t="shared" si="10"/>
        <v>14211006</v>
      </c>
      <c r="J49" s="46">
        <f t="shared" si="10"/>
        <v>101614827</v>
      </c>
      <c r="K49" s="46">
        <f t="shared" si="10"/>
        <v>-15761084</v>
      </c>
      <c r="L49" s="46">
        <f t="shared" si="10"/>
        <v>-13530051</v>
      </c>
      <c r="M49" s="46">
        <f t="shared" si="10"/>
        <v>26132316</v>
      </c>
      <c r="N49" s="46">
        <f t="shared" si="10"/>
        <v>-3158819</v>
      </c>
      <c r="O49" s="46">
        <f t="shared" si="10"/>
        <v>-3055965</v>
      </c>
      <c r="P49" s="46">
        <f t="shared" si="10"/>
        <v>-68284786</v>
      </c>
      <c r="Q49" s="46">
        <f t="shared" si="10"/>
        <v>20302814</v>
      </c>
      <c r="R49" s="46">
        <f t="shared" si="10"/>
        <v>-51037937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47418071</v>
      </c>
      <c r="X49" s="46">
        <f>IF(F25=F48,0,X25-X48)</f>
        <v>-8855122</v>
      </c>
      <c r="Y49" s="46">
        <f t="shared" si="10"/>
        <v>56273193</v>
      </c>
      <c r="Z49" s="47">
        <f>+IF(X49&lt;&gt;0,+(Y49/X49)*100,0)</f>
        <v>-635.4874952598055</v>
      </c>
      <c r="AA49" s="44">
        <f>+AA25-AA48</f>
        <v>-17760021</v>
      </c>
    </row>
    <row r="50" spans="1:27" ht="13.5">
      <c r="A50" s="16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2017-05-05T11:11:33Z</dcterms:created>
  <dcterms:modified xsi:type="dcterms:W3CDTF">2017-05-05T11:12:16Z</dcterms:modified>
  <cp:category/>
  <cp:version/>
  <cp:contentType/>
  <cp:contentStatus/>
</cp:coreProperties>
</file>